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4B49CC5-7AC1-489F-B0F5-C48B0994E93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G2" i="1"/>
  <c r="G3" i="1"/>
  <c r="D10" i="1" l="1"/>
  <c r="AI170" i="1"/>
  <c r="AJ170" i="1" s="1"/>
  <c r="AH171" i="1"/>
  <c r="AI171" i="1" s="1"/>
  <c r="AJ171" i="1" s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D11" i="1"/>
  <c r="AH172" i="1" l="1"/>
  <c r="AH173" i="1" l="1"/>
  <c r="AI172" i="1"/>
  <c r="AJ172" i="1" s="1"/>
  <c r="AD12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H119" i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G119" i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H174" i="1" l="1"/>
  <c r="AI173" i="1"/>
  <c r="AJ173" i="1" s="1"/>
  <c r="AD13" i="1" s="1"/>
  <c r="AI174" i="1" l="1"/>
  <c r="AJ174" i="1" s="1"/>
  <c r="AD14" i="1" s="1"/>
  <c r="AH176" i="1" l="1"/>
  <c r="AI175" i="1"/>
  <c r="AJ175" i="1" s="1"/>
  <c r="AD15" i="1" s="1"/>
  <c r="AH177" i="1" l="1"/>
  <c r="AI176" i="1"/>
  <c r="AJ176" i="1" s="1"/>
  <c r="AD16" i="1" s="1"/>
  <c r="E10" i="1"/>
  <c r="AH178" i="1" l="1"/>
  <c r="AI177" i="1"/>
  <c r="AJ177" i="1" s="1"/>
  <c r="AD17" i="1" s="1"/>
  <c r="AI119" i="1"/>
  <c r="AJ119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J11" i="1"/>
  <c r="AE11" i="1"/>
  <c r="T11" i="1"/>
  <c r="T12" i="1" s="1"/>
  <c r="T13" i="1" s="1"/>
  <c r="A11" i="1"/>
  <c r="W10" i="1"/>
  <c r="F10" i="1"/>
  <c r="E11" i="1"/>
  <c r="AG9" i="1"/>
  <c r="K3" i="1"/>
  <c r="U12" i="1" l="1"/>
  <c r="AH179" i="1"/>
  <c r="AI178" i="1"/>
  <c r="AJ178" i="1" s="1"/>
  <c r="AD18" i="1" s="1"/>
  <c r="AI121" i="1"/>
  <c r="AJ121" i="1" s="1"/>
  <c r="G10" i="1"/>
  <c r="T14" i="1"/>
  <c r="AK118" i="1"/>
  <c r="AL118" i="1"/>
  <c r="K10" i="1" s="1"/>
  <c r="A12" i="1"/>
  <c r="E12" i="1"/>
  <c r="D11" i="1"/>
  <c r="F11" i="1" s="1"/>
  <c r="AH12" i="1"/>
  <c r="AE12" i="1" s="1"/>
  <c r="U13" i="1" l="1"/>
  <c r="AH180" i="1"/>
  <c r="AI179" i="1"/>
  <c r="AJ179" i="1" s="1"/>
  <c r="AD19" i="1" s="1"/>
  <c r="AI120" i="1"/>
  <c r="AJ120" i="1" s="1"/>
  <c r="AL119" i="1" s="1"/>
  <c r="G11" i="1"/>
  <c r="AH13" i="1"/>
  <c r="AE13" i="1" s="1"/>
  <c r="E13" i="1"/>
  <c r="D12" i="1"/>
  <c r="F12" i="1" s="1"/>
  <c r="T15" i="1"/>
  <c r="A13" i="1"/>
  <c r="AK120" i="1"/>
  <c r="H10" i="1" s="1"/>
  <c r="H11" i="1" s="1"/>
  <c r="H12" i="1" s="1"/>
  <c r="AI122" i="1"/>
  <c r="AJ122" i="1" s="1"/>
  <c r="AL121" i="1" s="1"/>
  <c r="U14" i="1" l="1"/>
  <c r="H13" i="1"/>
  <c r="I10" i="1"/>
  <c r="AH181" i="1"/>
  <c r="AI180" i="1"/>
  <c r="AJ180" i="1" s="1"/>
  <c r="AD20" i="1" s="1"/>
  <c r="AK119" i="1"/>
  <c r="AL120" i="1"/>
  <c r="J10" i="1" s="1"/>
  <c r="AH14" i="1"/>
  <c r="AE14" i="1" s="1"/>
  <c r="AH15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D13" i="1"/>
  <c r="F13" i="1" s="1"/>
  <c r="AI123" i="1"/>
  <c r="AJ123" i="1" s="1"/>
  <c r="T16" i="1"/>
  <c r="G12" i="1"/>
  <c r="AK121" i="1"/>
  <c r="A14" i="1"/>
  <c r="H14" i="1" l="1"/>
  <c r="O10" i="1"/>
  <c r="P10" i="1" s="1"/>
  <c r="X10" i="1" s="1"/>
  <c r="B10" i="1" s="1"/>
  <c r="L10" i="1"/>
  <c r="AH182" i="1"/>
  <c r="AI181" i="1"/>
  <c r="AJ181" i="1" s="1"/>
  <c r="AD21" i="1" s="1"/>
  <c r="AK122" i="1"/>
  <c r="AE15" i="1"/>
  <c r="AH16" i="1" s="1"/>
  <c r="T17" i="1"/>
  <c r="G13" i="1"/>
  <c r="A15" i="1"/>
  <c r="AL122" i="1"/>
  <c r="AI124" i="1"/>
  <c r="AJ124" i="1" s="1"/>
  <c r="D14" i="1"/>
  <c r="F14" i="1" s="1"/>
  <c r="H15" i="1" l="1"/>
  <c r="AH183" i="1"/>
  <c r="AI182" i="1"/>
  <c r="AJ182" i="1" s="1"/>
  <c r="AD22" i="1" s="1"/>
  <c r="AL123" i="1"/>
  <c r="G14" i="1"/>
  <c r="AE16" i="1"/>
  <c r="T18" i="1"/>
  <c r="AI125" i="1"/>
  <c r="AJ125" i="1" s="1"/>
  <c r="AL124" i="1" s="1"/>
  <c r="A16" i="1"/>
  <c r="AK123" i="1"/>
  <c r="H16" i="1" l="1"/>
  <c r="AH184" i="1"/>
  <c r="AI183" i="1"/>
  <c r="AJ183" i="1" s="1"/>
  <c r="AD23" i="1" s="1"/>
  <c r="AH17" i="1"/>
  <c r="AE17" i="1" s="1"/>
  <c r="A17" i="1"/>
  <c r="AI126" i="1"/>
  <c r="AJ126" i="1" s="1"/>
  <c r="AK124" i="1"/>
  <c r="T19" i="1"/>
  <c r="H17" i="1" l="1"/>
  <c r="AH185" i="1"/>
  <c r="AI184" i="1"/>
  <c r="AJ184" i="1" s="1"/>
  <c r="AD24" i="1" s="1"/>
  <c r="AH18" i="1"/>
  <c r="AE18" i="1" s="1"/>
  <c r="AK125" i="1"/>
  <c r="AL125" i="1"/>
  <c r="AI127" i="1"/>
  <c r="AJ127" i="1" s="1"/>
  <c r="T20" i="1"/>
  <c r="A18" i="1"/>
  <c r="H18" i="1" l="1"/>
  <c r="AH186" i="1"/>
  <c r="AI185" i="1"/>
  <c r="AJ185" i="1" s="1"/>
  <c r="AD25" i="1" s="1"/>
  <c r="AH19" i="1"/>
  <c r="AE19" i="1" s="1"/>
  <c r="T21" i="1"/>
  <c r="AK126" i="1"/>
  <c r="A19" i="1"/>
  <c r="AI128" i="1"/>
  <c r="AJ128" i="1" s="1"/>
  <c r="AL126" i="1"/>
  <c r="H19" i="1" l="1"/>
  <c r="AI186" i="1"/>
  <c r="AJ186" i="1" s="1"/>
  <c r="AD26" i="1" s="1"/>
  <c r="AH20" i="1"/>
  <c r="AE20" i="1" s="1"/>
  <c r="AK127" i="1"/>
  <c r="AL127" i="1"/>
  <c r="AI129" i="1"/>
  <c r="AJ129" i="1" s="1"/>
  <c r="A20" i="1"/>
  <c r="T22" i="1"/>
  <c r="H20" i="1" l="1"/>
  <c r="AH188" i="1"/>
  <c r="AI187" i="1"/>
  <c r="AJ187" i="1" s="1"/>
  <c r="AD27" i="1" s="1"/>
  <c r="AH21" i="1"/>
  <c r="AE21" i="1" s="1"/>
  <c r="AK128" i="1"/>
  <c r="T23" i="1"/>
  <c r="A21" i="1"/>
  <c r="AI130" i="1"/>
  <c r="AJ130" i="1" s="1"/>
  <c r="AL128" i="1"/>
  <c r="H21" i="1" l="1"/>
  <c r="AH189" i="1"/>
  <c r="AI188" i="1"/>
  <c r="AJ188" i="1" s="1"/>
  <c r="AD28" i="1" s="1"/>
  <c r="AH22" i="1"/>
  <c r="AE22" i="1" s="1"/>
  <c r="AK129" i="1"/>
  <c r="AI131" i="1"/>
  <c r="AJ131" i="1" s="1"/>
  <c r="T24" i="1"/>
  <c r="A22" i="1"/>
  <c r="AL129" i="1"/>
  <c r="H22" i="1" l="1"/>
  <c r="AH190" i="1"/>
  <c r="AI189" i="1"/>
  <c r="AJ189" i="1" s="1"/>
  <c r="AD29" i="1" s="1"/>
  <c r="AH23" i="1"/>
  <c r="AE23" i="1" s="1"/>
  <c r="T25" i="1"/>
  <c r="AK130" i="1"/>
  <c r="AL11" i="1"/>
  <c r="AA10" i="1" s="1"/>
  <c r="AF12" i="1"/>
  <c r="AG12" i="1" s="1"/>
  <c r="AJ12" i="1" s="1"/>
  <c r="A23" i="1"/>
  <c r="AI132" i="1"/>
  <c r="AJ132" i="1" s="1"/>
  <c r="AL130" i="1"/>
  <c r="H23" i="1" l="1"/>
  <c r="AH191" i="1"/>
  <c r="AI190" i="1"/>
  <c r="AJ190" i="1" s="1"/>
  <c r="AD30" i="1" s="1"/>
  <c r="AH24" i="1"/>
  <c r="AE24" i="1" s="1"/>
  <c r="AI133" i="1"/>
  <c r="AJ133" i="1" s="1"/>
  <c r="AL132" i="1" s="1"/>
  <c r="T26" i="1"/>
  <c r="AK131" i="1"/>
  <c r="A24" i="1"/>
  <c r="AL131" i="1"/>
  <c r="H24" i="1" l="1"/>
  <c r="AH192" i="1"/>
  <c r="AI191" i="1"/>
  <c r="AJ191" i="1" s="1"/>
  <c r="AD31" i="1" s="1"/>
  <c r="AH25" i="1"/>
  <c r="AE25" i="1" s="1"/>
  <c r="T27" i="1"/>
  <c r="AI134" i="1"/>
  <c r="AJ134" i="1" s="1"/>
  <c r="A25" i="1"/>
  <c r="AK132" i="1"/>
  <c r="H25" i="1" l="1"/>
  <c r="AH193" i="1"/>
  <c r="AI192" i="1"/>
  <c r="AJ192" i="1" s="1"/>
  <c r="AD32" i="1" s="1"/>
  <c r="AF32" i="1" s="1"/>
  <c r="AH26" i="1"/>
  <c r="AE26" i="1" s="1"/>
  <c r="AK133" i="1"/>
  <c r="AI135" i="1"/>
  <c r="AJ135" i="1" s="1"/>
  <c r="AL133" i="1"/>
  <c r="T28" i="1"/>
  <c r="A26" i="1"/>
  <c r="H26" i="1" l="1"/>
  <c r="AL31" i="1"/>
  <c r="AH194" i="1"/>
  <c r="AI193" i="1"/>
  <c r="AJ193" i="1" s="1"/>
  <c r="AD33" i="1" s="1"/>
  <c r="AH27" i="1"/>
  <c r="AE27" i="1" s="1"/>
  <c r="AK134" i="1"/>
  <c r="A27" i="1"/>
  <c r="T29" i="1"/>
  <c r="AI136" i="1"/>
  <c r="AJ136" i="1" s="1"/>
  <c r="AL134" i="1"/>
  <c r="H27" i="1" l="1"/>
  <c r="AL32" i="1"/>
  <c r="AF33" i="1"/>
  <c r="AH195" i="1"/>
  <c r="AI194" i="1"/>
  <c r="AJ194" i="1" s="1"/>
  <c r="AD34" i="1" s="1"/>
  <c r="AL135" i="1"/>
  <c r="AH28" i="1"/>
  <c r="AE28" i="1" s="1"/>
  <c r="AI137" i="1"/>
  <c r="AJ137" i="1" s="1"/>
  <c r="AL136" i="1" s="1"/>
  <c r="A28" i="1"/>
  <c r="T30" i="1"/>
  <c r="AK135" i="1"/>
  <c r="H28" i="1" l="1"/>
  <c r="AL33" i="1"/>
  <c r="AF34" i="1"/>
  <c r="AH196" i="1"/>
  <c r="AI195" i="1"/>
  <c r="AJ195" i="1" s="1"/>
  <c r="AD35" i="1" s="1"/>
  <c r="AF35" i="1" s="1"/>
  <c r="AH29" i="1"/>
  <c r="AE29" i="1" s="1"/>
  <c r="A29" i="1"/>
  <c r="AK136" i="1"/>
  <c r="T31" i="1"/>
  <c r="AI138" i="1"/>
  <c r="AJ138" i="1" s="1"/>
  <c r="AL34" i="1" l="1"/>
  <c r="H29" i="1"/>
  <c r="AH197" i="1"/>
  <c r="AI196" i="1"/>
  <c r="AJ196" i="1" s="1"/>
  <c r="AD36" i="1" s="1"/>
  <c r="AF36" i="1" s="1"/>
  <c r="AH30" i="1"/>
  <c r="AE30" i="1" s="1"/>
  <c r="AK137" i="1"/>
  <c r="A30" i="1"/>
  <c r="AI139" i="1"/>
  <c r="AJ139" i="1" s="1"/>
  <c r="T32" i="1"/>
  <c r="AL137" i="1"/>
  <c r="H30" i="1" l="1"/>
  <c r="AL35" i="1"/>
  <c r="AH198" i="1"/>
  <c r="AI197" i="1"/>
  <c r="AJ197" i="1" s="1"/>
  <c r="AD37" i="1" s="1"/>
  <c r="AF37" i="1" s="1"/>
  <c r="AH31" i="1"/>
  <c r="AE31" i="1" s="1"/>
  <c r="A31" i="1"/>
  <c r="T33" i="1"/>
  <c r="AK138" i="1"/>
  <c r="AI140" i="1"/>
  <c r="AJ140" i="1" s="1"/>
  <c r="AL138" i="1"/>
  <c r="AL36" i="1" l="1"/>
  <c r="H31" i="1"/>
  <c r="AI198" i="1"/>
  <c r="AJ198" i="1" s="1"/>
  <c r="AD38" i="1" s="1"/>
  <c r="AH32" i="1"/>
  <c r="AE32" i="1" s="1"/>
  <c r="AG32" i="1"/>
  <c r="AK139" i="1"/>
  <c r="AI141" i="1"/>
  <c r="AJ141" i="1" s="1"/>
  <c r="AL140" i="1" s="1"/>
  <c r="AL139" i="1"/>
  <c r="T34" i="1"/>
  <c r="A32" i="1"/>
  <c r="AJ32" i="1" l="1"/>
  <c r="AL37" i="1"/>
  <c r="H32" i="1"/>
  <c r="AF38" i="1"/>
  <c r="AH200" i="1"/>
  <c r="AI199" i="1"/>
  <c r="AJ199" i="1" s="1"/>
  <c r="AD39" i="1" s="1"/>
  <c r="AF39" i="1" s="1"/>
  <c r="AH33" i="1"/>
  <c r="AE33" i="1" s="1"/>
  <c r="AG33" i="1"/>
  <c r="AK140" i="1"/>
  <c r="T35" i="1"/>
  <c r="AI142" i="1"/>
  <c r="AJ142" i="1" s="1"/>
  <c r="A33" i="1"/>
  <c r="H33" i="1" l="1"/>
  <c r="AL38" i="1"/>
  <c r="AJ33" i="1"/>
  <c r="AH201" i="1"/>
  <c r="AI200" i="1"/>
  <c r="AJ200" i="1" s="1"/>
  <c r="AD40" i="1" s="1"/>
  <c r="AF40" i="1" s="1"/>
  <c r="AH34" i="1"/>
  <c r="AE34" i="1" s="1"/>
  <c r="AG34" i="1"/>
  <c r="A34" i="1"/>
  <c r="AI143" i="1"/>
  <c r="AJ143" i="1" s="1"/>
  <c r="AL142" i="1" s="1"/>
  <c r="T36" i="1"/>
  <c r="AK141" i="1"/>
  <c r="AL141" i="1"/>
  <c r="AL39" i="1" l="1"/>
  <c r="H34" i="1"/>
  <c r="AJ34" i="1"/>
  <c r="AH202" i="1"/>
  <c r="AI201" i="1"/>
  <c r="AJ201" i="1" s="1"/>
  <c r="AD41" i="1" s="1"/>
  <c r="AF41" i="1" s="1"/>
  <c r="AH35" i="1"/>
  <c r="AE35" i="1" s="1"/>
  <c r="AG35" i="1"/>
  <c r="AI144" i="1"/>
  <c r="AJ144" i="1" s="1"/>
  <c r="AL143" i="1" s="1"/>
  <c r="AL12" i="1"/>
  <c r="AF13" i="1"/>
  <c r="AG13" i="1" s="1"/>
  <c r="AJ13" i="1" s="1"/>
  <c r="T37" i="1"/>
  <c r="A35" i="1"/>
  <c r="AK142" i="1"/>
  <c r="H35" i="1" l="1"/>
  <c r="AL40" i="1"/>
  <c r="AJ35" i="1"/>
  <c r="AH203" i="1"/>
  <c r="AI202" i="1"/>
  <c r="AJ202" i="1" s="1"/>
  <c r="AD42" i="1" s="1"/>
  <c r="AH36" i="1"/>
  <c r="AE36" i="1" s="1"/>
  <c r="AG36" i="1"/>
  <c r="AK143" i="1"/>
  <c r="A36" i="1"/>
  <c r="T38" i="1"/>
  <c r="AI145" i="1"/>
  <c r="AJ145" i="1" s="1"/>
  <c r="AL144" i="1" s="1"/>
  <c r="AL41" i="1" l="1"/>
  <c r="AF42" i="1"/>
  <c r="AJ36" i="1"/>
  <c r="H36" i="1"/>
  <c r="AH204" i="1"/>
  <c r="AI203" i="1"/>
  <c r="AJ203" i="1" s="1"/>
  <c r="AD43" i="1" s="1"/>
  <c r="AH37" i="1"/>
  <c r="AE37" i="1" s="1"/>
  <c r="AG37" i="1"/>
  <c r="T39" i="1"/>
  <c r="AK144" i="1"/>
  <c r="AI146" i="1"/>
  <c r="AJ146" i="1" s="1"/>
  <c r="AL145" i="1" s="1"/>
  <c r="A37" i="1"/>
  <c r="AL42" i="1" l="1"/>
  <c r="AF43" i="1"/>
  <c r="AJ37" i="1"/>
  <c r="H37" i="1"/>
  <c r="AH205" i="1"/>
  <c r="AI204" i="1"/>
  <c r="AJ204" i="1" s="1"/>
  <c r="AD44" i="1" s="1"/>
  <c r="AH38" i="1"/>
  <c r="AE38" i="1" s="1"/>
  <c r="AG38" i="1"/>
  <c r="A38" i="1"/>
  <c r="AK145" i="1"/>
  <c r="AI147" i="1"/>
  <c r="AJ147" i="1" s="1"/>
  <c r="AL146" i="1" s="1"/>
  <c r="T40" i="1"/>
  <c r="AL43" i="1" l="1"/>
  <c r="AF44" i="1"/>
  <c r="AJ38" i="1"/>
  <c r="H38" i="1"/>
  <c r="AH206" i="1"/>
  <c r="AI205" i="1"/>
  <c r="AJ205" i="1" s="1"/>
  <c r="AD45" i="1" s="1"/>
  <c r="AH39" i="1"/>
  <c r="AE39" i="1" s="1"/>
  <c r="AG39" i="1"/>
  <c r="AI148" i="1"/>
  <c r="AJ148" i="1" s="1"/>
  <c r="A39" i="1"/>
  <c r="H39" i="1" s="1"/>
  <c r="T41" i="1"/>
  <c r="AK146" i="1"/>
  <c r="AL44" i="1" l="1"/>
  <c r="AF45" i="1"/>
  <c r="AJ39" i="1"/>
  <c r="AH207" i="1"/>
  <c r="AI206" i="1"/>
  <c r="AJ206" i="1" s="1"/>
  <c r="AD46" i="1" s="1"/>
  <c r="AH40" i="1"/>
  <c r="AE40" i="1" s="1"/>
  <c r="AG40" i="1"/>
  <c r="T42" i="1"/>
  <c r="A40" i="1"/>
  <c r="H40" i="1" s="1"/>
  <c r="AK147" i="1"/>
  <c r="AL147" i="1"/>
  <c r="AI149" i="1"/>
  <c r="AJ149" i="1" s="1"/>
  <c r="AL45" i="1" l="1"/>
  <c r="AF46" i="1"/>
  <c r="AJ40" i="1"/>
  <c r="AH208" i="1"/>
  <c r="AI207" i="1"/>
  <c r="AJ207" i="1" s="1"/>
  <c r="AD47" i="1" s="1"/>
  <c r="AF47" i="1" s="1"/>
  <c r="AH41" i="1"/>
  <c r="AE41" i="1" s="1"/>
  <c r="AG41" i="1"/>
  <c r="AI150" i="1"/>
  <c r="AJ150" i="1" s="1"/>
  <c r="AL149" i="1" s="1"/>
  <c r="A41" i="1"/>
  <c r="H41" i="1" s="1"/>
  <c r="T43" i="1"/>
  <c r="AK148" i="1"/>
  <c r="AL148" i="1"/>
  <c r="AL46" i="1" l="1"/>
  <c r="AJ41" i="1"/>
  <c r="AH209" i="1"/>
  <c r="AI208" i="1"/>
  <c r="AJ208" i="1" s="1"/>
  <c r="AD48" i="1" s="1"/>
  <c r="AH42" i="1"/>
  <c r="AE42" i="1" s="1"/>
  <c r="AG42" i="1"/>
  <c r="AK149" i="1"/>
  <c r="T44" i="1"/>
  <c r="A42" i="1"/>
  <c r="H42" i="1" s="1"/>
  <c r="AI151" i="1"/>
  <c r="AJ151" i="1" s="1"/>
  <c r="AJ42" i="1" l="1"/>
  <c r="AL47" i="1"/>
  <c r="AF48" i="1"/>
  <c r="AH210" i="1"/>
  <c r="AI209" i="1"/>
  <c r="AJ209" i="1" s="1"/>
  <c r="AD49" i="1" s="1"/>
  <c r="AF49" i="1" s="1"/>
  <c r="AH43" i="1"/>
  <c r="AE43" i="1" s="1"/>
  <c r="AG43" i="1"/>
  <c r="AK150" i="1"/>
  <c r="T45" i="1"/>
  <c r="AI152" i="1"/>
  <c r="AJ152" i="1" s="1"/>
  <c r="AL150" i="1"/>
  <c r="A43" i="1"/>
  <c r="H43" i="1" s="1"/>
  <c r="AJ43" i="1" l="1"/>
  <c r="AL48" i="1"/>
  <c r="AI210" i="1"/>
  <c r="AJ210" i="1" s="1"/>
  <c r="AD50" i="1" s="1"/>
  <c r="AH44" i="1"/>
  <c r="AE44" i="1" s="1"/>
  <c r="AG44" i="1"/>
  <c r="T46" i="1"/>
  <c r="AK151" i="1"/>
  <c r="AL151" i="1"/>
  <c r="A44" i="1"/>
  <c r="H44" i="1" s="1"/>
  <c r="AI153" i="1"/>
  <c r="AJ153" i="1" s="1"/>
  <c r="AL152" i="1" s="1"/>
  <c r="AJ44" i="1" l="1"/>
  <c r="AL49" i="1"/>
  <c r="AF50" i="1"/>
  <c r="AH212" i="1"/>
  <c r="AI211" i="1"/>
  <c r="AJ211" i="1" s="1"/>
  <c r="AD51" i="1" s="1"/>
  <c r="AH45" i="1"/>
  <c r="AE45" i="1" s="1"/>
  <c r="AG45" i="1"/>
  <c r="AI154" i="1"/>
  <c r="AJ154" i="1" s="1"/>
  <c r="AK152" i="1"/>
  <c r="T47" i="1"/>
  <c r="A45" i="1"/>
  <c r="H45" i="1" s="1"/>
  <c r="AL50" i="1" l="1"/>
  <c r="AF51" i="1"/>
  <c r="AJ45" i="1"/>
  <c r="AH213" i="1"/>
  <c r="AI212" i="1"/>
  <c r="AJ212" i="1" s="1"/>
  <c r="AD52" i="1" s="1"/>
  <c r="AH46" i="1"/>
  <c r="AE46" i="1" s="1"/>
  <c r="AG46" i="1"/>
  <c r="AL153" i="1"/>
  <c r="AK153" i="1"/>
  <c r="T48" i="1"/>
  <c r="A46" i="1"/>
  <c r="H46" i="1" s="1"/>
  <c r="AI155" i="1"/>
  <c r="AJ155" i="1" s="1"/>
  <c r="AL51" i="1" l="1"/>
  <c r="AF52" i="1"/>
  <c r="AJ46" i="1"/>
  <c r="AH214" i="1"/>
  <c r="AI213" i="1"/>
  <c r="AJ213" i="1" s="1"/>
  <c r="AD53" i="1" s="1"/>
  <c r="AH47" i="1"/>
  <c r="AE47" i="1" s="1"/>
  <c r="AG47" i="1"/>
  <c r="AL16" i="1"/>
  <c r="AF17" i="1"/>
  <c r="AG17" i="1" s="1"/>
  <c r="AJ17" i="1" s="1"/>
  <c r="AK154" i="1"/>
  <c r="T49" i="1"/>
  <c r="AI156" i="1"/>
  <c r="AJ156" i="1" s="1"/>
  <c r="A47" i="1"/>
  <c r="H47" i="1" s="1"/>
  <c r="AL13" i="1"/>
  <c r="AF14" i="1"/>
  <c r="AG14" i="1" s="1"/>
  <c r="AJ14" i="1" s="1"/>
  <c r="AL154" i="1"/>
  <c r="AL52" i="1" l="1"/>
  <c r="AF53" i="1"/>
  <c r="AJ47" i="1"/>
  <c r="AH215" i="1"/>
  <c r="AI214" i="1"/>
  <c r="AJ214" i="1" s="1"/>
  <c r="AD54" i="1" s="1"/>
  <c r="AH48" i="1"/>
  <c r="AE48" i="1" s="1"/>
  <c r="AG48" i="1"/>
  <c r="A48" i="1"/>
  <c r="H48" i="1" s="1"/>
  <c r="T50" i="1"/>
  <c r="AK155" i="1"/>
  <c r="AL155" i="1"/>
  <c r="AI157" i="1"/>
  <c r="AJ157" i="1" s="1"/>
  <c r="AL156" i="1" s="1"/>
  <c r="AL53" i="1" l="1"/>
  <c r="AF54" i="1"/>
  <c r="AJ48" i="1"/>
  <c r="AH216" i="1"/>
  <c r="AI215" i="1"/>
  <c r="AJ215" i="1" s="1"/>
  <c r="AD55" i="1" s="1"/>
  <c r="AF55" i="1" s="1"/>
  <c r="AH49" i="1"/>
  <c r="AE49" i="1" s="1"/>
  <c r="AG49" i="1"/>
  <c r="AI158" i="1"/>
  <c r="AJ158" i="1" s="1"/>
  <c r="AK156" i="1"/>
  <c r="T51" i="1"/>
  <c r="A49" i="1"/>
  <c r="H49" i="1" s="1"/>
  <c r="AL54" i="1" l="1"/>
  <c r="AJ49" i="1"/>
  <c r="AI216" i="1"/>
  <c r="AJ216" i="1" s="1"/>
  <c r="AD56" i="1" s="1"/>
  <c r="AF56" i="1" s="1"/>
  <c r="AH50" i="1"/>
  <c r="AE50" i="1" s="1"/>
  <c r="AG50" i="1"/>
  <c r="A50" i="1"/>
  <c r="H50" i="1" s="1"/>
  <c r="AK157" i="1"/>
  <c r="T52" i="1"/>
  <c r="AL157" i="1"/>
  <c r="AI159" i="1"/>
  <c r="AJ159" i="1" s="1"/>
  <c r="AL158" i="1" s="1"/>
  <c r="AJ50" i="1" l="1"/>
  <c r="AL55" i="1"/>
  <c r="AI217" i="1"/>
  <c r="AJ217" i="1" s="1"/>
  <c r="AD57" i="1" s="1"/>
  <c r="AF57" i="1" s="1"/>
  <c r="AH51" i="1"/>
  <c r="AE51" i="1" s="1"/>
  <c r="AG51" i="1"/>
  <c r="AI160" i="1"/>
  <c r="AJ160" i="1" s="1"/>
  <c r="A51" i="1"/>
  <c r="H51" i="1" s="1"/>
  <c r="T53" i="1"/>
  <c r="AK158" i="1"/>
  <c r="AJ51" i="1" l="1"/>
  <c r="AL56" i="1"/>
  <c r="AH52" i="1"/>
  <c r="AE52" i="1" s="1"/>
  <c r="AG52" i="1"/>
  <c r="AL17" i="1"/>
  <c r="AF18" i="1"/>
  <c r="AG18" i="1" s="1"/>
  <c r="AJ18" i="1" s="1"/>
  <c r="AK159" i="1"/>
  <c r="AL159" i="1"/>
  <c r="A52" i="1"/>
  <c r="H52" i="1" s="1"/>
  <c r="T54" i="1"/>
  <c r="AI161" i="1"/>
  <c r="AJ161" i="1" s="1"/>
  <c r="AJ52" i="1" l="1"/>
  <c r="AH53" i="1"/>
  <c r="AE53" i="1" s="1"/>
  <c r="AG53" i="1"/>
  <c r="AI162" i="1"/>
  <c r="AJ162" i="1" s="1"/>
  <c r="T55" i="1"/>
  <c r="AK160" i="1"/>
  <c r="A53" i="1"/>
  <c r="H53" i="1" s="1"/>
  <c r="AL160" i="1"/>
  <c r="AJ53" i="1" l="1"/>
  <c r="AH54" i="1"/>
  <c r="AE54" i="1" s="1"/>
  <c r="AG54" i="1"/>
  <c r="AK161" i="1"/>
  <c r="A54" i="1"/>
  <c r="H54" i="1" s="1"/>
  <c r="AL161" i="1"/>
  <c r="T56" i="1"/>
  <c r="AI163" i="1"/>
  <c r="AJ163" i="1" s="1"/>
  <c r="AJ54" i="1" l="1"/>
  <c r="AH55" i="1"/>
  <c r="AE55" i="1" s="1"/>
  <c r="AG55" i="1"/>
  <c r="A55" i="1"/>
  <c r="H55" i="1" s="1"/>
  <c r="T57" i="1"/>
  <c r="AI164" i="1"/>
  <c r="AJ164" i="1" s="1"/>
  <c r="AK162" i="1"/>
  <c r="AL162" i="1"/>
  <c r="AJ55" i="1" l="1"/>
  <c r="AH56" i="1"/>
  <c r="AE56" i="1" s="1"/>
  <c r="AG56" i="1"/>
  <c r="AK163" i="1"/>
  <c r="A56" i="1"/>
  <c r="H56" i="1" s="1"/>
  <c r="AL163" i="1"/>
  <c r="T58" i="1"/>
  <c r="AI165" i="1"/>
  <c r="AJ165" i="1" s="1"/>
  <c r="AJ56" i="1" l="1"/>
  <c r="AH57" i="1"/>
  <c r="AE57" i="1" s="1"/>
  <c r="AG57" i="1"/>
  <c r="AI166" i="1"/>
  <c r="AJ166" i="1" s="1"/>
  <c r="A57" i="1"/>
  <c r="H57" i="1" s="1"/>
  <c r="T59" i="1"/>
  <c r="AK164" i="1"/>
  <c r="AL164" i="1"/>
  <c r="AJ57" i="1" l="1"/>
  <c r="AL165" i="1"/>
  <c r="T60" i="1"/>
  <c r="A58" i="1"/>
  <c r="H58" i="1" s="1"/>
  <c r="AK165" i="1"/>
  <c r="AI167" i="1"/>
  <c r="AJ167" i="1" s="1"/>
  <c r="AL18" i="1" l="1"/>
  <c r="AF19" i="1"/>
  <c r="AG19" i="1" s="1"/>
  <c r="AJ19" i="1" s="1"/>
  <c r="AK166" i="1"/>
  <c r="A59" i="1"/>
  <c r="H59" i="1" s="1"/>
  <c r="AL166" i="1"/>
  <c r="T61" i="1"/>
  <c r="AL14" i="1"/>
  <c r="AF15" i="1"/>
  <c r="AG15" i="1" s="1"/>
  <c r="AJ15" i="1" s="1"/>
  <c r="T62" i="1" l="1"/>
  <c r="A60" i="1"/>
  <c r="H60" i="1" s="1"/>
  <c r="AK167" i="1"/>
  <c r="AL167" i="1"/>
  <c r="T63" i="1" l="1"/>
  <c r="A61" i="1"/>
  <c r="H61" i="1" s="1"/>
  <c r="T64" i="1" l="1"/>
  <c r="A62" i="1"/>
  <c r="H62" i="1" s="1"/>
  <c r="A63" i="1" l="1"/>
  <c r="H63" i="1" s="1"/>
  <c r="T65" i="1"/>
  <c r="T66" i="1" l="1"/>
  <c r="A64" i="1"/>
  <c r="H64" i="1" s="1"/>
  <c r="AL19" i="1" l="1"/>
  <c r="AF20" i="1"/>
  <c r="AG20" i="1" s="1"/>
  <c r="AJ20" i="1" s="1"/>
  <c r="A65" i="1"/>
  <c r="H65" i="1" s="1"/>
  <c r="T67" i="1"/>
  <c r="A66" i="1" l="1"/>
  <c r="H66" i="1" s="1"/>
  <c r="T68" i="1"/>
  <c r="A67" i="1" l="1"/>
  <c r="H67" i="1" s="1"/>
  <c r="T69" i="1"/>
  <c r="T70" i="1" l="1"/>
  <c r="A68" i="1"/>
  <c r="H68" i="1" s="1"/>
  <c r="T71" i="1" l="1"/>
  <c r="A69" i="1"/>
  <c r="H69" i="1" s="1"/>
  <c r="AL20" i="1" l="1"/>
  <c r="AF21" i="1"/>
  <c r="AG21" i="1" s="1"/>
  <c r="AJ21" i="1" s="1"/>
  <c r="A70" i="1"/>
  <c r="H70" i="1" s="1"/>
  <c r="T72" i="1"/>
  <c r="T73" i="1" l="1"/>
  <c r="AL15" i="1"/>
  <c r="AF16" i="1"/>
  <c r="AG16" i="1" s="1"/>
  <c r="AJ16" i="1" s="1"/>
  <c r="A71" i="1"/>
  <c r="H71" i="1" s="1"/>
  <c r="T74" i="1" l="1"/>
  <c r="A72" i="1"/>
  <c r="H72" i="1" s="1"/>
  <c r="T75" i="1" l="1"/>
  <c r="A73" i="1"/>
  <c r="H73" i="1" s="1"/>
  <c r="A74" i="1" l="1"/>
  <c r="H74" i="1" s="1"/>
  <c r="T76" i="1"/>
  <c r="T77" i="1" l="1"/>
  <c r="A75" i="1"/>
  <c r="H75" i="1" s="1"/>
  <c r="T78" i="1" l="1"/>
  <c r="A76" i="1"/>
  <c r="H76" i="1" s="1"/>
  <c r="AL21" i="1" l="1"/>
  <c r="AF22" i="1"/>
  <c r="AG22" i="1" s="1"/>
  <c r="AJ22" i="1" s="1"/>
  <c r="A77" i="1"/>
  <c r="H77" i="1" s="1"/>
  <c r="T79" i="1"/>
  <c r="T80" i="1" l="1"/>
  <c r="A78" i="1"/>
  <c r="H78" i="1" s="1"/>
  <c r="A79" i="1" l="1"/>
  <c r="H79" i="1" s="1"/>
  <c r="T81" i="1"/>
  <c r="A80" i="1" l="1"/>
  <c r="H80" i="1" s="1"/>
  <c r="T82" i="1"/>
  <c r="T83" i="1" l="1"/>
  <c r="A81" i="1"/>
  <c r="H81" i="1" s="1"/>
  <c r="AL22" i="1" l="1"/>
  <c r="AF23" i="1"/>
  <c r="AG23" i="1" s="1"/>
  <c r="AJ23" i="1" s="1"/>
  <c r="A82" i="1"/>
  <c r="H82" i="1" s="1"/>
  <c r="T84" i="1"/>
  <c r="T85" i="1" l="1"/>
  <c r="A83" i="1"/>
  <c r="H83" i="1" s="1"/>
  <c r="A84" i="1" l="1"/>
  <c r="H84" i="1" s="1"/>
  <c r="T86" i="1"/>
  <c r="T87" i="1" l="1"/>
  <c r="A85" i="1"/>
  <c r="H85" i="1" s="1"/>
  <c r="T88" i="1" l="1"/>
  <c r="A86" i="1"/>
  <c r="H86" i="1" s="1"/>
  <c r="A87" i="1" l="1"/>
  <c r="H87" i="1" s="1"/>
  <c r="T89" i="1"/>
  <c r="AL23" i="1" l="1"/>
  <c r="AF24" i="1"/>
  <c r="AG24" i="1" s="1"/>
  <c r="AJ24" i="1" s="1"/>
  <c r="T90" i="1"/>
  <c r="A88" i="1"/>
  <c r="H88" i="1" s="1"/>
  <c r="A89" i="1" l="1"/>
  <c r="H89" i="1" s="1"/>
  <c r="T91" i="1"/>
  <c r="T92" i="1" l="1"/>
  <c r="A90" i="1"/>
  <c r="H90" i="1" s="1"/>
  <c r="A91" i="1" l="1"/>
  <c r="H91" i="1" s="1"/>
  <c r="T93" i="1"/>
  <c r="I11" i="1" l="1"/>
  <c r="T94" i="1"/>
  <c r="A92" i="1"/>
  <c r="H92" i="1" s="1"/>
  <c r="M11" i="1" l="1"/>
  <c r="I12" i="1"/>
  <c r="J11" i="1"/>
  <c r="K11" i="1" s="1"/>
  <c r="A93" i="1"/>
  <c r="H93" i="1" s="1"/>
  <c r="T95" i="1"/>
  <c r="AL24" i="1" l="1"/>
  <c r="AF25" i="1"/>
  <c r="AG25" i="1" s="1"/>
  <c r="AJ25" i="1" s="1"/>
  <c r="J12" i="1"/>
  <c r="K12" i="1" s="1"/>
  <c r="M12" i="1"/>
  <c r="I13" i="1"/>
  <c r="O11" i="1"/>
  <c r="L11" i="1"/>
  <c r="U11" i="1"/>
  <c r="W11" i="1" s="1"/>
  <c r="T96" i="1"/>
  <c r="A94" i="1"/>
  <c r="H94" i="1" s="1"/>
  <c r="O12" i="1" l="1"/>
  <c r="L12" i="1"/>
  <c r="W12" i="1"/>
  <c r="J13" i="1"/>
  <c r="K13" i="1" s="1"/>
  <c r="M13" i="1"/>
  <c r="I14" i="1"/>
  <c r="T97" i="1"/>
  <c r="A95" i="1"/>
  <c r="H95" i="1" s="1"/>
  <c r="L13" i="1" l="1"/>
  <c r="O13" i="1"/>
  <c r="W13" i="1"/>
  <c r="J14" i="1"/>
  <c r="K14" i="1" s="1"/>
  <c r="I15" i="1"/>
  <c r="M14" i="1"/>
  <c r="A96" i="1"/>
  <c r="H96" i="1" s="1"/>
  <c r="T98" i="1"/>
  <c r="O14" i="1" l="1"/>
  <c r="L14" i="1"/>
  <c r="W14" i="1"/>
  <c r="J15" i="1"/>
  <c r="K15" i="1" s="1"/>
  <c r="U15" i="1" s="1"/>
  <c r="M15" i="1"/>
  <c r="I16" i="1"/>
  <c r="A97" i="1"/>
  <c r="H97" i="1" s="1"/>
  <c r="T99" i="1"/>
  <c r="D15" i="1" l="1"/>
  <c r="F15" i="1" s="1"/>
  <c r="J16" i="1"/>
  <c r="K16" i="1" s="1"/>
  <c r="I17" i="1"/>
  <c r="T100" i="1"/>
  <c r="A98" i="1"/>
  <c r="H98" i="1" s="1"/>
  <c r="O15" i="1" l="1"/>
  <c r="L15" i="1"/>
  <c r="G15" i="1"/>
  <c r="D16" i="1"/>
  <c r="F16" i="1" s="1"/>
  <c r="I18" i="1"/>
  <c r="J17" i="1"/>
  <c r="K17" i="1" s="1"/>
  <c r="M16" i="1"/>
  <c r="M17" i="1" s="1"/>
  <c r="T101" i="1"/>
  <c r="A99" i="1"/>
  <c r="H99" i="1" s="1"/>
  <c r="AL25" i="1" l="1"/>
  <c r="AF26" i="1"/>
  <c r="AG26" i="1" s="1"/>
  <c r="AJ26" i="1" s="1"/>
  <c r="O16" i="1"/>
  <c r="L16" i="1"/>
  <c r="G16" i="1"/>
  <c r="D17" i="1"/>
  <c r="F17" i="1" s="1"/>
  <c r="M18" i="1"/>
  <c r="J18" i="1"/>
  <c r="K18" i="1" s="1"/>
  <c r="I19" i="1"/>
  <c r="A100" i="1"/>
  <c r="H100" i="1" s="1"/>
  <c r="T102" i="1"/>
  <c r="L17" i="1" l="1"/>
  <c r="O17" i="1"/>
  <c r="G17" i="1"/>
  <c r="D18" i="1"/>
  <c r="F18" i="1" s="1"/>
  <c r="I20" i="1"/>
  <c r="M19" i="1"/>
  <c r="J19" i="1"/>
  <c r="K19" i="1" s="1"/>
  <c r="A101" i="1"/>
  <c r="H101" i="1" s="1"/>
  <c r="T103" i="1"/>
  <c r="L18" i="1" l="1"/>
  <c r="O18" i="1"/>
  <c r="G18" i="1"/>
  <c r="D19" i="1"/>
  <c r="F19" i="1" s="1"/>
  <c r="I21" i="1"/>
  <c r="J20" i="1"/>
  <c r="K20" i="1" s="1"/>
  <c r="T104" i="1"/>
  <c r="A102" i="1"/>
  <c r="H102" i="1" s="1"/>
  <c r="L19" i="1" l="1"/>
  <c r="G19" i="1"/>
  <c r="O19" i="1"/>
  <c r="D20" i="1"/>
  <c r="F20" i="1" s="1"/>
  <c r="J21" i="1"/>
  <c r="K21" i="1" s="1"/>
  <c r="I22" i="1"/>
  <c r="M20" i="1"/>
  <c r="M21" i="1" s="1"/>
  <c r="A103" i="1"/>
  <c r="H103" i="1" s="1"/>
  <c r="T105" i="1"/>
  <c r="L20" i="1" l="1"/>
  <c r="O20" i="1"/>
  <c r="G20" i="1"/>
  <c r="D21" i="1"/>
  <c r="F21" i="1" s="1"/>
  <c r="J22" i="1"/>
  <c r="K22" i="1" s="1"/>
  <c r="I23" i="1"/>
  <c r="M22" i="1"/>
  <c r="T106" i="1"/>
  <c r="A104" i="1"/>
  <c r="H104" i="1" s="1"/>
  <c r="L21" i="1" l="1"/>
  <c r="O21" i="1"/>
  <c r="G21" i="1"/>
  <c r="D22" i="1"/>
  <c r="F22" i="1" s="1"/>
  <c r="J23" i="1"/>
  <c r="K23" i="1" s="1"/>
  <c r="I24" i="1"/>
  <c r="T107" i="1"/>
  <c r="A105" i="1"/>
  <c r="H105" i="1" s="1"/>
  <c r="L22" i="1" l="1"/>
  <c r="G22" i="1"/>
  <c r="D23" i="1"/>
  <c r="F23" i="1" s="1"/>
  <c r="O22" i="1"/>
  <c r="I25" i="1"/>
  <c r="J24" i="1"/>
  <c r="K24" i="1" s="1"/>
  <c r="M23" i="1"/>
  <c r="M24" i="1" s="1"/>
  <c r="T108" i="1"/>
  <c r="A106" i="1"/>
  <c r="H106" i="1" s="1"/>
  <c r="AL26" i="1" l="1"/>
  <c r="AF27" i="1"/>
  <c r="AG27" i="1" s="1"/>
  <c r="AJ27" i="1" s="1"/>
  <c r="O23" i="1"/>
  <c r="L23" i="1"/>
  <c r="G23" i="1"/>
  <c r="D24" i="1"/>
  <c r="F24" i="1" s="1"/>
  <c r="M25" i="1"/>
  <c r="I26" i="1"/>
  <c r="J25" i="1"/>
  <c r="K25" i="1" s="1"/>
  <c r="T109" i="1"/>
  <c r="A107" i="1"/>
  <c r="H107" i="1" s="1"/>
  <c r="G24" i="1" l="1"/>
  <c r="O24" i="1"/>
  <c r="L24" i="1"/>
  <c r="D25" i="1"/>
  <c r="F25" i="1" s="1"/>
  <c r="I27" i="1"/>
  <c r="J26" i="1"/>
  <c r="K26" i="1" s="1"/>
  <c r="A108" i="1"/>
  <c r="H108" i="1" s="1"/>
  <c r="T110" i="1"/>
  <c r="O25" i="1" l="1"/>
  <c r="L25" i="1"/>
  <c r="G25" i="1"/>
  <c r="D26" i="1"/>
  <c r="F26" i="1" s="1"/>
  <c r="J27" i="1"/>
  <c r="K27" i="1" s="1"/>
  <c r="I28" i="1"/>
  <c r="M26" i="1"/>
  <c r="M27" i="1" s="1"/>
  <c r="A109" i="1"/>
  <c r="H109" i="1" s="1"/>
  <c r="T111" i="1"/>
  <c r="G26" i="1" l="1"/>
  <c r="O26" i="1"/>
  <c r="L26" i="1"/>
  <c r="D27" i="1"/>
  <c r="F27" i="1" s="1"/>
  <c r="I29" i="1"/>
  <c r="M28" i="1"/>
  <c r="J28" i="1"/>
  <c r="K28" i="1" s="1"/>
  <c r="T112" i="1"/>
  <c r="A110" i="1"/>
  <c r="H110" i="1" s="1"/>
  <c r="L27" i="1" l="1"/>
  <c r="O27" i="1"/>
  <c r="G27" i="1"/>
  <c r="D28" i="1"/>
  <c r="F28" i="1" s="1"/>
  <c r="M29" i="1"/>
  <c r="I30" i="1"/>
  <c r="J29" i="1"/>
  <c r="K29" i="1" s="1"/>
  <c r="T113" i="1"/>
  <c r="A111" i="1"/>
  <c r="H111" i="1" s="1"/>
  <c r="AL27" i="1" l="1"/>
  <c r="AF28" i="1"/>
  <c r="AG28" i="1" s="1"/>
  <c r="AJ28" i="1" s="1"/>
  <c r="L28" i="1"/>
  <c r="O28" i="1"/>
  <c r="G28" i="1"/>
  <c r="D29" i="1"/>
  <c r="F29" i="1" s="1"/>
  <c r="J30" i="1"/>
  <c r="K30" i="1" s="1"/>
  <c r="M30" i="1"/>
  <c r="I31" i="1"/>
  <c r="A112" i="1"/>
  <c r="H112" i="1" s="1"/>
  <c r="T114" i="1"/>
  <c r="L29" i="1" l="1"/>
  <c r="O29" i="1"/>
  <c r="G29" i="1"/>
  <c r="D30" i="1"/>
  <c r="F30" i="1" s="1"/>
  <c r="M31" i="1"/>
  <c r="N31" i="1" s="1"/>
  <c r="I32" i="1"/>
  <c r="J31" i="1"/>
  <c r="K31" i="1" s="1"/>
  <c r="A113" i="1"/>
  <c r="H113" i="1" s="1"/>
  <c r="T115" i="1"/>
  <c r="G30" i="1" l="1"/>
  <c r="O30" i="1"/>
  <c r="L30" i="1"/>
  <c r="D31" i="1"/>
  <c r="F31" i="1" s="1"/>
  <c r="I33" i="1"/>
  <c r="J32" i="1"/>
  <c r="K32" i="1" s="1"/>
  <c r="T116" i="1"/>
  <c r="A114" i="1"/>
  <c r="H114" i="1" s="1"/>
  <c r="O31" i="1" l="1"/>
  <c r="L31" i="1"/>
  <c r="G31" i="1"/>
  <c r="D32" i="1"/>
  <c r="F32" i="1" s="1"/>
  <c r="M32" i="1"/>
  <c r="N32" i="1" s="1"/>
  <c r="J33" i="1"/>
  <c r="K33" i="1" s="1"/>
  <c r="I34" i="1"/>
  <c r="A115" i="1"/>
  <c r="H115" i="1" s="1"/>
  <c r="T117" i="1"/>
  <c r="O32" i="1" l="1"/>
  <c r="L32" i="1"/>
  <c r="G32" i="1"/>
  <c r="D33" i="1"/>
  <c r="F33" i="1" s="1"/>
  <c r="M33" i="1"/>
  <c r="N33" i="1" s="1"/>
  <c r="J34" i="1"/>
  <c r="K34" i="1" s="1"/>
  <c r="I35" i="1"/>
  <c r="T118" i="1"/>
  <c r="A116" i="1"/>
  <c r="H116" i="1" s="1"/>
  <c r="O33" i="1" l="1"/>
  <c r="L33" i="1"/>
  <c r="G33" i="1"/>
  <c r="D34" i="1"/>
  <c r="F34" i="1" s="1"/>
  <c r="M34" i="1"/>
  <c r="N34" i="1" s="1"/>
  <c r="J35" i="1"/>
  <c r="K35" i="1" s="1"/>
  <c r="I36" i="1"/>
  <c r="A117" i="1"/>
  <c r="H117" i="1" s="1"/>
  <c r="T119" i="1"/>
  <c r="O34" i="1" l="1"/>
  <c r="G34" i="1"/>
  <c r="L34" i="1"/>
  <c r="D35" i="1"/>
  <c r="F35" i="1" s="1"/>
  <c r="M35" i="1"/>
  <c r="N35" i="1" s="1"/>
  <c r="I37" i="1"/>
  <c r="J36" i="1"/>
  <c r="K36" i="1" s="1"/>
  <c r="T120" i="1"/>
  <c r="A118" i="1"/>
  <c r="H118" i="1" s="1"/>
  <c r="AL28" i="1" l="1"/>
  <c r="AF29" i="1"/>
  <c r="AG29" i="1" s="1"/>
  <c r="AJ29" i="1" s="1"/>
  <c r="G35" i="1"/>
  <c r="O35" i="1"/>
  <c r="D36" i="1"/>
  <c r="F36" i="1" s="1"/>
  <c r="L35" i="1"/>
  <c r="M36" i="1"/>
  <c r="N36" i="1" s="1"/>
  <c r="I38" i="1"/>
  <c r="J37" i="1"/>
  <c r="K37" i="1" s="1"/>
  <c r="A119" i="1"/>
  <c r="H119" i="1" s="1"/>
  <c r="T121" i="1"/>
  <c r="O36" i="1" l="1"/>
  <c r="L36" i="1"/>
  <c r="G36" i="1"/>
  <c r="D37" i="1"/>
  <c r="F37" i="1" s="1"/>
  <c r="I39" i="1"/>
  <c r="J38" i="1"/>
  <c r="K38" i="1" s="1"/>
  <c r="M37" i="1"/>
  <c r="N37" i="1" s="1"/>
  <c r="A120" i="1"/>
  <c r="H120" i="1" s="1"/>
  <c r="T122" i="1"/>
  <c r="O37" i="1" l="1"/>
  <c r="G37" i="1"/>
  <c r="D38" i="1"/>
  <c r="F38" i="1" s="1"/>
  <c r="L37" i="1"/>
  <c r="J39" i="1"/>
  <c r="K39" i="1" s="1"/>
  <c r="I40" i="1"/>
  <c r="M38" i="1"/>
  <c r="N38" i="1" s="1"/>
  <c r="T123" i="1"/>
  <c r="A121" i="1"/>
  <c r="H121" i="1" s="1"/>
  <c r="L38" i="1" l="1"/>
  <c r="O38" i="1"/>
  <c r="M39" i="1" s="1"/>
  <c r="N39" i="1" s="1"/>
  <c r="D39" i="1"/>
  <c r="F39" i="1" s="1"/>
  <c r="G38" i="1"/>
  <c r="I41" i="1"/>
  <c r="J40" i="1"/>
  <c r="A122" i="1"/>
  <c r="H122" i="1" s="1"/>
  <c r="T124" i="1"/>
  <c r="K40" i="1" l="1"/>
  <c r="E40" i="1" s="1"/>
  <c r="D40" i="1" s="1"/>
  <c r="F40" i="1" s="1"/>
  <c r="O39" i="1"/>
  <c r="M40" i="1" s="1"/>
  <c r="N40" i="1" s="1"/>
  <c r="G39" i="1"/>
  <c r="L39" i="1"/>
  <c r="I42" i="1"/>
  <c r="J41" i="1"/>
  <c r="T125" i="1"/>
  <c r="A123" i="1"/>
  <c r="H123" i="1" s="1"/>
  <c r="K41" i="1" l="1"/>
  <c r="E41" i="1" s="1"/>
  <c r="D41" i="1" s="1"/>
  <c r="F41" i="1" s="1"/>
  <c r="O40" i="1"/>
  <c r="L40" i="1"/>
  <c r="G40" i="1"/>
  <c r="M41" i="1"/>
  <c r="N41" i="1" s="1"/>
  <c r="J42" i="1"/>
  <c r="I43" i="1"/>
  <c r="A124" i="1"/>
  <c r="H124" i="1" s="1"/>
  <c r="T126" i="1"/>
  <c r="K42" i="1" l="1"/>
  <c r="E42" i="1" s="1"/>
  <c r="AL29" i="1"/>
  <c r="AF30" i="1"/>
  <c r="AG30" i="1" s="1"/>
  <c r="AJ30" i="1" s="1"/>
  <c r="L41" i="1"/>
  <c r="M42" i="1" s="1"/>
  <c r="N42" i="1" s="1"/>
  <c r="G41" i="1"/>
  <c r="I44" i="1"/>
  <c r="J43" i="1"/>
  <c r="T127" i="1"/>
  <c r="A125" i="1"/>
  <c r="H125" i="1" s="1"/>
  <c r="K43" i="1" l="1"/>
  <c r="E43" i="1" s="1"/>
  <c r="O41" i="1"/>
  <c r="I45" i="1"/>
  <c r="J44" i="1"/>
  <c r="T128" i="1"/>
  <c r="A126" i="1"/>
  <c r="H126" i="1" s="1"/>
  <c r="K44" i="1" l="1"/>
  <c r="E44" i="1" s="1"/>
  <c r="J45" i="1"/>
  <c r="I46" i="1"/>
  <c r="D42" i="1"/>
  <c r="T129" i="1"/>
  <c r="A127" i="1"/>
  <c r="H127" i="1" s="1"/>
  <c r="K45" i="1" l="1"/>
  <c r="E45" i="1" s="1"/>
  <c r="D43" i="1"/>
  <c r="D44" i="1" s="1"/>
  <c r="L44" i="1" s="1"/>
  <c r="F42" i="1"/>
  <c r="I47" i="1"/>
  <c r="J46" i="1"/>
  <c r="L42" i="1"/>
  <c r="G42" i="1"/>
  <c r="T130" i="1"/>
  <c r="A128" i="1"/>
  <c r="H128" i="1" s="1"/>
  <c r="K46" i="1" l="1"/>
  <c r="E46" i="1" s="1"/>
  <c r="O42" i="1"/>
  <c r="M43" i="1"/>
  <c r="F43" i="1"/>
  <c r="F44" i="1" s="1"/>
  <c r="J47" i="1"/>
  <c r="I48" i="1"/>
  <c r="G44" i="1"/>
  <c r="D45" i="1"/>
  <c r="L45" i="1" s="1"/>
  <c r="G43" i="1"/>
  <c r="L43" i="1"/>
  <c r="A129" i="1"/>
  <c r="T131" i="1"/>
  <c r="K47" i="1" l="1"/>
  <c r="E47" i="1" s="1"/>
  <c r="Q129" i="1"/>
  <c r="H129" i="1"/>
  <c r="Q107" i="1"/>
  <c r="Q113" i="1"/>
  <c r="Q124" i="1"/>
  <c r="Q106" i="1"/>
  <c r="Q118" i="1"/>
  <c r="Q111" i="1"/>
  <c r="Q116" i="1"/>
  <c r="Q120" i="1"/>
  <c r="Q108" i="1"/>
  <c r="Q114" i="1"/>
  <c r="Q110" i="1"/>
  <c r="Q109" i="1"/>
  <c r="Q117" i="1"/>
  <c r="Q121" i="1"/>
  <c r="Q123" i="1"/>
  <c r="Q115" i="1"/>
  <c r="Q122" i="1"/>
  <c r="Q112" i="1"/>
  <c r="Q119" i="1"/>
  <c r="Q125" i="1"/>
  <c r="Q126" i="1"/>
  <c r="Q127" i="1"/>
  <c r="Q128" i="1"/>
  <c r="AL30" i="1"/>
  <c r="AF31" i="1"/>
  <c r="AG31" i="1" s="1"/>
  <c r="AJ31" i="1" s="1"/>
  <c r="N43" i="1"/>
  <c r="O43" i="1" s="1"/>
  <c r="M44" i="1"/>
  <c r="Y129" i="1"/>
  <c r="R129" i="1"/>
  <c r="S129" i="1" s="1"/>
  <c r="G45" i="1"/>
  <c r="F45" i="1"/>
  <c r="I49" i="1"/>
  <c r="J48" i="1"/>
  <c r="D46" i="1"/>
  <c r="L46" i="1" s="1"/>
  <c r="T132" i="1"/>
  <c r="A130" i="1"/>
  <c r="K48" i="1" l="1"/>
  <c r="E48" i="1" s="1"/>
  <c r="Q130" i="1"/>
  <c r="H130" i="1"/>
  <c r="Y125" i="1"/>
  <c r="R125" i="1"/>
  <c r="S125" i="1" s="1"/>
  <c r="R115" i="1"/>
  <c r="S115" i="1" s="1"/>
  <c r="Y109" i="1"/>
  <c r="R109" i="1"/>
  <c r="S109" i="1" s="1"/>
  <c r="Y120" i="1"/>
  <c r="R120" i="1"/>
  <c r="S120" i="1" s="1"/>
  <c r="Y106" i="1"/>
  <c r="R106" i="1"/>
  <c r="S106" i="1" s="1"/>
  <c r="Q76" i="1"/>
  <c r="Q80" i="1"/>
  <c r="Q78" i="1"/>
  <c r="Q79" i="1"/>
  <c r="Q77" i="1"/>
  <c r="Q65" i="1"/>
  <c r="Q30" i="1"/>
  <c r="Q61" i="1"/>
  <c r="Q81" i="1"/>
  <c r="Q48" i="1"/>
  <c r="Q70" i="1"/>
  <c r="Q54" i="1"/>
  <c r="Q86" i="1"/>
  <c r="Q44" i="1"/>
  <c r="Q67" i="1"/>
  <c r="W15" i="1"/>
  <c r="Q15" i="1"/>
  <c r="U16" i="1" s="1"/>
  <c r="Q25" i="1"/>
  <c r="Q32" i="1"/>
  <c r="Q64" i="1"/>
  <c r="Q83" i="1"/>
  <c r="Q24" i="1"/>
  <c r="U25" i="1" s="1"/>
  <c r="Q38" i="1"/>
  <c r="Q26" i="1"/>
  <c r="Q37" i="1"/>
  <c r="Q75" i="1"/>
  <c r="Q47" i="1"/>
  <c r="Q35" i="1"/>
  <c r="Q34" i="1"/>
  <c r="Q31" i="1"/>
  <c r="Q50" i="1"/>
  <c r="Q72" i="1"/>
  <c r="Q23" i="1"/>
  <c r="Q82" i="1"/>
  <c r="Q28" i="1"/>
  <c r="Q49" i="1"/>
  <c r="Q33" i="1"/>
  <c r="Q22" i="1"/>
  <c r="Q19" i="1"/>
  <c r="Q60" i="1"/>
  <c r="Q40" i="1"/>
  <c r="Q66" i="1"/>
  <c r="Q85" i="1"/>
  <c r="Q84" i="1"/>
  <c r="Q53" i="1"/>
  <c r="Q46" i="1"/>
  <c r="Q57" i="1"/>
  <c r="Q18" i="1"/>
  <c r="Q17" i="1"/>
  <c r="Q73" i="1"/>
  <c r="Q71" i="1"/>
  <c r="Q56" i="1"/>
  <c r="Q45" i="1"/>
  <c r="Q63" i="1"/>
  <c r="Q39" i="1"/>
  <c r="Q52" i="1"/>
  <c r="Q69" i="1"/>
  <c r="Q16" i="1"/>
  <c r="Q27" i="1"/>
  <c r="Q62" i="1"/>
  <c r="Q29" i="1"/>
  <c r="Q74" i="1"/>
  <c r="Q21" i="1"/>
  <c r="Q58" i="1"/>
  <c r="Q55" i="1"/>
  <c r="Q59" i="1"/>
  <c r="Q36" i="1"/>
  <c r="Q68" i="1"/>
  <c r="Q51" i="1"/>
  <c r="Q20" i="1"/>
  <c r="Q42" i="1"/>
  <c r="Q41" i="1"/>
  <c r="Q43" i="1"/>
  <c r="Q90" i="1"/>
  <c r="Q91" i="1"/>
  <c r="Q89" i="1"/>
  <c r="Q92" i="1"/>
  <c r="Q88" i="1"/>
  <c r="Q87" i="1"/>
  <c r="Q95" i="1"/>
  <c r="Q98" i="1"/>
  <c r="Q96" i="1"/>
  <c r="Q94" i="1"/>
  <c r="Q93" i="1"/>
  <c r="Q97" i="1"/>
  <c r="Q102" i="1"/>
  <c r="Q103" i="1"/>
  <c r="Q100" i="1"/>
  <c r="Q105" i="1"/>
  <c r="Q101" i="1"/>
  <c r="Q99" i="1"/>
  <c r="Q104" i="1"/>
  <c r="R119" i="1"/>
  <c r="S119" i="1" s="1"/>
  <c r="Y119" i="1"/>
  <c r="Y123" i="1"/>
  <c r="R123" i="1"/>
  <c r="S123" i="1" s="1"/>
  <c r="Y110" i="1"/>
  <c r="R110" i="1"/>
  <c r="S110" i="1" s="1"/>
  <c r="R116" i="1"/>
  <c r="S116" i="1" s="1"/>
  <c r="Y124" i="1"/>
  <c r="R124" i="1"/>
  <c r="S124" i="1" s="1"/>
  <c r="Y127" i="1"/>
  <c r="R127" i="1"/>
  <c r="S127" i="1" s="1"/>
  <c r="Y112" i="1"/>
  <c r="R112" i="1"/>
  <c r="S112" i="1" s="1"/>
  <c r="Y121" i="1"/>
  <c r="R121" i="1"/>
  <c r="S121" i="1" s="1"/>
  <c r="R114" i="1"/>
  <c r="S114" i="1" s="1"/>
  <c r="Y114" i="1"/>
  <c r="R111" i="1"/>
  <c r="S111" i="1" s="1"/>
  <c r="Y111" i="1"/>
  <c r="Y113" i="1"/>
  <c r="R113" i="1"/>
  <c r="S113" i="1" s="1"/>
  <c r="R128" i="1"/>
  <c r="S128" i="1" s="1"/>
  <c r="Y128" i="1"/>
  <c r="Y126" i="1"/>
  <c r="R126" i="1"/>
  <c r="S126" i="1" s="1"/>
  <c r="R122" i="1"/>
  <c r="S122" i="1" s="1"/>
  <c r="Y122" i="1"/>
  <c r="R117" i="1"/>
  <c r="S117" i="1" s="1"/>
  <c r="R108" i="1"/>
  <c r="S108" i="1" s="1"/>
  <c r="Y108" i="1"/>
  <c r="R118" i="1"/>
  <c r="S118" i="1" s="1"/>
  <c r="Y118" i="1"/>
  <c r="R107" i="1"/>
  <c r="S107" i="1" s="1"/>
  <c r="Y107" i="1"/>
  <c r="N44" i="1"/>
  <c r="O44" i="1" s="1"/>
  <c r="M45" i="1"/>
  <c r="Y130" i="1"/>
  <c r="R130" i="1"/>
  <c r="S130" i="1" s="1"/>
  <c r="D47" i="1"/>
  <c r="G46" i="1"/>
  <c r="F46" i="1"/>
  <c r="J49" i="1"/>
  <c r="I50" i="1"/>
  <c r="T133" i="1"/>
  <c r="A131" i="1"/>
  <c r="U17" i="1" l="1"/>
  <c r="Q131" i="1"/>
  <c r="H131" i="1"/>
  <c r="K49" i="1"/>
  <c r="E49" i="1" s="1"/>
  <c r="U26" i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18" i="1"/>
  <c r="U19" i="1" s="1"/>
  <c r="U20" i="1" s="1"/>
  <c r="U21" i="1" s="1"/>
  <c r="U22" i="1" s="1"/>
  <c r="U23" i="1" s="1"/>
  <c r="U24" i="1" s="1"/>
  <c r="W16" i="1"/>
  <c r="Y104" i="1"/>
  <c r="R104" i="1"/>
  <c r="S104" i="1" s="1"/>
  <c r="R100" i="1"/>
  <c r="S100" i="1" s="1"/>
  <c r="Y100" i="1"/>
  <c r="Y93" i="1"/>
  <c r="R93" i="1"/>
  <c r="S93" i="1" s="1"/>
  <c r="Y95" i="1"/>
  <c r="R95" i="1"/>
  <c r="S95" i="1" s="1"/>
  <c r="R89" i="1"/>
  <c r="S89" i="1" s="1"/>
  <c r="Y89" i="1"/>
  <c r="R41" i="1"/>
  <c r="S41" i="1" s="1"/>
  <c r="Y41" i="1"/>
  <c r="R68" i="1"/>
  <c r="S68" i="1" s="1"/>
  <c r="Y68" i="1"/>
  <c r="Y58" i="1"/>
  <c r="R58" i="1"/>
  <c r="S58" i="1" s="1"/>
  <c r="Y62" i="1"/>
  <c r="R62" i="1"/>
  <c r="S62" i="1" s="1"/>
  <c r="R52" i="1"/>
  <c r="S52" i="1" s="1"/>
  <c r="Y52" i="1"/>
  <c r="R56" i="1"/>
  <c r="S56" i="1" s="1"/>
  <c r="R18" i="1"/>
  <c r="S18" i="1" s="1"/>
  <c r="Y18" i="1"/>
  <c r="R84" i="1"/>
  <c r="S84" i="1" s="1"/>
  <c r="Y84" i="1"/>
  <c r="R60" i="1"/>
  <c r="S60" i="1" s="1"/>
  <c r="Y60" i="1"/>
  <c r="Y49" i="1"/>
  <c r="R49" i="1"/>
  <c r="S49" i="1" s="1"/>
  <c r="R23" i="1"/>
  <c r="S23" i="1" s="1"/>
  <c r="Y23" i="1"/>
  <c r="Y34" i="1"/>
  <c r="R34" i="1"/>
  <c r="S34" i="1" s="1"/>
  <c r="R37" i="1"/>
  <c r="S37" i="1" s="1"/>
  <c r="Y37" i="1"/>
  <c r="Y13" i="1"/>
  <c r="R13" i="1"/>
  <c r="S13" i="1" s="1"/>
  <c r="Y32" i="1"/>
  <c r="R32" i="1"/>
  <c r="S32" i="1" s="1"/>
  <c r="Y14" i="1"/>
  <c r="R14" i="1"/>
  <c r="S14" i="1" s="1"/>
  <c r="R54" i="1"/>
  <c r="S54" i="1" s="1"/>
  <c r="Y61" i="1"/>
  <c r="R61" i="1"/>
  <c r="S61" i="1" s="1"/>
  <c r="Y79" i="1"/>
  <c r="R79" i="1"/>
  <c r="S79" i="1" s="1"/>
  <c r="Y99" i="1"/>
  <c r="R99" i="1"/>
  <c r="S99" i="1" s="1"/>
  <c r="R103" i="1"/>
  <c r="S103" i="1" s="1"/>
  <c r="Y103" i="1"/>
  <c r="Y94" i="1"/>
  <c r="R94" i="1"/>
  <c r="S94" i="1" s="1"/>
  <c r="R87" i="1"/>
  <c r="S87" i="1" s="1"/>
  <c r="R91" i="1"/>
  <c r="S91" i="1" s="1"/>
  <c r="Y91" i="1"/>
  <c r="R42" i="1"/>
  <c r="S42" i="1" s="1"/>
  <c r="Y36" i="1"/>
  <c r="R36" i="1"/>
  <c r="S36" i="1" s="1"/>
  <c r="R21" i="1"/>
  <c r="S21" i="1" s="1"/>
  <c r="Y21" i="1"/>
  <c r="R27" i="1"/>
  <c r="S27" i="1" s="1"/>
  <c r="Y27" i="1"/>
  <c r="R39" i="1"/>
  <c r="S39" i="1" s="1"/>
  <c r="Y39" i="1"/>
  <c r="Y71" i="1"/>
  <c r="R71" i="1"/>
  <c r="S71" i="1" s="1"/>
  <c r="R57" i="1"/>
  <c r="S57" i="1" s="1"/>
  <c r="Y57" i="1"/>
  <c r="R85" i="1"/>
  <c r="S85" i="1" s="1"/>
  <c r="Y19" i="1"/>
  <c r="R19" i="1"/>
  <c r="S19" i="1" s="1"/>
  <c r="R28" i="1"/>
  <c r="S28" i="1" s="1"/>
  <c r="Y28" i="1"/>
  <c r="Y72" i="1"/>
  <c r="R72" i="1"/>
  <c r="S72" i="1" s="1"/>
  <c r="Y35" i="1"/>
  <c r="R35" i="1"/>
  <c r="S35" i="1" s="1"/>
  <c r="Y26" i="1"/>
  <c r="R26" i="1"/>
  <c r="S26" i="1" s="1"/>
  <c r="R24" i="1"/>
  <c r="S24" i="1" s="1"/>
  <c r="R11" i="1"/>
  <c r="S11" i="1" s="1"/>
  <c r="Y11" i="1"/>
  <c r="Y67" i="1"/>
  <c r="R67" i="1"/>
  <c r="S67" i="1" s="1"/>
  <c r="Y70" i="1"/>
  <c r="R70" i="1"/>
  <c r="S70" i="1" s="1"/>
  <c r="R30" i="1"/>
  <c r="S30" i="1" s="1"/>
  <c r="Y30" i="1"/>
  <c r="Y78" i="1"/>
  <c r="R78" i="1"/>
  <c r="S78" i="1" s="1"/>
  <c r="Y101" i="1"/>
  <c r="R101" i="1"/>
  <c r="S101" i="1" s="1"/>
  <c r="R102" i="1"/>
  <c r="S102" i="1" s="1"/>
  <c r="Y96" i="1"/>
  <c r="R96" i="1"/>
  <c r="S96" i="1" s="1"/>
  <c r="Y88" i="1"/>
  <c r="R88" i="1"/>
  <c r="S88" i="1" s="1"/>
  <c r="R90" i="1"/>
  <c r="S90" i="1" s="1"/>
  <c r="Y90" i="1"/>
  <c r="R20" i="1"/>
  <c r="S20" i="1" s="1"/>
  <c r="Y20" i="1"/>
  <c r="R59" i="1"/>
  <c r="S59" i="1" s="1"/>
  <c r="Y59" i="1"/>
  <c r="R74" i="1"/>
  <c r="S74" i="1" s="1"/>
  <c r="Y74" i="1"/>
  <c r="R16" i="1"/>
  <c r="S16" i="1" s="1"/>
  <c r="Y16" i="1"/>
  <c r="R63" i="1"/>
  <c r="S63" i="1" s="1"/>
  <c r="Y63" i="1"/>
  <c r="R73" i="1"/>
  <c r="S73" i="1" s="1"/>
  <c r="Y46" i="1"/>
  <c r="R46" i="1"/>
  <c r="S46" i="1" s="1"/>
  <c r="R66" i="1"/>
  <c r="S66" i="1" s="1"/>
  <c r="Y66" i="1"/>
  <c r="R22" i="1"/>
  <c r="S22" i="1" s="1"/>
  <c r="Y22" i="1"/>
  <c r="Y12" i="1"/>
  <c r="R12" i="1"/>
  <c r="S12" i="1" s="1"/>
  <c r="R50" i="1"/>
  <c r="S50" i="1" s="1"/>
  <c r="Y50" i="1"/>
  <c r="Y47" i="1"/>
  <c r="R47" i="1"/>
  <c r="S47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R10" i="1"/>
  <c r="S10" i="1" s="1"/>
  <c r="C11" i="1"/>
  <c r="P11" i="1" s="1"/>
  <c r="X11" i="1" s="1"/>
  <c r="B11" i="1" s="1"/>
  <c r="R83" i="1"/>
  <c r="S83" i="1" s="1"/>
  <c r="R25" i="1"/>
  <c r="S25" i="1" s="1"/>
  <c r="R44" i="1"/>
  <c r="S44" i="1" s="1"/>
  <c r="Y44" i="1"/>
  <c r="Y48" i="1"/>
  <c r="R48" i="1"/>
  <c r="S48" i="1" s="1"/>
  <c r="Y65" i="1"/>
  <c r="R65" i="1"/>
  <c r="S65" i="1" s="1"/>
  <c r="R80" i="1"/>
  <c r="S80" i="1" s="1"/>
  <c r="Y80" i="1"/>
  <c r="Y105" i="1"/>
  <c r="R105" i="1"/>
  <c r="S105" i="1" s="1"/>
  <c r="R97" i="1"/>
  <c r="S97" i="1" s="1"/>
  <c r="Y97" i="1"/>
  <c r="Y98" i="1"/>
  <c r="R98" i="1"/>
  <c r="S98" i="1" s="1"/>
  <c r="R92" i="1"/>
  <c r="S92" i="1" s="1"/>
  <c r="Y92" i="1"/>
  <c r="Y43" i="1"/>
  <c r="R43" i="1"/>
  <c r="S43" i="1" s="1"/>
  <c r="R51" i="1"/>
  <c r="S51" i="1" s="1"/>
  <c r="Y51" i="1"/>
  <c r="R55" i="1"/>
  <c r="S55" i="1" s="1"/>
  <c r="Y29" i="1"/>
  <c r="R29" i="1"/>
  <c r="S29" i="1" s="1"/>
  <c r="R69" i="1"/>
  <c r="S69" i="1" s="1"/>
  <c r="Y69" i="1"/>
  <c r="R45" i="1"/>
  <c r="S45" i="1" s="1"/>
  <c r="Y45" i="1"/>
  <c r="R17" i="1"/>
  <c r="S17" i="1" s="1"/>
  <c r="Y17" i="1"/>
  <c r="R53" i="1"/>
  <c r="S53" i="1" s="1"/>
  <c r="Y53" i="1"/>
  <c r="R40" i="1"/>
  <c r="S40" i="1" s="1"/>
  <c r="Y40" i="1"/>
  <c r="R33" i="1"/>
  <c r="S33" i="1" s="1"/>
  <c r="Y33" i="1"/>
  <c r="R82" i="1"/>
  <c r="S82" i="1" s="1"/>
  <c r="Y82" i="1"/>
  <c r="Y31" i="1"/>
  <c r="R31" i="1"/>
  <c r="S31" i="1" s="1"/>
  <c r="R75" i="1"/>
  <c r="S75" i="1" s="1"/>
  <c r="Y75" i="1"/>
  <c r="R38" i="1"/>
  <c r="S38" i="1" s="1"/>
  <c r="Y38" i="1"/>
  <c r="R64" i="1"/>
  <c r="S64" i="1" s="1"/>
  <c r="Y64" i="1"/>
  <c r="R15" i="1"/>
  <c r="S15" i="1" s="1"/>
  <c r="Y15" i="1"/>
  <c r="R86" i="1"/>
  <c r="S86" i="1" s="1"/>
  <c r="R81" i="1"/>
  <c r="S81" i="1" s="1"/>
  <c r="Y81" i="1"/>
  <c r="R77" i="1"/>
  <c r="S77" i="1" s="1"/>
  <c r="Y77" i="1"/>
  <c r="Y76" i="1"/>
  <c r="R76" i="1"/>
  <c r="S76" i="1" s="1"/>
  <c r="N45" i="1"/>
  <c r="O45" i="1" s="1"/>
  <c r="M46" i="1"/>
  <c r="R131" i="1"/>
  <c r="S131" i="1" s="1"/>
  <c r="Y131" i="1"/>
  <c r="J50" i="1"/>
  <c r="I51" i="1"/>
  <c r="G47" i="1"/>
  <c r="F47" i="1"/>
  <c r="D48" i="1"/>
  <c r="G48" i="1" s="1"/>
  <c r="L47" i="1"/>
  <c r="A132" i="1"/>
  <c r="Q132" i="1" s="1"/>
  <c r="T134" i="1"/>
  <c r="K50" i="1" l="1"/>
  <c r="E50" i="1" s="1"/>
  <c r="H132" i="1"/>
  <c r="C12" i="1"/>
  <c r="N46" i="1"/>
  <c r="O46" i="1" s="1"/>
  <c r="M47" i="1"/>
  <c r="R132" i="1"/>
  <c r="S132" i="1" s="1"/>
  <c r="Y132" i="1"/>
  <c r="L48" i="1"/>
  <c r="D49" i="1"/>
  <c r="G49" i="1" s="1"/>
  <c r="F48" i="1"/>
  <c r="I52" i="1"/>
  <c r="J51" i="1"/>
  <c r="AA132" i="1"/>
  <c r="A133" i="1"/>
  <c r="Q133" i="1" s="1"/>
  <c r="T135" i="1"/>
  <c r="H133" i="1" l="1"/>
  <c r="K51" i="1"/>
  <c r="E51" i="1" s="1"/>
  <c r="W17" i="1"/>
  <c r="P12" i="1"/>
  <c r="X12" i="1" s="1"/>
  <c r="B12" i="1" s="1"/>
  <c r="C13" i="1"/>
  <c r="N47" i="1"/>
  <c r="O47" i="1" s="1"/>
  <c r="M48" i="1"/>
  <c r="F49" i="1"/>
  <c r="D50" i="1"/>
  <c r="R133" i="1"/>
  <c r="S133" i="1" s="1"/>
  <c r="I53" i="1"/>
  <c r="J52" i="1"/>
  <c r="L49" i="1"/>
  <c r="AA133" i="1"/>
  <c r="T136" i="1"/>
  <c r="A134" i="1"/>
  <c r="Q134" i="1" s="1"/>
  <c r="K52" i="1" l="1"/>
  <c r="E52" i="1" s="1"/>
  <c r="H134" i="1"/>
  <c r="W18" i="1"/>
  <c r="C14" i="1"/>
  <c r="P13" i="1"/>
  <c r="X13" i="1" s="1"/>
  <c r="B13" i="1" s="1"/>
  <c r="N48" i="1"/>
  <c r="O48" i="1" s="1"/>
  <c r="M49" i="1"/>
  <c r="F50" i="1"/>
  <c r="G50" i="1"/>
  <c r="R134" i="1"/>
  <c r="S134" i="1" s="1"/>
  <c r="Y134" i="1"/>
  <c r="J53" i="1"/>
  <c r="I54" i="1"/>
  <c r="D51" i="1"/>
  <c r="L50" i="1"/>
  <c r="AA134" i="1"/>
  <c r="T137" i="1"/>
  <c r="A135" i="1"/>
  <c r="Q135" i="1" s="1"/>
  <c r="H135" i="1" l="1"/>
  <c r="K53" i="1"/>
  <c r="E53" i="1" s="1"/>
  <c r="W19" i="1"/>
  <c r="C15" i="1"/>
  <c r="P14" i="1"/>
  <c r="X14" i="1" s="1"/>
  <c r="B14" i="1" s="1"/>
  <c r="N49" i="1"/>
  <c r="O49" i="1" s="1"/>
  <c r="M50" i="1"/>
  <c r="F51" i="1"/>
  <c r="G51" i="1"/>
  <c r="Y135" i="1"/>
  <c r="R135" i="1"/>
  <c r="S135" i="1" s="1"/>
  <c r="J54" i="1"/>
  <c r="I55" i="1"/>
  <c r="D52" i="1"/>
  <c r="L51" i="1"/>
  <c r="A136" i="1"/>
  <c r="Q136" i="1" s="1"/>
  <c r="AA135" i="1"/>
  <c r="T138" i="1"/>
  <c r="K54" i="1" l="1"/>
  <c r="E54" i="1" s="1"/>
  <c r="H136" i="1"/>
  <c r="W20" i="1"/>
  <c r="W25" i="1"/>
  <c r="C16" i="1"/>
  <c r="P15" i="1"/>
  <c r="X15" i="1" s="1"/>
  <c r="B15" i="1" s="1"/>
  <c r="F52" i="1"/>
  <c r="N50" i="1"/>
  <c r="O50" i="1" s="1"/>
  <c r="M51" i="1"/>
  <c r="G52" i="1"/>
  <c r="D53" i="1"/>
  <c r="R136" i="1"/>
  <c r="S136" i="1" s="1"/>
  <c r="Y136" i="1"/>
  <c r="L52" i="1"/>
  <c r="I56" i="1"/>
  <c r="J55" i="1"/>
  <c r="AA136" i="1"/>
  <c r="T139" i="1"/>
  <c r="A137" i="1"/>
  <c r="Q137" i="1" s="1"/>
  <c r="F53" i="1" l="1"/>
  <c r="H137" i="1"/>
  <c r="K55" i="1"/>
  <c r="E55" i="1" s="1"/>
  <c r="W21" i="1"/>
  <c r="W26" i="1"/>
  <c r="C17" i="1"/>
  <c r="P16" i="1"/>
  <c r="X16" i="1" s="1"/>
  <c r="B16" i="1" s="1"/>
  <c r="N51" i="1"/>
  <c r="O51" i="1" s="1"/>
  <c r="M52" i="1"/>
  <c r="L53" i="1"/>
  <c r="G53" i="1"/>
  <c r="Y137" i="1"/>
  <c r="R137" i="1"/>
  <c r="S137" i="1" s="1"/>
  <c r="I57" i="1"/>
  <c r="J56" i="1"/>
  <c r="D54" i="1"/>
  <c r="A138" i="1"/>
  <c r="Q138" i="1" s="1"/>
  <c r="AA137" i="1"/>
  <c r="T140" i="1"/>
  <c r="F54" i="1" l="1"/>
  <c r="K56" i="1"/>
  <c r="E56" i="1" s="1"/>
  <c r="H138" i="1"/>
  <c r="W22" i="1"/>
  <c r="W27" i="1"/>
  <c r="C18" i="1"/>
  <c r="P17" i="1"/>
  <c r="X17" i="1" s="1"/>
  <c r="B17" i="1" s="1"/>
  <c r="N52" i="1"/>
  <c r="O52" i="1" s="1"/>
  <c r="M53" i="1"/>
  <c r="G54" i="1"/>
  <c r="Y138" i="1"/>
  <c r="R138" i="1"/>
  <c r="S138" i="1" s="1"/>
  <c r="J57" i="1"/>
  <c r="I58" i="1"/>
  <c r="D55" i="1"/>
  <c r="L54" i="1"/>
  <c r="T141" i="1"/>
  <c r="AA138" i="1"/>
  <c r="A139" i="1"/>
  <c r="Q139" i="1" s="1"/>
  <c r="F55" i="1" l="1"/>
  <c r="H139" i="1"/>
  <c r="K57" i="1"/>
  <c r="E57" i="1" s="1"/>
  <c r="W23" i="1"/>
  <c r="W24" i="1"/>
  <c r="W28" i="1"/>
  <c r="C19" i="1"/>
  <c r="P18" i="1"/>
  <c r="X18" i="1" s="1"/>
  <c r="B18" i="1" s="1"/>
  <c r="N53" i="1"/>
  <c r="O53" i="1" s="1"/>
  <c r="M54" i="1"/>
  <c r="G55" i="1"/>
  <c r="R139" i="1"/>
  <c r="S139" i="1" s="1"/>
  <c r="Y139" i="1"/>
  <c r="D56" i="1"/>
  <c r="L55" i="1"/>
  <c r="J58" i="1"/>
  <c r="I59" i="1"/>
  <c r="T142" i="1"/>
  <c r="AA139" i="1"/>
  <c r="A140" i="1"/>
  <c r="Q140" i="1" s="1"/>
  <c r="F56" i="1" l="1"/>
  <c r="K58" i="1"/>
  <c r="E58" i="1" s="1"/>
  <c r="H140" i="1"/>
  <c r="W29" i="1"/>
  <c r="C20" i="1"/>
  <c r="P19" i="1"/>
  <c r="X19" i="1" s="1"/>
  <c r="B19" i="1" s="1"/>
  <c r="N54" i="1"/>
  <c r="O54" i="1" s="1"/>
  <c r="M55" i="1"/>
  <c r="Y140" i="1"/>
  <c r="R140" i="1"/>
  <c r="S140" i="1" s="1"/>
  <c r="D57" i="1"/>
  <c r="L56" i="1"/>
  <c r="I60" i="1"/>
  <c r="J59" i="1"/>
  <c r="G56" i="1"/>
  <c r="AA140" i="1"/>
  <c r="A141" i="1"/>
  <c r="Q141" i="1" s="1"/>
  <c r="T143" i="1"/>
  <c r="F57" i="1" l="1"/>
  <c r="H141" i="1"/>
  <c r="K59" i="1"/>
  <c r="E59" i="1" s="1"/>
  <c r="W30" i="1"/>
  <c r="C21" i="1"/>
  <c r="P20" i="1"/>
  <c r="X20" i="1" s="1"/>
  <c r="B20" i="1" s="1"/>
  <c r="N55" i="1"/>
  <c r="O55" i="1" s="1"/>
  <c r="M56" i="1"/>
  <c r="L57" i="1"/>
  <c r="J60" i="1"/>
  <c r="I61" i="1"/>
  <c r="D58" i="1"/>
  <c r="Y141" i="1"/>
  <c r="R141" i="1"/>
  <c r="S141" i="1" s="1"/>
  <c r="G57" i="1"/>
  <c r="T144" i="1"/>
  <c r="AA141" i="1"/>
  <c r="A142" i="1"/>
  <c r="Q142" i="1" s="1"/>
  <c r="F58" i="1" l="1"/>
  <c r="H142" i="1"/>
  <c r="K60" i="1"/>
  <c r="E60" i="1" s="1"/>
  <c r="W31" i="1"/>
  <c r="C22" i="1"/>
  <c r="P21" i="1"/>
  <c r="X21" i="1" s="1"/>
  <c r="B21" i="1" s="1"/>
  <c r="N56" i="1"/>
  <c r="O56" i="1" s="1"/>
  <c r="M57" i="1"/>
  <c r="L58" i="1"/>
  <c r="G58" i="1"/>
  <c r="Y142" i="1"/>
  <c r="R142" i="1"/>
  <c r="S142" i="1" s="1"/>
  <c r="I62" i="1"/>
  <c r="J61" i="1"/>
  <c r="D59" i="1"/>
  <c r="T145" i="1"/>
  <c r="A143" i="1"/>
  <c r="Q143" i="1" s="1"/>
  <c r="AA142" i="1"/>
  <c r="F59" i="1" l="1"/>
  <c r="K61" i="1"/>
  <c r="E61" i="1" s="1"/>
  <c r="H143" i="1"/>
  <c r="W32" i="1"/>
  <c r="C23" i="1"/>
  <c r="P22" i="1"/>
  <c r="X22" i="1" s="1"/>
  <c r="B22" i="1" s="1"/>
  <c r="N57" i="1"/>
  <c r="O57" i="1" s="1"/>
  <c r="M58" i="1"/>
  <c r="L59" i="1"/>
  <c r="G59" i="1"/>
  <c r="Y143" i="1"/>
  <c r="R143" i="1"/>
  <c r="S143" i="1" s="1"/>
  <c r="I63" i="1"/>
  <c r="J62" i="1"/>
  <c r="D60" i="1"/>
  <c r="A144" i="1"/>
  <c r="Q144" i="1" s="1"/>
  <c r="T146" i="1"/>
  <c r="AA143" i="1"/>
  <c r="F60" i="1" l="1"/>
  <c r="H144" i="1"/>
  <c r="K62" i="1"/>
  <c r="E62" i="1" s="1"/>
  <c r="W33" i="1"/>
  <c r="C24" i="1"/>
  <c r="P23" i="1"/>
  <c r="X23" i="1" s="1"/>
  <c r="B23" i="1" s="1"/>
  <c r="N58" i="1"/>
  <c r="O58" i="1" s="1"/>
  <c r="M59" i="1"/>
  <c r="L60" i="1"/>
  <c r="G60" i="1"/>
  <c r="R144" i="1"/>
  <c r="S144" i="1" s="1"/>
  <c r="I64" i="1"/>
  <c r="J63" i="1"/>
  <c r="D61" i="1"/>
  <c r="T147" i="1"/>
  <c r="AA144" i="1"/>
  <c r="A145" i="1"/>
  <c r="Q145" i="1" s="1"/>
  <c r="F61" i="1" l="1"/>
  <c r="K63" i="1"/>
  <c r="E63" i="1" s="1"/>
  <c r="H145" i="1"/>
  <c r="W34" i="1"/>
  <c r="C25" i="1"/>
  <c r="P24" i="1"/>
  <c r="X24" i="1" s="1"/>
  <c r="N59" i="1"/>
  <c r="O59" i="1" s="1"/>
  <c r="M60" i="1"/>
  <c r="L61" i="1"/>
  <c r="G61" i="1"/>
  <c r="I65" i="1"/>
  <c r="J64" i="1"/>
  <c r="Y145" i="1"/>
  <c r="R145" i="1"/>
  <c r="S145" i="1" s="1"/>
  <c r="D62" i="1"/>
  <c r="T148" i="1"/>
  <c r="A146" i="1"/>
  <c r="Q146" i="1" s="1"/>
  <c r="AA145" i="1"/>
  <c r="F62" i="1" l="1"/>
  <c r="K64" i="1"/>
  <c r="E64" i="1" s="1"/>
  <c r="H146" i="1"/>
  <c r="B24" i="1"/>
  <c r="Y24" i="1"/>
  <c r="W35" i="1"/>
  <c r="C26" i="1"/>
  <c r="P25" i="1"/>
  <c r="X25" i="1" s="1"/>
  <c r="N60" i="1"/>
  <c r="O60" i="1" s="1"/>
  <c r="M61" i="1"/>
  <c r="G62" i="1"/>
  <c r="D63" i="1"/>
  <c r="J65" i="1"/>
  <c r="I66" i="1"/>
  <c r="R146" i="1"/>
  <c r="S146" i="1" s="1"/>
  <c r="L62" i="1"/>
  <c r="A147" i="1"/>
  <c r="Q147" i="1" s="1"/>
  <c r="AA146" i="1"/>
  <c r="T149" i="1"/>
  <c r="F63" i="1" l="1"/>
  <c r="H147" i="1"/>
  <c r="K65" i="1"/>
  <c r="E65" i="1" s="1"/>
  <c r="B25" i="1"/>
  <c r="Y25" i="1"/>
  <c r="W36" i="1"/>
  <c r="C27" i="1"/>
  <c r="P26" i="1"/>
  <c r="X26" i="1" s="1"/>
  <c r="B26" i="1" s="1"/>
  <c r="N61" i="1"/>
  <c r="O61" i="1" s="1"/>
  <c r="M62" i="1"/>
  <c r="L63" i="1"/>
  <c r="R147" i="1"/>
  <c r="S147" i="1" s="1"/>
  <c r="J66" i="1"/>
  <c r="I67" i="1"/>
  <c r="G63" i="1"/>
  <c r="D64" i="1"/>
  <c r="A148" i="1"/>
  <c r="Q148" i="1" s="1"/>
  <c r="AA147" i="1"/>
  <c r="T150" i="1"/>
  <c r="F64" i="1" l="1"/>
  <c r="K66" i="1"/>
  <c r="E66" i="1" s="1"/>
  <c r="H148" i="1"/>
  <c r="W37" i="1"/>
  <c r="C28" i="1"/>
  <c r="P27" i="1"/>
  <c r="X27" i="1" s="1"/>
  <c r="B27" i="1" s="1"/>
  <c r="N62" i="1"/>
  <c r="O62" i="1" s="1"/>
  <c r="M63" i="1"/>
  <c r="R148" i="1"/>
  <c r="S148" i="1" s="1"/>
  <c r="Y148" i="1"/>
  <c r="D65" i="1"/>
  <c r="L64" i="1"/>
  <c r="G64" i="1"/>
  <c r="I68" i="1"/>
  <c r="J67" i="1"/>
  <c r="T151" i="1"/>
  <c r="A149" i="1"/>
  <c r="Q149" i="1" s="1"/>
  <c r="AA148" i="1"/>
  <c r="F65" i="1" l="1"/>
  <c r="H149" i="1"/>
  <c r="K67" i="1"/>
  <c r="E67" i="1" s="1"/>
  <c r="W38" i="1"/>
  <c r="C29" i="1"/>
  <c r="P28" i="1"/>
  <c r="X28" i="1" s="1"/>
  <c r="B28" i="1" s="1"/>
  <c r="N63" i="1"/>
  <c r="O63" i="1" s="1"/>
  <c r="M64" i="1"/>
  <c r="D66" i="1"/>
  <c r="Y149" i="1"/>
  <c r="R149" i="1"/>
  <c r="S149" i="1" s="1"/>
  <c r="J68" i="1"/>
  <c r="I69" i="1"/>
  <c r="L65" i="1"/>
  <c r="G65" i="1"/>
  <c r="A150" i="1"/>
  <c r="Q150" i="1" s="1"/>
  <c r="T152" i="1"/>
  <c r="AA149" i="1"/>
  <c r="F66" i="1" l="1"/>
  <c r="K68" i="1"/>
  <c r="E68" i="1" s="1"/>
  <c r="H150" i="1"/>
  <c r="W39" i="1"/>
  <c r="U40" i="1"/>
  <c r="P29" i="1"/>
  <c r="X29" i="1" s="1"/>
  <c r="B29" i="1" s="1"/>
  <c r="C30" i="1"/>
  <c r="N64" i="1"/>
  <c r="O64" i="1" s="1"/>
  <c r="M65" i="1"/>
  <c r="L66" i="1"/>
  <c r="G66" i="1"/>
  <c r="J69" i="1"/>
  <c r="I70" i="1"/>
  <c r="Y150" i="1"/>
  <c r="R150" i="1"/>
  <c r="S150" i="1" s="1"/>
  <c r="D67" i="1"/>
  <c r="T153" i="1"/>
  <c r="A151" i="1"/>
  <c r="Q151" i="1" s="1"/>
  <c r="AA150" i="1"/>
  <c r="F67" i="1" l="1"/>
  <c r="K69" i="1"/>
  <c r="E69" i="1" s="1"/>
  <c r="H151" i="1"/>
  <c r="W40" i="1"/>
  <c r="U41" i="1"/>
  <c r="P30" i="1"/>
  <c r="X30" i="1" s="1"/>
  <c r="B30" i="1" s="1"/>
  <c r="C31" i="1"/>
  <c r="N65" i="1"/>
  <c r="O65" i="1" s="1"/>
  <c r="M66" i="1"/>
  <c r="L67" i="1"/>
  <c r="G67" i="1"/>
  <c r="R151" i="1"/>
  <c r="S151" i="1" s="1"/>
  <c r="Y151" i="1"/>
  <c r="J70" i="1"/>
  <c r="I71" i="1"/>
  <c r="D68" i="1"/>
  <c r="AA151" i="1"/>
  <c r="A152" i="1"/>
  <c r="Q152" i="1" s="1"/>
  <c r="T154" i="1"/>
  <c r="F68" i="1" l="1"/>
  <c r="H152" i="1"/>
  <c r="K70" i="1"/>
  <c r="E70" i="1" s="1"/>
  <c r="W41" i="1"/>
  <c r="U42" i="1"/>
  <c r="P31" i="1"/>
  <c r="X31" i="1" s="1"/>
  <c r="B31" i="1" s="1"/>
  <c r="C32" i="1"/>
  <c r="N66" i="1"/>
  <c r="O66" i="1" s="1"/>
  <c r="M67" i="1"/>
  <c r="G68" i="1"/>
  <c r="D69" i="1"/>
  <c r="Y152" i="1"/>
  <c r="R152" i="1"/>
  <c r="S152" i="1" s="1"/>
  <c r="L68" i="1"/>
  <c r="J71" i="1"/>
  <c r="I72" i="1"/>
  <c r="T155" i="1"/>
  <c r="AA152" i="1"/>
  <c r="A153" i="1"/>
  <c r="Q153" i="1" s="1"/>
  <c r="F69" i="1" l="1"/>
  <c r="K71" i="1"/>
  <c r="E71" i="1" s="1"/>
  <c r="H153" i="1"/>
  <c r="W42" i="1"/>
  <c r="U43" i="1"/>
  <c r="P32" i="1"/>
  <c r="X32" i="1" s="1"/>
  <c r="B32" i="1" s="1"/>
  <c r="C33" i="1"/>
  <c r="N67" i="1"/>
  <c r="O67" i="1" s="1"/>
  <c r="M68" i="1"/>
  <c r="L69" i="1"/>
  <c r="G69" i="1"/>
  <c r="Y153" i="1"/>
  <c r="R153" i="1"/>
  <c r="S153" i="1" s="1"/>
  <c r="J72" i="1"/>
  <c r="K72" i="1" s="1"/>
  <c r="E72" i="1" s="1"/>
  <c r="I73" i="1"/>
  <c r="D70" i="1"/>
  <c r="AA153" i="1"/>
  <c r="A154" i="1"/>
  <c r="Q154" i="1" s="1"/>
  <c r="T156" i="1"/>
  <c r="F70" i="1" l="1"/>
  <c r="H154" i="1"/>
  <c r="W43" i="1"/>
  <c r="U44" i="1"/>
  <c r="P33" i="1"/>
  <c r="X33" i="1" s="1"/>
  <c r="B33" i="1" s="1"/>
  <c r="C34" i="1"/>
  <c r="N68" i="1"/>
  <c r="O68" i="1" s="1"/>
  <c r="M69" i="1"/>
  <c r="R154" i="1"/>
  <c r="S154" i="1" s="1"/>
  <c r="Y154" i="1"/>
  <c r="D71" i="1"/>
  <c r="F71" i="1" s="1"/>
  <c r="L70" i="1"/>
  <c r="G70" i="1"/>
  <c r="I74" i="1"/>
  <c r="J73" i="1"/>
  <c r="K73" i="1" s="1"/>
  <c r="E73" i="1" s="1"/>
  <c r="AA154" i="1"/>
  <c r="T157" i="1"/>
  <c r="A155" i="1"/>
  <c r="Q155" i="1" s="1"/>
  <c r="H155" i="1" l="1"/>
  <c r="W44" i="1"/>
  <c r="U45" i="1"/>
  <c r="P34" i="1"/>
  <c r="X34" i="1" s="1"/>
  <c r="B34" i="1" s="1"/>
  <c r="C35" i="1"/>
  <c r="N69" i="1"/>
  <c r="O69" i="1" s="1"/>
  <c r="M70" i="1"/>
  <c r="G71" i="1"/>
  <c r="D72" i="1"/>
  <c r="F72" i="1" s="1"/>
  <c r="Y155" i="1"/>
  <c r="R155" i="1"/>
  <c r="S155" i="1" s="1"/>
  <c r="J74" i="1"/>
  <c r="K74" i="1" s="1"/>
  <c r="E74" i="1" s="1"/>
  <c r="I75" i="1"/>
  <c r="L71" i="1"/>
  <c r="T158" i="1"/>
  <c r="AA155" i="1"/>
  <c r="A156" i="1"/>
  <c r="Q156" i="1" s="1"/>
  <c r="H156" i="1" l="1"/>
  <c r="W45" i="1"/>
  <c r="U46" i="1"/>
  <c r="P35" i="1"/>
  <c r="X35" i="1" s="1"/>
  <c r="B35" i="1" s="1"/>
  <c r="C36" i="1"/>
  <c r="N70" i="1"/>
  <c r="O70" i="1" s="1"/>
  <c r="M71" i="1"/>
  <c r="G72" i="1"/>
  <c r="R156" i="1"/>
  <c r="S156" i="1" s="1"/>
  <c r="Y156" i="1"/>
  <c r="J75" i="1"/>
  <c r="K75" i="1" s="1"/>
  <c r="E75" i="1" s="1"/>
  <c r="I76" i="1"/>
  <c r="L72" i="1"/>
  <c r="D73" i="1"/>
  <c r="F73" i="1" s="1"/>
  <c r="A157" i="1"/>
  <c r="Q157" i="1" s="1"/>
  <c r="AA156" i="1"/>
  <c r="T159" i="1"/>
  <c r="H157" i="1" l="1"/>
  <c r="W46" i="1"/>
  <c r="U47" i="1"/>
  <c r="P36" i="1"/>
  <c r="X36" i="1" s="1"/>
  <c r="B36" i="1" s="1"/>
  <c r="C37" i="1"/>
  <c r="N71" i="1"/>
  <c r="O71" i="1" s="1"/>
  <c r="M72" i="1"/>
  <c r="G73" i="1"/>
  <c r="L73" i="1"/>
  <c r="Y157" i="1"/>
  <c r="R157" i="1"/>
  <c r="S157" i="1" s="1"/>
  <c r="I77" i="1"/>
  <c r="J76" i="1"/>
  <c r="K76" i="1" s="1"/>
  <c r="E76" i="1" s="1"/>
  <c r="D74" i="1"/>
  <c r="F74" i="1" s="1"/>
  <c r="A158" i="1"/>
  <c r="Q158" i="1" s="1"/>
  <c r="T160" i="1"/>
  <c r="AA157" i="1"/>
  <c r="H158" i="1" l="1"/>
  <c r="W47" i="1"/>
  <c r="U48" i="1"/>
  <c r="P37" i="1"/>
  <c r="X37" i="1" s="1"/>
  <c r="B37" i="1" s="1"/>
  <c r="C38" i="1"/>
  <c r="N72" i="1"/>
  <c r="M73" i="1"/>
  <c r="M74" i="1" s="1"/>
  <c r="D75" i="1"/>
  <c r="F75" i="1" s="1"/>
  <c r="J77" i="1"/>
  <c r="K77" i="1" s="1"/>
  <c r="E77" i="1" s="1"/>
  <c r="I78" i="1"/>
  <c r="L74" i="1"/>
  <c r="Y158" i="1"/>
  <c r="R158" i="1"/>
  <c r="S158" i="1" s="1"/>
  <c r="G74" i="1"/>
  <c r="AA158" i="1"/>
  <c r="A159" i="1"/>
  <c r="T161" i="1"/>
  <c r="Q159" i="1" l="1"/>
  <c r="R159" i="1" s="1"/>
  <c r="S159" i="1" s="1"/>
  <c r="H159" i="1"/>
  <c r="W48" i="1"/>
  <c r="U49" i="1"/>
  <c r="P38" i="1"/>
  <c r="X38" i="1" s="1"/>
  <c r="B38" i="1" s="1"/>
  <c r="C39" i="1"/>
  <c r="N73" i="1"/>
  <c r="O73" i="1" s="1"/>
  <c r="O72" i="1"/>
  <c r="L75" i="1"/>
  <c r="J78" i="1"/>
  <c r="K78" i="1" s="1"/>
  <c r="E78" i="1" s="1"/>
  <c r="I79" i="1"/>
  <c r="G75" i="1"/>
  <c r="M75" i="1"/>
  <c r="D76" i="1"/>
  <c r="F76" i="1" s="1"/>
  <c r="T162" i="1"/>
  <c r="AA159" i="1"/>
  <c r="A160" i="1"/>
  <c r="Q160" i="1" s="1"/>
  <c r="Y159" i="1" l="1"/>
  <c r="H160" i="1"/>
  <c r="W49" i="1"/>
  <c r="U50" i="1"/>
  <c r="W50" i="1" s="1"/>
  <c r="P39" i="1"/>
  <c r="X39" i="1" s="1"/>
  <c r="B39" i="1" s="1"/>
  <c r="C40" i="1"/>
  <c r="N74" i="1"/>
  <c r="O74" i="1" s="1"/>
  <c r="G76" i="1"/>
  <c r="D77" i="1"/>
  <c r="F77" i="1" s="1"/>
  <c r="Y160" i="1"/>
  <c r="R160" i="1"/>
  <c r="S160" i="1" s="1"/>
  <c r="L76" i="1"/>
  <c r="M76" i="1"/>
  <c r="M77" i="1" s="1"/>
  <c r="M78" i="1" s="1"/>
  <c r="M79" i="1" s="1"/>
  <c r="J79" i="1"/>
  <c r="K79" i="1" s="1"/>
  <c r="E79" i="1" s="1"/>
  <c r="I80" i="1"/>
  <c r="A161" i="1"/>
  <c r="Q161" i="1" s="1"/>
  <c r="AA160" i="1"/>
  <c r="T163" i="1"/>
  <c r="H161" i="1" l="1"/>
  <c r="N75" i="1"/>
  <c r="O75" i="1" s="1"/>
  <c r="U51" i="1"/>
  <c r="P40" i="1"/>
  <c r="X40" i="1" s="1"/>
  <c r="B40" i="1" s="1"/>
  <c r="C41" i="1"/>
  <c r="L77" i="1"/>
  <c r="J80" i="1"/>
  <c r="K80" i="1" s="1"/>
  <c r="E80" i="1" s="1"/>
  <c r="M80" i="1"/>
  <c r="I81" i="1"/>
  <c r="G77" i="1"/>
  <c r="R161" i="1"/>
  <c r="S161" i="1" s="1"/>
  <c r="D78" i="1"/>
  <c r="F78" i="1" s="1"/>
  <c r="A162" i="1"/>
  <c r="Q162" i="1" s="1"/>
  <c r="T164" i="1"/>
  <c r="AA161" i="1"/>
  <c r="N76" i="1" l="1"/>
  <c r="N77" i="1" s="1"/>
  <c r="N78" i="1" s="1"/>
  <c r="N79" i="1" s="1"/>
  <c r="N80" i="1" s="1"/>
  <c r="H162" i="1"/>
  <c r="W51" i="1"/>
  <c r="U52" i="1"/>
  <c r="P41" i="1"/>
  <c r="X41" i="1" s="1"/>
  <c r="B41" i="1" s="1"/>
  <c r="C42" i="1"/>
  <c r="G78" i="1"/>
  <c r="Y162" i="1"/>
  <c r="R162" i="1"/>
  <c r="S162" i="1" s="1"/>
  <c r="D79" i="1"/>
  <c r="F79" i="1" s="1"/>
  <c r="J81" i="1"/>
  <c r="K81" i="1" s="1"/>
  <c r="E81" i="1" s="1"/>
  <c r="M81" i="1"/>
  <c r="I82" i="1"/>
  <c r="L78" i="1"/>
  <c r="A163" i="1"/>
  <c r="Q163" i="1" s="1"/>
  <c r="T165" i="1"/>
  <c r="AA162" i="1"/>
  <c r="O78" i="1" l="1"/>
  <c r="O77" i="1"/>
  <c r="O76" i="1"/>
  <c r="H163" i="1"/>
  <c r="W52" i="1"/>
  <c r="U53" i="1"/>
  <c r="P42" i="1"/>
  <c r="X42" i="1" s="1"/>
  <c r="C43" i="1"/>
  <c r="R163" i="1"/>
  <c r="S163" i="1" s="1"/>
  <c r="Y163" i="1"/>
  <c r="D80" i="1"/>
  <c r="F80" i="1" s="1"/>
  <c r="M82" i="1"/>
  <c r="J82" i="1"/>
  <c r="K82" i="1" s="1"/>
  <c r="E82" i="1" s="1"/>
  <c r="I83" i="1"/>
  <c r="L79" i="1"/>
  <c r="O79" i="1" s="1"/>
  <c r="N81" i="1"/>
  <c r="G79" i="1"/>
  <c r="T166" i="1"/>
  <c r="AA163" i="1"/>
  <c r="A164" i="1"/>
  <c r="Q164" i="1" s="1"/>
  <c r="H164" i="1" l="1"/>
  <c r="W53" i="1"/>
  <c r="U54" i="1"/>
  <c r="B42" i="1"/>
  <c r="Y42" i="1"/>
  <c r="C44" i="1"/>
  <c r="P43" i="1"/>
  <c r="X43" i="1" s="1"/>
  <c r="B43" i="1" s="1"/>
  <c r="N82" i="1"/>
  <c r="D81" i="1"/>
  <c r="F81" i="1" s="1"/>
  <c r="R164" i="1"/>
  <c r="S164" i="1" s="1"/>
  <c r="Y164" i="1"/>
  <c r="L80" i="1"/>
  <c r="O80" i="1" s="1"/>
  <c r="I84" i="1"/>
  <c r="J83" i="1"/>
  <c r="K83" i="1" s="1"/>
  <c r="E83" i="1" s="1"/>
  <c r="M83" i="1"/>
  <c r="G80" i="1"/>
  <c r="AA164" i="1"/>
  <c r="A165" i="1"/>
  <c r="Q165" i="1" s="1"/>
  <c r="T167" i="1"/>
  <c r="H165" i="1" l="1"/>
  <c r="W54" i="1"/>
  <c r="U55" i="1"/>
  <c r="C45" i="1"/>
  <c r="P44" i="1"/>
  <c r="X44" i="1" s="1"/>
  <c r="B44" i="1" s="1"/>
  <c r="N83" i="1"/>
  <c r="G81" i="1"/>
  <c r="D82" i="1"/>
  <c r="F82" i="1" s="1"/>
  <c r="Y165" i="1"/>
  <c r="R165" i="1"/>
  <c r="S165" i="1" s="1"/>
  <c r="M84" i="1"/>
  <c r="I85" i="1"/>
  <c r="J84" i="1"/>
  <c r="K84" i="1" s="1"/>
  <c r="E84" i="1" s="1"/>
  <c r="L81" i="1"/>
  <c r="O81" i="1" s="1"/>
  <c r="T168" i="1"/>
  <c r="A166" i="1"/>
  <c r="Q166" i="1" s="1"/>
  <c r="AA165" i="1"/>
  <c r="H166" i="1" l="1"/>
  <c r="N84" i="1"/>
  <c r="W55" i="1"/>
  <c r="U56" i="1"/>
  <c r="C46" i="1"/>
  <c r="P45" i="1"/>
  <c r="X45" i="1" s="1"/>
  <c r="B45" i="1" s="1"/>
  <c r="L82" i="1"/>
  <c r="O82" i="1" s="1"/>
  <c r="R166" i="1"/>
  <c r="S166" i="1" s="1"/>
  <c r="Y166" i="1"/>
  <c r="G82" i="1"/>
  <c r="J85" i="1"/>
  <c r="K85" i="1" s="1"/>
  <c r="E85" i="1" s="1"/>
  <c r="M85" i="1"/>
  <c r="I86" i="1"/>
  <c r="D83" i="1"/>
  <c r="F83" i="1" s="1"/>
  <c r="AA166" i="1"/>
  <c r="A167" i="1"/>
  <c r="Q167" i="1" s="1"/>
  <c r="T169" i="1"/>
  <c r="H167" i="1" l="1"/>
  <c r="N85" i="1"/>
  <c r="W56" i="1"/>
  <c r="U57" i="1"/>
  <c r="C47" i="1"/>
  <c r="P46" i="1"/>
  <c r="X46" i="1" s="1"/>
  <c r="B46" i="1" s="1"/>
  <c r="D84" i="1"/>
  <c r="F84" i="1" s="1"/>
  <c r="L83" i="1"/>
  <c r="O83" i="1" s="1"/>
  <c r="M86" i="1"/>
  <c r="I87" i="1"/>
  <c r="J86" i="1"/>
  <c r="K86" i="1" s="1"/>
  <c r="E86" i="1" s="1"/>
  <c r="Y167" i="1"/>
  <c r="R167" i="1"/>
  <c r="S167" i="1" s="1"/>
  <c r="G83" i="1"/>
  <c r="T170" i="1"/>
  <c r="AA167" i="1"/>
  <c r="A168" i="1"/>
  <c r="Q168" i="1" s="1"/>
  <c r="N86" i="1" l="1"/>
  <c r="H168" i="1"/>
  <c r="W57" i="1"/>
  <c r="U58" i="1"/>
  <c r="C48" i="1"/>
  <c r="P47" i="1"/>
  <c r="X47" i="1" s="1"/>
  <c r="B47" i="1" s="1"/>
  <c r="G84" i="1"/>
  <c r="L84" i="1"/>
  <c r="O84" i="1" s="1"/>
  <c r="M87" i="1"/>
  <c r="I88" i="1"/>
  <c r="J87" i="1"/>
  <c r="K87" i="1" s="1"/>
  <c r="E87" i="1" s="1"/>
  <c r="R168" i="1"/>
  <c r="S168" i="1" s="1"/>
  <c r="Y168" i="1"/>
  <c r="D85" i="1"/>
  <c r="F85" i="1" s="1"/>
  <c r="AA168" i="1"/>
  <c r="A169" i="1"/>
  <c r="Q169" i="1" s="1"/>
  <c r="T171" i="1"/>
  <c r="N87" i="1" l="1"/>
  <c r="H169" i="1"/>
  <c r="W58" i="1"/>
  <c r="U59" i="1"/>
  <c r="C49" i="1"/>
  <c r="P48" i="1"/>
  <c r="X48" i="1" s="1"/>
  <c r="B48" i="1" s="1"/>
  <c r="G85" i="1"/>
  <c r="D86" i="1"/>
  <c r="F86" i="1" s="1"/>
  <c r="M88" i="1"/>
  <c r="J88" i="1"/>
  <c r="K88" i="1" s="1"/>
  <c r="E88" i="1" s="1"/>
  <c r="I89" i="1"/>
  <c r="Y169" i="1"/>
  <c r="R169" i="1"/>
  <c r="S169" i="1" s="1"/>
  <c r="L85" i="1"/>
  <c r="O85" i="1" s="1"/>
  <c r="T172" i="1"/>
  <c r="A170" i="1"/>
  <c r="Q170" i="1" s="1"/>
  <c r="AA169" i="1"/>
  <c r="N88" i="1" l="1"/>
  <c r="H170" i="1"/>
  <c r="U60" i="1"/>
  <c r="W59" i="1"/>
  <c r="C50" i="1"/>
  <c r="P49" i="1"/>
  <c r="X49" i="1" s="1"/>
  <c r="B49" i="1" s="1"/>
  <c r="G86" i="1"/>
  <c r="L86" i="1"/>
  <c r="O86" i="1" s="1"/>
  <c r="Y170" i="1"/>
  <c r="R170" i="1"/>
  <c r="S170" i="1" s="1"/>
  <c r="J89" i="1"/>
  <c r="K89" i="1" s="1"/>
  <c r="E89" i="1" s="1"/>
  <c r="I90" i="1"/>
  <c r="M89" i="1"/>
  <c r="D87" i="1"/>
  <c r="F87" i="1" s="1"/>
  <c r="T173" i="1"/>
  <c r="AA170" i="1"/>
  <c r="A171" i="1"/>
  <c r="Q171" i="1" s="1"/>
  <c r="N89" i="1" l="1"/>
  <c r="H171" i="1"/>
  <c r="W60" i="1"/>
  <c r="U61" i="1"/>
  <c r="C51" i="1"/>
  <c r="P50" i="1"/>
  <c r="X50" i="1" s="1"/>
  <c r="B50" i="1" s="1"/>
  <c r="G87" i="1"/>
  <c r="D88" i="1"/>
  <c r="F88" i="1" s="1"/>
  <c r="R171" i="1"/>
  <c r="S171" i="1" s="1"/>
  <c r="Y171" i="1"/>
  <c r="M90" i="1"/>
  <c r="J90" i="1"/>
  <c r="K90" i="1" s="1"/>
  <c r="E90" i="1" s="1"/>
  <c r="I91" i="1"/>
  <c r="L87" i="1"/>
  <c r="O87" i="1" s="1"/>
  <c r="A172" i="1"/>
  <c r="Q172" i="1" s="1"/>
  <c r="T174" i="1"/>
  <c r="AA171" i="1"/>
  <c r="N90" i="1" l="1"/>
  <c r="H172" i="1"/>
  <c r="W61" i="1"/>
  <c r="U62" i="1"/>
  <c r="C52" i="1"/>
  <c r="P51" i="1"/>
  <c r="X51" i="1" s="1"/>
  <c r="B51" i="1" s="1"/>
  <c r="G88" i="1"/>
  <c r="L88" i="1"/>
  <c r="O88" i="1" s="1"/>
  <c r="Y172" i="1"/>
  <c r="R172" i="1"/>
  <c r="S172" i="1" s="1"/>
  <c r="M91" i="1"/>
  <c r="J91" i="1"/>
  <c r="K91" i="1" s="1"/>
  <c r="E91" i="1" s="1"/>
  <c r="I92" i="1"/>
  <c r="D89" i="1"/>
  <c r="F89" i="1" s="1"/>
  <c r="T175" i="1"/>
  <c r="AA172" i="1"/>
  <c r="A173" i="1"/>
  <c r="Q173" i="1" s="1"/>
  <c r="N91" i="1" l="1"/>
  <c r="H173" i="1"/>
  <c r="W62" i="1"/>
  <c r="U63" i="1"/>
  <c r="C53" i="1"/>
  <c r="P52" i="1"/>
  <c r="X52" i="1" s="1"/>
  <c r="B52" i="1" s="1"/>
  <c r="G89" i="1"/>
  <c r="Y173" i="1"/>
  <c r="R173" i="1"/>
  <c r="S173" i="1" s="1"/>
  <c r="D90" i="1"/>
  <c r="F90" i="1" s="1"/>
  <c r="L89" i="1"/>
  <c r="O89" i="1" s="1"/>
  <c r="J92" i="1"/>
  <c r="K92" i="1" s="1"/>
  <c r="E92" i="1" s="1"/>
  <c r="M92" i="1"/>
  <c r="I93" i="1"/>
  <c r="AA173" i="1"/>
  <c r="A174" i="1"/>
  <c r="Q174" i="1" s="1"/>
  <c r="T176" i="1"/>
  <c r="N92" i="1" l="1"/>
  <c r="H174" i="1"/>
  <c r="W63" i="1"/>
  <c r="U64" i="1"/>
  <c r="C54" i="1"/>
  <c r="P53" i="1"/>
  <c r="X53" i="1" s="1"/>
  <c r="B53" i="1" s="1"/>
  <c r="R174" i="1"/>
  <c r="S174" i="1" s="1"/>
  <c r="D91" i="1"/>
  <c r="F91" i="1" s="1"/>
  <c r="I94" i="1"/>
  <c r="M93" i="1"/>
  <c r="J93" i="1"/>
  <c r="K93" i="1" s="1"/>
  <c r="E93" i="1" s="1"/>
  <c r="L90" i="1"/>
  <c r="O90" i="1" s="1"/>
  <c r="G90" i="1"/>
  <c r="AA174" i="1"/>
  <c r="T177" i="1"/>
  <c r="A175" i="1"/>
  <c r="Q175" i="1" s="1"/>
  <c r="N93" i="1" l="1"/>
  <c r="H175" i="1"/>
  <c r="W64" i="1"/>
  <c r="U65" i="1"/>
  <c r="C55" i="1"/>
  <c r="P54" i="1"/>
  <c r="X54" i="1" s="1"/>
  <c r="R175" i="1"/>
  <c r="S175" i="1" s="1"/>
  <c r="J94" i="1"/>
  <c r="K94" i="1" s="1"/>
  <c r="E94" i="1" s="1"/>
  <c r="I95" i="1"/>
  <c r="M94" i="1"/>
  <c r="D92" i="1"/>
  <c r="F92" i="1" s="1"/>
  <c r="L91" i="1"/>
  <c r="O91" i="1" s="1"/>
  <c r="G91" i="1"/>
  <c r="AA175" i="1"/>
  <c r="A176" i="1"/>
  <c r="Q176" i="1" s="1"/>
  <c r="T178" i="1"/>
  <c r="N94" i="1" l="1"/>
  <c r="H176" i="1"/>
  <c r="B54" i="1"/>
  <c r="Y54" i="1"/>
  <c r="W65" i="1"/>
  <c r="U66" i="1"/>
  <c r="C56" i="1"/>
  <c r="P55" i="1"/>
  <c r="X55" i="1" s="1"/>
  <c r="G92" i="1"/>
  <c r="I96" i="1"/>
  <c r="J95" i="1"/>
  <c r="K95" i="1" s="1"/>
  <c r="E95" i="1" s="1"/>
  <c r="M95" i="1"/>
  <c r="D93" i="1"/>
  <c r="F93" i="1" s="1"/>
  <c r="R176" i="1"/>
  <c r="S176" i="1" s="1"/>
  <c r="L92" i="1"/>
  <c r="O92" i="1" s="1"/>
  <c r="AA176" i="1"/>
  <c r="T179" i="1"/>
  <c r="A177" i="1"/>
  <c r="Q177" i="1" s="1"/>
  <c r="N95" i="1" l="1"/>
  <c r="H177" i="1"/>
  <c r="B55" i="1"/>
  <c r="Y55" i="1"/>
  <c r="W66" i="1"/>
  <c r="U67" i="1"/>
  <c r="C57" i="1"/>
  <c r="P56" i="1"/>
  <c r="X56" i="1" s="1"/>
  <c r="L93" i="1"/>
  <c r="O93" i="1" s="1"/>
  <c r="G93" i="1"/>
  <c r="Y177" i="1"/>
  <c r="R177" i="1"/>
  <c r="S177" i="1" s="1"/>
  <c r="D94" i="1"/>
  <c r="F94" i="1" s="1"/>
  <c r="J96" i="1"/>
  <c r="K96" i="1" s="1"/>
  <c r="E96" i="1" s="1"/>
  <c r="M96" i="1"/>
  <c r="I97" i="1"/>
  <c r="T180" i="1"/>
  <c r="AA177" i="1"/>
  <c r="A178" i="1"/>
  <c r="Q178" i="1" s="1"/>
  <c r="N96" i="1" l="1"/>
  <c r="H178" i="1"/>
  <c r="W67" i="1"/>
  <c r="U68" i="1"/>
  <c r="B56" i="1"/>
  <c r="Y56" i="1"/>
  <c r="C58" i="1"/>
  <c r="P57" i="1"/>
  <c r="X57" i="1" s="1"/>
  <c r="B57" i="1" s="1"/>
  <c r="D95" i="1"/>
  <c r="F95" i="1" s="1"/>
  <c r="L94" i="1"/>
  <c r="O94" i="1" s="1"/>
  <c r="R178" i="1"/>
  <c r="S178" i="1" s="1"/>
  <c r="M97" i="1"/>
  <c r="I98" i="1"/>
  <c r="J97" i="1"/>
  <c r="K97" i="1" s="1"/>
  <c r="E97" i="1" s="1"/>
  <c r="G94" i="1"/>
  <c r="A179" i="1"/>
  <c r="Q179" i="1" s="1"/>
  <c r="AA178" i="1"/>
  <c r="T181" i="1"/>
  <c r="N97" i="1" l="1"/>
  <c r="H179" i="1"/>
  <c r="W68" i="1"/>
  <c r="U69" i="1"/>
  <c r="C59" i="1"/>
  <c r="P58" i="1"/>
  <c r="X58" i="1" s="1"/>
  <c r="B58" i="1" s="1"/>
  <c r="L95" i="1"/>
  <c r="O95" i="1" s="1"/>
  <c r="G95" i="1"/>
  <c r="Y179" i="1"/>
  <c r="R179" i="1"/>
  <c r="S179" i="1" s="1"/>
  <c r="J98" i="1"/>
  <c r="K98" i="1" s="1"/>
  <c r="E98" i="1" s="1"/>
  <c r="M98" i="1"/>
  <c r="I99" i="1"/>
  <c r="D96" i="1"/>
  <c r="F96" i="1" s="1"/>
  <c r="T182" i="1"/>
  <c r="A180" i="1"/>
  <c r="Q180" i="1" s="1"/>
  <c r="AA179" i="1"/>
  <c r="N98" i="1" l="1"/>
  <c r="H180" i="1"/>
  <c r="W69" i="1"/>
  <c r="U70" i="1"/>
  <c r="C60" i="1"/>
  <c r="P59" i="1"/>
  <c r="X59" i="1" s="1"/>
  <c r="B59" i="1" s="1"/>
  <c r="G96" i="1"/>
  <c r="D97" i="1"/>
  <c r="F97" i="1" s="1"/>
  <c r="R180" i="1"/>
  <c r="S180" i="1" s="1"/>
  <c r="Y180" i="1"/>
  <c r="L96" i="1"/>
  <c r="O96" i="1" s="1"/>
  <c r="J99" i="1"/>
  <c r="K99" i="1" s="1"/>
  <c r="E99" i="1" s="1"/>
  <c r="I100" i="1"/>
  <c r="A181" i="1"/>
  <c r="Q181" i="1" s="1"/>
  <c r="AA180" i="1"/>
  <c r="T183" i="1"/>
  <c r="H181" i="1" l="1"/>
  <c r="W70" i="1"/>
  <c r="U71" i="1"/>
  <c r="C61" i="1"/>
  <c r="P60" i="1"/>
  <c r="X60" i="1" s="1"/>
  <c r="B60" i="1" s="1"/>
  <c r="L97" i="1"/>
  <c r="O97" i="1" s="1"/>
  <c r="G97" i="1"/>
  <c r="Y181" i="1"/>
  <c r="R181" i="1"/>
  <c r="S181" i="1" s="1"/>
  <c r="J100" i="1"/>
  <c r="K100" i="1" s="1"/>
  <c r="E100" i="1" s="1"/>
  <c r="I101" i="1"/>
  <c r="D98" i="1"/>
  <c r="F98" i="1" s="1"/>
  <c r="T184" i="1"/>
  <c r="AA181" i="1"/>
  <c r="A182" i="1"/>
  <c r="Q182" i="1" s="1"/>
  <c r="H182" i="1" l="1"/>
  <c r="W71" i="1"/>
  <c r="U72" i="1"/>
  <c r="C62" i="1"/>
  <c r="P61" i="1"/>
  <c r="X61" i="1" s="1"/>
  <c r="B61" i="1" s="1"/>
  <c r="Y182" i="1"/>
  <c r="R182" i="1"/>
  <c r="S182" i="1" s="1"/>
  <c r="D99" i="1"/>
  <c r="F99" i="1" s="1"/>
  <c r="L98" i="1"/>
  <c r="J101" i="1"/>
  <c r="K101" i="1" s="1"/>
  <c r="E101" i="1" s="1"/>
  <c r="I102" i="1"/>
  <c r="G98" i="1"/>
  <c r="T185" i="1"/>
  <c r="A183" i="1"/>
  <c r="Q183" i="1" s="1"/>
  <c r="AA182" i="1"/>
  <c r="H183" i="1" l="1"/>
  <c r="O98" i="1"/>
  <c r="M99" i="1"/>
  <c r="W72" i="1"/>
  <c r="U73" i="1"/>
  <c r="C63" i="1"/>
  <c r="P62" i="1"/>
  <c r="X62" i="1" s="1"/>
  <c r="B62" i="1" s="1"/>
  <c r="R183" i="1"/>
  <c r="S183" i="1" s="1"/>
  <c r="Y183" i="1"/>
  <c r="D100" i="1"/>
  <c r="F100" i="1" s="1"/>
  <c r="I103" i="1"/>
  <c r="J102" i="1"/>
  <c r="K102" i="1" s="1"/>
  <c r="E102" i="1" s="1"/>
  <c r="L99" i="1"/>
  <c r="G99" i="1"/>
  <c r="AA183" i="1"/>
  <c r="A184" i="1"/>
  <c r="Q184" i="1" s="1"/>
  <c r="T186" i="1"/>
  <c r="H184" i="1" l="1"/>
  <c r="N99" i="1"/>
  <c r="O99" i="1" s="1"/>
  <c r="M100" i="1"/>
  <c r="U74" i="1"/>
  <c r="W73" i="1"/>
  <c r="C64" i="1"/>
  <c r="P63" i="1"/>
  <c r="X63" i="1" s="1"/>
  <c r="B63" i="1" s="1"/>
  <c r="I104" i="1"/>
  <c r="J103" i="1"/>
  <c r="K103" i="1" s="1"/>
  <c r="E103" i="1" s="1"/>
  <c r="Y184" i="1"/>
  <c r="R184" i="1"/>
  <c r="S184" i="1" s="1"/>
  <c r="D101" i="1"/>
  <c r="F101" i="1" s="1"/>
  <c r="L100" i="1"/>
  <c r="G100" i="1"/>
  <c r="T187" i="1"/>
  <c r="AA184" i="1"/>
  <c r="A185" i="1"/>
  <c r="Q185" i="1" s="1"/>
  <c r="H185" i="1" l="1"/>
  <c r="N100" i="1"/>
  <c r="O100" i="1" s="1"/>
  <c r="M101" i="1"/>
  <c r="W74" i="1"/>
  <c r="U75" i="1"/>
  <c r="C65" i="1"/>
  <c r="P64" i="1"/>
  <c r="X64" i="1" s="1"/>
  <c r="B64" i="1" s="1"/>
  <c r="G101" i="1"/>
  <c r="D102" i="1"/>
  <c r="F102" i="1" s="1"/>
  <c r="Y185" i="1"/>
  <c r="R185" i="1"/>
  <c r="S185" i="1" s="1"/>
  <c r="L101" i="1"/>
  <c r="I105" i="1"/>
  <c r="J104" i="1"/>
  <c r="K104" i="1" s="1"/>
  <c r="E104" i="1" s="1"/>
  <c r="AA185" i="1"/>
  <c r="T188" i="1"/>
  <c r="A186" i="1"/>
  <c r="Q186" i="1" s="1"/>
  <c r="H186" i="1" l="1"/>
  <c r="N101" i="1"/>
  <c r="O101" i="1" s="1"/>
  <c r="M102" i="1"/>
  <c r="W75" i="1"/>
  <c r="U76" i="1"/>
  <c r="C66" i="1"/>
  <c r="P65" i="1"/>
  <c r="X65" i="1" s="1"/>
  <c r="B65" i="1" s="1"/>
  <c r="L102" i="1"/>
  <c r="D103" i="1"/>
  <c r="F103" i="1" s="1"/>
  <c r="G102" i="1"/>
  <c r="J105" i="1"/>
  <c r="K105" i="1" s="1"/>
  <c r="E105" i="1" s="1"/>
  <c r="I106" i="1"/>
  <c r="R186" i="1"/>
  <c r="S186" i="1" s="1"/>
  <c r="Y186" i="1"/>
  <c r="A187" i="1"/>
  <c r="Q187" i="1" s="1"/>
  <c r="T189" i="1"/>
  <c r="AA186" i="1"/>
  <c r="M103" i="1" l="1"/>
  <c r="H187" i="1"/>
  <c r="N102" i="1"/>
  <c r="O102" i="1" s="1"/>
  <c r="W76" i="1"/>
  <c r="U77" i="1"/>
  <c r="C67" i="1"/>
  <c r="P66" i="1"/>
  <c r="X66" i="1" s="1"/>
  <c r="B66" i="1" s="1"/>
  <c r="G103" i="1"/>
  <c r="L103" i="1"/>
  <c r="Y187" i="1"/>
  <c r="R187" i="1"/>
  <c r="S187" i="1" s="1"/>
  <c r="J106" i="1"/>
  <c r="K106" i="1" s="1"/>
  <c r="E106" i="1" s="1"/>
  <c r="I107" i="1"/>
  <c r="D104" i="1"/>
  <c r="F104" i="1" s="1"/>
  <c r="A188" i="1"/>
  <c r="Q188" i="1" s="1"/>
  <c r="T190" i="1"/>
  <c r="AA187" i="1"/>
  <c r="M104" i="1" l="1"/>
  <c r="M105" i="1" s="1"/>
  <c r="M106" i="1" s="1"/>
  <c r="M107" i="1" s="1"/>
  <c r="N103" i="1"/>
  <c r="N104" i="1" s="1"/>
  <c r="N105" i="1" s="1"/>
  <c r="N106" i="1" s="1"/>
  <c r="H188" i="1"/>
  <c r="W77" i="1"/>
  <c r="U78" i="1"/>
  <c r="C68" i="1"/>
  <c r="P67" i="1"/>
  <c r="X67" i="1" s="1"/>
  <c r="B67" i="1" s="1"/>
  <c r="L104" i="1"/>
  <c r="G104" i="1"/>
  <c r="I108" i="1"/>
  <c r="J107" i="1"/>
  <c r="K107" i="1" s="1"/>
  <c r="E107" i="1" s="1"/>
  <c r="Y188" i="1"/>
  <c r="R188" i="1"/>
  <c r="S188" i="1" s="1"/>
  <c r="D105" i="1"/>
  <c r="F105" i="1" s="1"/>
  <c r="A189" i="1"/>
  <c r="Q189" i="1" s="1"/>
  <c r="T191" i="1"/>
  <c r="AA188" i="1"/>
  <c r="O103" i="1" l="1"/>
  <c r="H189" i="1"/>
  <c r="U79" i="1"/>
  <c r="W78" i="1"/>
  <c r="C69" i="1"/>
  <c r="P68" i="1"/>
  <c r="X68" i="1" s="1"/>
  <c r="B68" i="1" s="1"/>
  <c r="L105" i="1"/>
  <c r="O105" i="1" s="1"/>
  <c r="G105" i="1"/>
  <c r="I109" i="1"/>
  <c r="J108" i="1"/>
  <c r="K108" i="1" s="1"/>
  <c r="E108" i="1" s="1"/>
  <c r="M108" i="1"/>
  <c r="N107" i="1"/>
  <c r="Y189" i="1"/>
  <c r="R189" i="1"/>
  <c r="S189" i="1" s="1"/>
  <c r="D106" i="1"/>
  <c r="F106" i="1" s="1"/>
  <c r="O104" i="1"/>
  <c r="AA189" i="1"/>
  <c r="A190" i="1"/>
  <c r="T192" i="1"/>
  <c r="Q190" i="1" l="1"/>
  <c r="R190" i="1" s="1"/>
  <c r="S190" i="1" s="1"/>
  <c r="H190" i="1"/>
  <c r="W79" i="1"/>
  <c r="U80" i="1"/>
  <c r="C70" i="1"/>
  <c r="P69" i="1"/>
  <c r="X69" i="1" s="1"/>
  <c r="B69" i="1" s="1"/>
  <c r="D107" i="1"/>
  <c r="F107" i="1" s="1"/>
  <c r="N108" i="1"/>
  <c r="L106" i="1"/>
  <c r="O106" i="1" s="1"/>
  <c r="G106" i="1"/>
  <c r="I110" i="1"/>
  <c r="J109" i="1"/>
  <c r="K109" i="1" s="1"/>
  <c r="E109" i="1" s="1"/>
  <c r="M109" i="1"/>
  <c r="A191" i="1"/>
  <c r="T193" i="1"/>
  <c r="AA190" i="1"/>
  <c r="Y190" i="1" l="1"/>
  <c r="Q191" i="1"/>
  <c r="R191" i="1" s="1"/>
  <c r="S191" i="1" s="1"/>
  <c r="H191" i="1"/>
  <c r="W80" i="1"/>
  <c r="U81" i="1"/>
  <c r="C71" i="1"/>
  <c r="P70" i="1"/>
  <c r="X70" i="1" s="1"/>
  <c r="B70" i="1" s="1"/>
  <c r="L107" i="1"/>
  <c r="O107" i="1" s="1"/>
  <c r="N109" i="1"/>
  <c r="G107" i="1"/>
  <c r="M110" i="1"/>
  <c r="I111" i="1"/>
  <c r="J110" i="1"/>
  <c r="K110" i="1" s="1"/>
  <c r="E110" i="1" s="1"/>
  <c r="D108" i="1"/>
  <c r="F108" i="1" s="1"/>
  <c r="A192" i="1"/>
  <c r="Q192" i="1" s="1"/>
  <c r="AA191" i="1"/>
  <c r="T194" i="1"/>
  <c r="Y191" i="1" l="1"/>
  <c r="H192" i="1"/>
  <c r="W81" i="1"/>
  <c r="U82" i="1"/>
  <c r="C72" i="1"/>
  <c r="P71" i="1"/>
  <c r="X71" i="1" s="1"/>
  <c r="B71" i="1" s="1"/>
  <c r="N110" i="1"/>
  <c r="R192" i="1"/>
  <c r="D109" i="1"/>
  <c r="F109" i="1" s="1"/>
  <c r="I112" i="1"/>
  <c r="J111" i="1"/>
  <c r="K111" i="1" s="1"/>
  <c r="E111" i="1" s="1"/>
  <c r="M111" i="1"/>
  <c r="L108" i="1"/>
  <c r="O108" i="1" s="1"/>
  <c r="G108" i="1"/>
  <c r="A193" i="1"/>
  <c r="Q193" i="1" s="1"/>
  <c r="T195" i="1"/>
  <c r="AA192" i="1"/>
  <c r="H193" i="1" l="1"/>
  <c r="U83" i="1"/>
  <c r="W82" i="1"/>
  <c r="N111" i="1"/>
  <c r="C73" i="1"/>
  <c r="P72" i="1"/>
  <c r="X72" i="1" s="1"/>
  <c r="B72" i="1" s="1"/>
  <c r="Y193" i="1"/>
  <c r="R193" i="1"/>
  <c r="S193" i="1" s="1"/>
  <c r="M112" i="1"/>
  <c r="J112" i="1"/>
  <c r="K112" i="1" s="1"/>
  <c r="E112" i="1" s="1"/>
  <c r="I113" i="1"/>
  <c r="D110" i="1"/>
  <c r="F110" i="1" s="1"/>
  <c r="L109" i="1"/>
  <c r="O109" i="1" s="1"/>
  <c r="G109" i="1"/>
  <c r="AA193" i="1"/>
  <c r="T196" i="1"/>
  <c r="A194" i="1"/>
  <c r="Q194" i="1" s="1"/>
  <c r="H194" i="1" l="1"/>
  <c r="N112" i="1"/>
  <c r="U84" i="1"/>
  <c r="W83" i="1"/>
  <c r="C74" i="1"/>
  <c r="P73" i="1"/>
  <c r="X73" i="1" s="1"/>
  <c r="G110" i="1"/>
  <c r="D111" i="1"/>
  <c r="F111" i="1" s="1"/>
  <c r="Y194" i="1"/>
  <c r="R194" i="1"/>
  <c r="S194" i="1" s="1"/>
  <c r="L110" i="1"/>
  <c r="O110" i="1" s="1"/>
  <c r="J113" i="1"/>
  <c r="K113" i="1" s="1"/>
  <c r="E113" i="1" s="1"/>
  <c r="M113" i="1"/>
  <c r="I114" i="1"/>
  <c r="AA194" i="1"/>
  <c r="T197" i="1"/>
  <c r="A195" i="1"/>
  <c r="Q195" i="1" s="1"/>
  <c r="H195" i="1" l="1"/>
  <c r="N113" i="1"/>
  <c r="U85" i="1"/>
  <c r="W84" i="1"/>
  <c r="B73" i="1"/>
  <c r="Y73" i="1"/>
  <c r="C75" i="1"/>
  <c r="P74" i="1"/>
  <c r="X74" i="1" s="1"/>
  <c r="B74" i="1" s="1"/>
  <c r="L111" i="1"/>
  <c r="O111" i="1" s="1"/>
  <c r="G111" i="1"/>
  <c r="Y195" i="1"/>
  <c r="R195" i="1"/>
  <c r="S195" i="1" s="1"/>
  <c r="J114" i="1"/>
  <c r="K114" i="1" s="1"/>
  <c r="E114" i="1" s="1"/>
  <c r="I115" i="1"/>
  <c r="M114" i="1"/>
  <c r="D112" i="1"/>
  <c r="F112" i="1" s="1"/>
  <c r="A196" i="1"/>
  <c r="Q196" i="1" s="1"/>
  <c r="T198" i="1"/>
  <c r="AA195" i="1"/>
  <c r="N114" i="1" l="1"/>
  <c r="H196" i="1"/>
  <c r="U86" i="1"/>
  <c r="W85" i="1"/>
  <c r="C76" i="1"/>
  <c r="P75" i="1"/>
  <c r="X75" i="1" s="1"/>
  <c r="B75" i="1" s="1"/>
  <c r="D113" i="1"/>
  <c r="F113" i="1" s="1"/>
  <c r="L112" i="1"/>
  <c r="O112" i="1" s="1"/>
  <c r="R196" i="1"/>
  <c r="S196" i="1" s="1"/>
  <c r="Y196" i="1"/>
  <c r="G112" i="1"/>
  <c r="M115" i="1"/>
  <c r="I116" i="1"/>
  <c r="J115" i="1"/>
  <c r="K115" i="1" s="1"/>
  <c r="E115" i="1" s="1"/>
  <c r="AA196" i="1"/>
  <c r="T199" i="1"/>
  <c r="A197" i="1"/>
  <c r="Q197" i="1" s="1"/>
  <c r="N115" i="1" l="1"/>
  <c r="H197" i="1"/>
  <c r="W86" i="1"/>
  <c r="U87" i="1"/>
  <c r="C77" i="1"/>
  <c r="P76" i="1"/>
  <c r="X76" i="1" s="1"/>
  <c r="B76" i="1" s="1"/>
  <c r="L113" i="1"/>
  <c r="O113" i="1" s="1"/>
  <c r="G113" i="1"/>
  <c r="Y197" i="1"/>
  <c r="R197" i="1"/>
  <c r="S197" i="1" s="1"/>
  <c r="I117" i="1"/>
  <c r="M116" i="1"/>
  <c r="J116" i="1"/>
  <c r="K116" i="1" s="1"/>
  <c r="E116" i="1" s="1"/>
  <c r="D114" i="1"/>
  <c r="F114" i="1" s="1"/>
  <c r="A198" i="1"/>
  <c r="Q198" i="1" s="1"/>
  <c r="AA197" i="1"/>
  <c r="T200" i="1"/>
  <c r="N116" i="1" l="1"/>
  <c r="H198" i="1"/>
  <c r="W87" i="1"/>
  <c r="U88" i="1"/>
  <c r="C78" i="1"/>
  <c r="P77" i="1"/>
  <c r="X77" i="1" s="1"/>
  <c r="B77" i="1" s="1"/>
  <c r="L114" i="1"/>
  <c r="O114" i="1" s="1"/>
  <c r="J117" i="1"/>
  <c r="K117" i="1" s="1"/>
  <c r="E117" i="1" s="1"/>
  <c r="I118" i="1"/>
  <c r="M117" i="1"/>
  <c r="D115" i="1"/>
  <c r="F115" i="1" s="1"/>
  <c r="R198" i="1"/>
  <c r="S198" i="1" s="1"/>
  <c r="Y198" i="1"/>
  <c r="G114" i="1"/>
  <c r="T201" i="1"/>
  <c r="AA198" i="1"/>
  <c r="A199" i="1"/>
  <c r="Q199" i="1" s="1"/>
  <c r="N117" i="1" l="1"/>
  <c r="H199" i="1"/>
  <c r="W88" i="1"/>
  <c r="U89" i="1"/>
  <c r="C79" i="1"/>
  <c r="P78" i="1"/>
  <c r="X78" i="1" s="1"/>
  <c r="B78" i="1" s="1"/>
  <c r="R199" i="1"/>
  <c r="S199" i="1" s="1"/>
  <c r="Y199" i="1"/>
  <c r="L115" i="1"/>
  <c r="O115" i="1" s="1"/>
  <c r="D116" i="1"/>
  <c r="F116" i="1" s="1"/>
  <c r="G115" i="1"/>
  <c r="M118" i="1"/>
  <c r="J118" i="1"/>
  <c r="K118" i="1" s="1"/>
  <c r="E118" i="1" s="1"/>
  <c r="I119" i="1"/>
  <c r="AA199" i="1"/>
  <c r="A200" i="1"/>
  <c r="Q200" i="1" s="1"/>
  <c r="T202" i="1"/>
  <c r="N118" i="1" l="1"/>
  <c r="H200" i="1"/>
  <c r="W89" i="1"/>
  <c r="U90" i="1"/>
  <c r="C80" i="1"/>
  <c r="P79" i="1"/>
  <c r="X79" i="1" s="1"/>
  <c r="B79" i="1" s="1"/>
  <c r="L116" i="1"/>
  <c r="O116" i="1" s="1"/>
  <c r="G116" i="1"/>
  <c r="Y200" i="1"/>
  <c r="R200" i="1"/>
  <c r="S200" i="1" s="1"/>
  <c r="D117" i="1"/>
  <c r="F117" i="1" s="1"/>
  <c r="J119" i="1"/>
  <c r="K119" i="1" s="1"/>
  <c r="E119" i="1" s="1"/>
  <c r="M119" i="1"/>
  <c r="I120" i="1"/>
  <c r="T203" i="1"/>
  <c r="A201" i="1"/>
  <c r="Q201" i="1" s="1"/>
  <c r="AA200" i="1"/>
  <c r="N119" i="1" l="1"/>
  <c r="H201" i="1"/>
  <c r="W90" i="1"/>
  <c r="U91" i="1"/>
  <c r="C81" i="1"/>
  <c r="P80" i="1"/>
  <c r="X80" i="1" s="1"/>
  <c r="B80" i="1" s="1"/>
  <c r="D118" i="1"/>
  <c r="F118" i="1" s="1"/>
  <c r="Y201" i="1"/>
  <c r="R201" i="1"/>
  <c r="S201" i="1" s="1"/>
  <c r="L117" i="1"/>
  <c r="O117" i="1" s="1"/>
  <c r="I121" i="1"/>
  <c r="J120" i="1"/>
  <c r="K120" i="1" s="1"/>
  <c r="E120" i="1" s="1"/>
  <c r="M120" i="1"/>
  <c r="G117" i="1"/>
  <c r="A202" i="1"/>
  <c r="Q202" i="1" s="1"/>
  <c r="T204" i="1"/>
  <c r="AA201" i="1"/>
  <c r="N120" i="1" l="1"/>
  <c r="H202" i="1"/>
  <c r="W91" i="1"/>
  <c r="U92" i="1"/>
  <c r="C82" i="1"/>
  <c r="P81" i="1"/>
  <c r="X81" i="1" s="1"/>
  <c r="B81" i="1" s="1"/>
  <c r="L118" i="1"/>
  <c r="O118" i="1" s="1"/>
  <c r="G118" i="1"/>
  <c r="Y202" i="1"/>
  <c r="R202" i="1"/>
  <c r="S202" i="1" s="1"/>
  <c r="J121" i="1"/>
  <c r="K121" i="1" s="1"/>
  <c r="E121" i="1" s="1"/>
  <c r="M121" i="1"/>
  <c r="I122" i="1"/>
  <c r="D119" i="1"/>
  <c r="F119" i="1" s="1"/>
  <c r="T205" i="1"/>
  <c r="AA202" i="1"/>
  <c r="A203" i="1"/>
  <c r="Q203" i="1" s="1"/>
  <c r="N121" i="1" l="1"/>
  <c r="H203" i="1"/>
  <c r="W92" i="1"/>
  <c r="U93" i="1"/>
  <c r="C83" i="1"/>
  <c r="P82" i="1"/>
  <c r="X82" i="1" s="1"/>
  <c r="B82" i="1" s="1"/>
  <c r="Y203" i="1"/>
  <c r="R203" i="1"/>
  <c r="S203" i="1" s="1"/>
  <c r="D120" i="1"/>
  <c r="F120" i="1" s="1"/>
  <c r="L119" i="1"/>
  <c r="O119" i="1" s="1"/>
  <c r="J122" i="1"/>
  <c r="K122" i="1" s="1"/>
  <c r="E122" i="1" s="1"/>
  <c r="M122" i="1"/>
  <c r="I123" i="1"/>
  <c r="G119" i="1"/>
  <c r="A204" i="1"/>
  <c r="Q204" i="1" s="1"/>
  <c r="T206" i="1"/>
  <c r="AA203" i="1"/>
  <c r="N122" i="1" l="1"/>
  <c r="H204" i="1"/>
  <c r="W93" i="1"/>
  <c r="U94" i="1"/>
  <c r="C84" i="1"/>
  <c r="P83" i="1"/>
  <c r="X83" i="1" s="1"/>
  <c r="D121" i="1"/>
  <c r="F121" i="1" s="1"/>
  <c r="J123" i="1"/>
  <c r="K123" i="1" s="1"/>
  <c r="E123" i="1" s="1"/>
  <c r="I124" i="1"/>
  <c r="M123" i="1"/>
  <c r="L120" i="1"/>
  <c r="O120" i="1" s="1"/>
  <c r="Y204" i="1"/>
  <c r="R204" i="1"/>
  <c r="S204" i="1" s="1"/>
  <c r="G120" i="1"/>
  <c r="AA204" i="1"/>
  <c r="T207" i="1"/>
  <c r="A205" i="1"/>
  <c r="Q205" i="1" s="1"/>
  <c r="N123" i="1" l="1"/>
  <c r="H205" i="1"/>
  <c r="B83" i="1"/>
  <c r="Y83" i="1"/>
  <c r="W94" i="1"/>
  <c r="U95" i="1"/>
  <c r="C85" i="1"/>
  <c r="P84" i="1"/>
  <c r="X84" i="1" s="1"/>
  <c r="B84" i="1" s="1"/>
  <c r="L121" i="1"/>
  <c r="O121" i="1" s="1"/>
  <c r="G121" i="1"/>
  <c r="Y205" i="1"/>
  <c r="R205" i="1"/>
  <c r="S205" i="1" s="1"/>
  <c r="M124" i="1"/>
  <c r="I125" i="1"/>
  <c r="J124" i="1"/>
  <c r="K124" i="1" s="1"/>
  <c r="E124" i="1" s="1"/>
  <c r="D122" i="1"/>
  <c r="F122" i="1" s="1"/>
  <c r="A206" i="1"/>
  <c r="Q206" i="1" s="1"/>
  <c r="T208" i="1"/>
  <c r="AA205" i="1"/>
  <c r="N124" i="1" l="1"/>
  <c r="H206" i="1"/>
  <c r="W95" i="1"/>
  <c r="U96" i="1"/>
  <c r="C86" i="1"/>
  <c r="P85" i="1"/>
  <c r="X85" i="1" s="1"/>
  <c r="L122" i="1"/>
  <c r="O122" i="1" s="1"/>
  <c r="R206" i="1"/>
  <c r="S206" i="1" s="1"/>
  <c r="G122" i="1"/>
  <c r="I126" i="1"/>
  <c r="M125" i="1"/>
  <c r="J125" i="1"/>
  <c r="K125" i="1" s="1"/>
  <c r="E125" i="1" s="1"/>
  <c r="D123" i="1"/>
  <c r="F123" i="1" s="1"/>
  <c r="A207" i="1"/>
  <c r="Q207" i="1" s="1"/>
  <c r="T209" i="1"/>
  <c r="AA206" i="1"/>
  <c r="N125" i="1" l="1"/>
  <c r="H207" i="1"/>
  <c r="B85" i="1"/>
  <c r="Y85" i="1"/>
  <c r="W96" i="1"/>
  <c r="U97" i="1"/>
  <c r="C87" i="1"/>
  <c r="P86" i="1"/>
  <c r="X86" i="1" s="1"/>
  <c r="L123" i="1"/>
  <c r="O123" i="1" s="1"/>
  <c r="M126" i="1"/>
  <c r="I127" i="1"/>
  <c r="J126" i="1"/>
  <c r="K126" i="1" s="1"/>
  <c r="E126" i="1" s="1"/>
  <c r="D124" i="1"/>
  <c r="F124" i="1" s="1"/>
  <c r="R207" i="1"/>
  <c r="S207" i="1" s="1"/>
  <c r="G123" i="1"/>
  <c r="T210" i="1"/>
  <c r="A208" i="1"/>
  <c r="Q208" i="1" s="1"/>
  <c r="AA207" i="1"/>
  <c r="N126" i="1" l="1"/>
  <c r="H208" i="1"/>
  <c r="W97" i="1"/>
  <c r="U98" i="1"/>
  <c r="B86" i="1"/>
  <c r="Y86" i="1"/>
  <c r="C88" i="1"/>
  <c r="P87" i="1"/>
  <c r="X87" i="1" s="1"/>
  <c r="L124" i="1"/>
  <c r="O124" i="1" s="1"/>
  <c r="G124" i="1"/>
  <c r="D125" i="1"/>
  <c r="F125" i="1" s="1"/>
  <c r="R208" i="1"/>
  <c r="S208" i="1" s="1"/>
  <c r="M127" i="1"/>
  <c r="J127" i="1"/>
  <c r="K127" i="1" s="1"/>
  <c r="E127" i="1" s="1"/>
  <c r="I128" i="1"/>
  <c r="AA208" i="1"/>
  <c r="A209" i="1"/>
  <c r="Q209" i="1" s="1"/>
  <c r="T211" i="1"/>
  <c r="N127" i="1" l="1"/>
  <c r="H209" i="1"/>
  <c r="W98" i="1"/>
  <c r="U99" i="1"/>
  <c r="B87" i="1"/>
  <c r="Y87" i="1"/>
  <c r="C89" i="1"/>
  <c r="P88" i="1"/>
  <c r="X88" i="1" s="1"/>
  <c r="B88" i="1" s="1"/>
  <c r="G125" i="1"/>
  <c r="L125" i="1"/>
  <c r="O125" i="1" s="1"/>
  <c r="Y209" i="1"/>
  <c r="R209" i="1"/>
  <c r="S209" i="1" s="1"/>
  <c r="J128" i="1"/>
  <c r="K128" i="1" s="1"/>
  <c r="E128" i="1" s="1"/>
  <c r="I129" i="1"/>
  <c r="M128" i="1"/>
  <c r="N128" i="1" s="1"/>
  <c r="D126" i="1"/>
  <c r="F126" i="1" s="1"/>
  <c r="T212" i="1"/>
  <c r="AA209" i="1"/>
  <c r="A210" i="1"/>
  <c r="Q210" i="1" s="1"/>
  <c r="H210" i="1" l="1"/>
  <c r="W99" i="1"/>
  <c r="U100" i="1"/>
  <c r="C90" i="1"/>
  <c r="P89" i="1"/>
  <c r="X89" i="1" s="1"/>
  <c r="B89" i="1" s="1"/>
  <c r="R210" i="1"/>
  <c r="S210" i="1" s="1"/>
  <c r="Y210" i="1"/>
  <c r="G126" i="1"/>
  <c r="J129" i="1"/>
  <c r="K129" i="1" s="1"/>
  <c r="E129" i="1" s="1"/>
  <c r="I130" i="1"/>
  <c r="M129" i="1"/>
  <c r="N129" i="1" s="1"/>
  <c r="D127" i="1"/>
  <c r="F127" i="1" s="1"/>
  <c r="L126" i="1"/>
  <c r="O126" i="1" s="1"/>
  <c r="AA210" i="1"/>
  <c r="T213" i="1"/>
  <c r="A211" i="1"/>
  <c r="Q211" i="1" s="1"/>
  <c r="H211" i="1" l="1"/>
  <c r="W100" i="1"/>
  <c r="U101" i="1"/>
  <c r="C91" i="1"/>
  <c r="P90" i="1"/>
  <c r="X90" i="1" s="1"/>
  <c r="B90" i="1" s="1"/>
  <c r="D128" i="1"/>
  <c r="F128" i="1" s="1"/>
  <c r="L127" i="1"/>
  <c r="O127" i="1" s="1"/>
  <c r="R211" i="1"/>
  <c r="S211" i="1" s="1"/>
  <c r="Y211" i="1"/>
  <c r="G127" i="1"/>
  <c r="I131" i="1"/>
  <c r="J130" i="1"/>
  <c r="K130" i="1" s="1"/>
  <c r="E130" i="1" s="1"/>
  <c r="T214" i="1"/>
  <c r="AA211" i="1"/>
  <c r="A212" i="1"/>
  <c r="Q212" i="1" s="1"/>
  <c r="H212" i="1" l="1"/>
  <c r="W101" i="1"/>
  <c r="U102" i="1"/>
  <c r="C92" i="1"/>
  <c r="P91" i="1"/>
  <c r="X91" i="1" s="1"/>
  <c r="B91" i="1" s="1"/>
  <c r="L128" i="1"/>
  <c r="O128" i="1" s="1"/>
  <c r="G128" i="1"/>
  <c r="R212" i="1"/>
  <c r="S212" i="1" s="1"/>
  <c r="Y212" i="1"/>
  <c r="J131" i="1"/>
  <c r="K131" i="1" s="1"/>
  <c r="E131" i="1" s="1"/>
  <c r="I132" i="1"/>
  <c r="D129" i="1"/>
  <c r="F129" i="1" s="1"/>
  <c r="A213" i="1"/>
  <c r="Q213" i="1" s="1"/>
  <c r="AA212" i="1"/>
  <c r="T215" i="1"/>
  <c r="H213" i="1" l="1"/>
  <c r="W102" i="1"/>
  <c r="U103" i="1"/>
  <c r="C93" i="1"/>
  <c r="P92" i="1"/>
  <c r="X92" i="1" s="1"/>
  <c r="B92" i="1" s="1"/>
  <c r="G129" i="1"/>
  <c r="Y213" i="1"/>
  <c r="R213" i="1"/>
  <c r="S213" i="1" s="1"/>
  <c r="D130" i="1"/>
  <c r="F130" i="1" s="1"/>
  <c r="L129" i="1"/>
  <c r="J132" i="1"/>
  <c r="K132" i="1" s="1"/>
  <c r="E132" i="1" s="1"/>
  <c r="I133" i="1"/>
  <c r="T216" i="1"/>
  <c r="AA213" i="1"/>
  <c r="A214" i="1"/>
  <c r="Q214" i="1" s="1"/>
  <c r="H214" i="1" l="1"/>
  <c r="O129" i="1"/>
  <c r="M130" i="1"/>
  <c r="W103" i="1"/>
  <c r="U104" i="1"/>
  <c r="C94" i="1"/>
  <c r="P93" i="1"/>
  <c r="X93" i="1" s="1"/>
  <c r="B93" i="1" s="1"/>
  <c r="L130" i="1"/>
  <c r="G130" i="1"/>
  <c r="D131" i="1"/>
  <c r="F131" i="1" s="1"/>
  <c r="Y214" i="1"/>
  <c r="R214" i="1"/>
  <c r="S214" i="1" s="1"/>
  <c r="J133" i="1"/>
  <c r="K133" i="1" s="1"/>
  <c r="E133" i="1" s="1"/>
  <c r="I134" i="1"/>
  <c r="A215" i="1"/>
  <c r="Q215" i="1" s="1"/>
  <c r="AA214" i="1"/>
  <c r="T217" i="1"/>
  <c r="H215" i="1" l="1"/>
  <c r="N130" i="1"/>
  <c r="O130" i="1" s="1"/>
  <c r="M131" i="1"/>
  <c r="W104" i="1"/>
  <c r="U105" i="1"/>
  <c r="C95" i="1"/>
  <c r="P94" i="1"/>
  <c r="X94" i="1" s="1"/>
  <c r="B94" i="1" s="1"/>
  <c r="L131" i="1"/>
  <c r="G131" i="1"/>
  <c r="Y215" i="1"/>
  <c r="R215" i="1"/>
  <c r="S215" i="1" s="1"/>
  <c r="J134" i="1"/>
  <c r="K134" i="1" s="1"/>
  <c r="E134" i="1" s="1"/>
  <c r="I135" i="1"/>
  <c r="D132" i="1"/>
  <c r="F132" i="1" s="1"/>
  <c r="AA215" i="1"/>
  <c r="T218" i="1"/>
  <c r="A216" i="1"/>
  <c r="Q216" i="1" s="1"/>
  <c r="H216" i="1" l="1"/>
  <c r="N131" i="1"/>
  <c r="O131" i="1" s="1"/>
  <c r="M132" i="1"/>
  <c r="W105" i="1"/>
  <c r="U106" i="1"/>
  <c r="C96" i="1"/>
  <c r="P95" i="1"/>
  <c r="X95" i="1" s="1"/>
  <c r="B95" i="1" s="1"/>
  <c r="G132" i="1"/>
  <c r="I136" i="1"/>
  <c r="J135" i="1"/>
  <c r="K135" i="1" s="1"/>
  <c r="E135" i="1" s="1"/>
  <c r="D133" i="1"/>
  <c r="F133" i="1" s="1"/>
  <c r="Y216" i="1"/>
  <c r="R216" i="1"/>
  <c r="S216" i="1" s="1"/>
  <c r="L132" i="1"/>
  <c r="AA216" i="1"/>
  <c r="A217" i="1"/>
  <c r="Q217" i="1" s="1"/>
  <c r="T219" i="1"/>
  <c r="N132" i="1" l="1"/>
  <c r="O132" i="1" s="1"/>
  <c r="H217" i="1"/>
  <c r="W106" i="1"/>
  <c r="U107" i="1"/>
  <c r="M133" i="1"/>
  <c r="C97" i="1"/>
  <c r="P96" i="1"/>
  <c r="X96" i="1" s="1"/>
  <c r="B96" i="1" s="1"/>
  <c r="Y217" i="1"/>
  <c r="R217" i="1"/>
  <c r="S217" i="1" s="1"/>
  <c r="L133" i="1"/>
  <c r="D134" i="1"/>
  <c r="F134" i="1" s="1"/>
  <c r="J136" i="1"/>
  <c r="K136" i="1" s="1"/>
  <c r="E136" i="1" s="1"/>
  <c r="I137" i="1"/>
  <c r="G133" i="1"/>
  <c r="AA217" i="1"/>
  <c r="T220" i="1"/>
  <c r="A218" i="1"/>
  <c r="Q218" i="1" s="1"/>
  <c r="N133" i="1" l="1"/>
  <c r="O133" i="1" s="1"/>
  <c r="H218" i="1"/>
  <c r="W107" i="1"/>
  <c r="U108" i="1"/>
  <c r="C98" i="1"/>
  <c r="P97" i="1"/>
  <c r="X97" i="1" s="1"/>
  <c r="B97" i="1" s="1"/>
  <c r="M134" i="1"/>
  <c r="L134" i="1"/>
  <c r="G134" i="1"/>
  <c r="D135" i="1"/>
  <c r="F135" i="1" s="1"/>
  <c r="R218" i="1"/>
  <c r="S218" i="1" s="1"/>
  <c r="Y218" i="1"/>
  <c r="J137" i="1"/>
  <c r="K137" i="1" s="1"/>
  <c r="E137" i="1" s="1"/>
  <c r="I138" i="1"/>
  <c r="A219" i="1"/>
  <c r="Q219" i="1" s="1"/>
  <c r="AA218" i="1"/>
  <c r="T221" i="1"/>
  <c r="N134" i="1" l="1"/>
  <c r="N135" i="1" s="1"/>
  <c r="N136" i="1" s="1"/>
  <c r="N137" i="1" s="1"/>
  <c r="N138" i="1" s="1"/>
  <c r="H219" i="1"/>
  <c r="W108" i="1"/>
  <c r="U109" i="1"/>
  <c r="C99" i="1"/>
  <c r="P98" i="1"/>
  <c r="X98" i="1" s="1"/>
  <c r="B98" i="1" s="1"/>
  <c r="M135" i="1"/>
  <c r="M136" i="1" s="1"/>
  <c r="M137" i="1" s="1"/>
  <c r="M138" i="1" s="1"/>
  <c r="L135" i="1"/>
  <c r="G135" i="1"/>
  <c r="J138" i="1"/>
  <c r="K138" i="1" s="1"/>
  <c r="E138" i="1" s="1"/>
  <c r="I139" i="1"/>
  <c r="R219" i="1"/>
  <c r="S219" i="1" s="1"/>
  <c r="Y219" i="1"/>
  <c r="D136" i="1"/>
  <c r="F136" i="1" s="1"/>
  <c r="AA219" i="1"/>
  <c r="T222" i="1"/>
  <c r="A220" i="1"/>
  <c r="O134" i="1" l="1"/>
  <c r="Q220" i="1"/>
  <c r="Y220" i="1" s="1"/>
  <c r="H220" i="1"/>
  <c r="W109" i="1"/>
  <c r="U110" i="1"/>
  <c r="C100" i="1"/>
  <c r="P99" i="1"/>
  <c r="X99" i="1" s="1"/>
  <c r="B99" i="1" s="1"/>
  <c r="O135" i="1"/>
  <c r="G136" i="1"/>
  <c r="D137" i="1"/>
  <c r="F137" i="1" s="1"/>
  <c r="M139" i="1"/>
  <c r="J139" i="1"/>
  <c r="K139" i="1" s="1"/>
  <c r="E139" i="1" s="1"/>
  <c r="I140" i="1"/>
  <c r="N139" i="1"/>
  <c r="L136" i="1"/>
  <c r="O136" i="1" s="1"/>
  <c r="A221" i="1"/>
  <c r="T223" i="1"/>
  <c r="AA220" i="1"/>
  <c r="R220" i="1" l="1"/>
  <c r="S220" i="1" s="1"/>
  <c r="Q221" i="1"/>
  <c r="R221" i="1" s="1"/>
  <c r="S221" i="1" s="1"/>
  <c r="H221" i="1"/>
  <c r="W110" i="1"/>
  <c r="U111" i="1"/>
  <c r="C101" i="1"/>
  <c r="P100" i="1"/>
  <c r="X100" i="1" s="1"/>
  <c r="B100" i="1" s="1"/>
  <c r="G137" i="1"/>
  <c r="L137" i="1"/>
  <c r="O137" i="1" s="1"/>
  <c r="J140" i="1"/>
  <c r="K140" i="1" s="1"/>
  <c r="E140" i="1" s="1"/>
  <c r="M140" i="1"/>
  <c r="I141" i="1"/>
  <c r="N140" i="1"/>
  <c r="D138" i="1"/>
  <c r="F138" i="1" s="1"/>
  <c r="AA221" i="1"/>
  <c r="A222" i="1"/>
  <c r="T224" i="1"/>
  <c r="Y221" i="1" l="1"/>
  <c r="Q222" i="1"/>
  <c r="R222" i="1" s="1"/>
  <c r="S222" i="1" s="1"/>
  <c r="H222" i="1"/>
  <c r="W111" i="1"/>
  <c r="U112" i="1"/>
  <c r="C102" i="1"/>
  <c r="P101" i="1"/>
  <c r="X101" i="1" s="1"/>
  <c r="B101" i="1" s="1"/>
  <c r="D139" i="1"/>
  <c r="F139" i="1" s="1"/>
  <c r="L138" i="1"/>
  <c r="O138" i="1" s="1"/>
  <c r="G138" i="1"/>
  <c r="J141" i="1"/>
  <c r="K141" i="1" s="1"/>
  <c r="E141" i="1" s="1"/>
  <c r="M141" i="1"/>
  <c r="I142" i="1"/>
  <c r="N141" i="1"/>
  <c r="AA222" i="1"/>
  <c r="A223" i="1"/>
  <c r="T225" i="1"/>
  <c r="Q223" i="1" l="1"/>
  <c r="R223" i="1" s="1"/>
  <c r="S223" i="1" s="1"/>
  <c r="H223" i="1"/>
  <c r="U113" i="1"/>
  <c r="W112" i="1"/>
  <c r="C103" i="1"/>
  <c r="P102" i="1"/>
  <c r="X102" i="1" s="1"/>
  <c r="L139" i="1"/>
  <c r="O139" i="1" s="1"/>
  <c r="G139" i="1"/>
  <c r="J142" i="1"/>
  <c r="K142" i="1" s="1"/>
  <c r="E142" i="1" s="1"/>
  <c r="I143" i="1"/>
  <c r="M142" i="1"/>
  <c r="N142" i="1"/>
  <c r="D140" i="1"/>
  <c r="F140" i="1" s="1"/>
  <c r="AA223" i="1"/>
  <c r="A224" i="1"/>
  <c r="Q224" i="1" s="1"/>
  <c r="T226" i="1"/>
  <c r="Y223" i="1" l="1"/>
  <c r="H224" i="1"/>
  <c r="U114" i="1"/>
  <c r="W113" i="1"/>
  <c r="B102" i="1"/>
  <c r="Y102" i="1"/>
  <c r="C104" i="1"/>
  <c r="P103" i="1"/>
  <c r="X103" i="1" s="1"/>
  <c r="B103" i="1" s="1"/>
  <c r="J143" i="1"/>
  <c r="K143" i="1" s="1"/>
  <c r="E143" i="1" s="1"/>
  <c r="M143" i="1"/>
  <c r="I144" i="1"/>
  <c r="N143" i="1"/>
  <c r="D141" i="1"/>
  <c r="F141" i="1" s="1"/>
  <c r="L140" i="1"/>
  <c r="O140" i="1" s="1"/>
  <c r="Y224" i="1"/>
  <c r="R224" i="1"/>
  <c r="S224" i="1" s="1"/>
  <c r="G140" i="1"/>
  <c r="T227" i="1"/>
  <c r="A225" i="1"/>
  <c r="Q225" i="1" s="1"/>
  <c r="AA224" i="1"/>
  <c r="H225" i="1" l="1"/>
  <c r="U115" i="1"/>
  <c r="W114" i="1"/>
  <c r="C105" i="1"/>
  <c r="P104" i="1"/>
  <c r="X104" i="1" s="1"/>
  <c r="B104" i="1" s="1"/>
  <c r="L141" i="1"/>
  <c r="O141" i="1" s="1"/>
  <c r="G141" i="1"/>
  <c r="Y225" i="1"/>
  <c r="R225" i="1"/>
  <c r="S225" i="1" s="1"/>
  <c r="D142" i="1"/>
  <c r="F142" i="1" s="1"/>
  <c r="I145" i="1"/>
  <c r="J144" i="1"/>
  <c r="K144" i="1" s="1"/>
  <c r="E144" i="1" s="1"/>
  <c r="M144" i="1"/>
  <c r="N144" i="1" s="1"/>
  <c r="A226" i="1"/>
  <c r="Q226" i="1" s="1"/>
  <c r="T228" i="1"/>
  <c r="AA225" i="1"/>
  <c r="H226" i="1" l="1"/>
  <c r="U116" i="1"/>
  <c r="W115" i="1"/>
  <c r="C106" i="1"/>
  <c r="P105" i="1"/>
  <c r="X105" i="1" s="1"/>
  <c r="B105" i="1" s="1"/>
  <c r="I146" i="1"/>
  <c r="M145" i="1"/>
  <c r="N145" i="1" s="1"/>
  <c r="J145" i="1"/>
  <c r="K145" i="1" s="1"/>
  <c r="E145" i="1" s="1"/>
  <c r="D143" i="1"/>
  <c r="F143" i="1" s="1"/>
  <c r="Y226" i="1"/>
  <c r="R226" i="1"/>
  <c r="S226" i="1" s="1"/>
  <c r="L142" i="1"/>
  <c r="O142" i="1" s="1"/>
  <c r="G142" i="1"/>
  <c r="AA226" i="1"/>
  <c r="T229" i="1"/>
  <c r="A227" i="1"/>
  <c r="Q227" i="1" s="1"/>
  <c r="H227" i="1" l="1"/>
  <c r="W116" i="1"/>
  <c r="U117" i="1"/>
  <c r="C107" i="1"/>
  <c r="P106" i="1"/>
  <c r="X106" i="1" s="1"/>
  <c r="B106" i="1" s="1"/>
  <c r="L143" i="1"/>
  <c r="O143" i="1" s="1"/>
  <c r="G143" i="1"/>
  <c r="R227" i="1"/>
  <c r="S227" i="1" s="1"/>
  <c r="Y227" i="1"/>
  <c r="D144" i="1"/>
  <c r="F144" i="1" s="1"/>
  <c r="J146" i="1"/>
  <c r="K146" i="1" s="1"/>
  <c r="E146" i="1" s="1"/>
  <c r="M146" i="1"/>
  <c r="N146" i="1" s="1"/>
  <c r="I147" i="1"/>
  <c r="A228" i="1"/>
  <c r="Q228" i="1" s="1"/>
  <c r="AA227" i="1"/>
  <c r="T230" i="1"/>
  <c r="H228" i="1" l="1"/>
  <c r="W117" i="1"/>
  <c r="U118" i="1"/>
  <c r="C108" i="1"/>
  <c r="P107" i="1"/>
  <c r="X107" i="1" s="1"/>
  <c r="B107" i="1" s="1"/>
  <c r="R228" i="1"/>
  <c r="S228" i="1" s="1"/>
  <c r="Y228" i="1"/>
  <c r="D145" i="1"/>
  <c r="F145" i="1" s="1"/>
  <c r="L144" i="1"/>
  <c r="O144" i="1" s="1"/>
  <c r="M147" i="1"/>
  <c r="N147" i="1" s="1"/>
  <c r="I148" i="1"/>
  <c r="J147" i="1"/>
  <c r="K147" i="1" s="1"/>
  <c r="G144" i="1"/>
  <c r="T231" i="1"/>
  <c r="AA228" i="1"/>
  <c r="A229" i="1"/>
  <c r="Q229" i="1" s="1"/>
  <c r="H229" i="1" l="1"/>
  <c r="W118" i="1"/>
  <c r="U119" i="1"/>
  <c r="E147" i="1"/>
  <c r="C109" i="1"/>
  <c r="P108" i="1"/>
  <c r="X108" i="1" s="1"/>
  <c r="B108" i="1" s="1"/>
  <c r="Y229" i="1"/>
  <c r="R229" i="1"/>
  <c r="S229" i="1" s="1"/>
  <c r="D146" i="1"/>
  <c r="F146" i="1" s="1"/>
  <c r="L145" i="1"/>
  <c r="O145" i="1" s="1"/>
  <c r="I149" i="1"/>
  <c r="M148" i="1"/>
  <c r="N148" i="1" s="1"/>
  <c r="J148" i="1"/>
  <c r="K148" i="1" s="1"/>
  <c r="G145" i="1"/>
  <c r="AA229" i="1"/>
  <c r="A230" i="1"/>
  <c r="Q230" i="1" s="1"/>
  <c r="T232" i="1"/>
  <c r="H230" i="1" l="1"/>
  <c r="W119" i="1"/>
  <c r="U120" i="1"/>
  <c r="E148" i="1"/>
  <c r="C110" i="1"/>
  <c r="P109" i="1"/>
  <c r="X109" i="1" s="1"/>
  <c r="B109" i="1" s="1"/>
  <c r="R230" i="1"/>
  <c r="S230" i="1" s="1"/>
  <c r="Y230" i="1"/>
  <c r="M149" i="1"/>
  <c r="N149" i="1" s="1"/>
  <c r="J149" i="1"/>
  <c r="K149" i="1" s="1"/>
  <c r="I150" i="1"/>
  <c r="D147" i="1"/>
  <c r="F147" i="1" s="1"/>
  <c r="L146" i="1"/>
  <c r="O146" i="1" s="1"/>
  <c r="G146" i="1"/>
  <c r="AA230" i="1"/>
  <c r="T233" i="1"/>
  <c r="A231" i="1"/>
  <c r="Q231" i="1" s="1"/>
  <c r="H231" i="1" l="1"/>
  <c r="W120" i="1"/>
  <c r="U121" i="1"/>
  <c r="E149" i="1"/>
  <c r="C111" i="1"/>
  <c r="P110" i="1"/>
  <c r="X110" i="1" s="1"/>
  <c r="B110" i="1" s="1"/>
  <c r="G147" i="1"/>
  <c r="R231" i="1"/>
  <c r="S231" i="1" s="1"/>
  <c r="Y231" i="1"/>
  <c r="D148" i="1"/>
  <c r="F148" i="1" s="1"/>
  <c r="L147" i="1"/>
  <c r="O147" i="1" s="1"/>
  <c r="M150" i="1"/>
  <c r="N150" i="1" s="1"/>
  <c r="J150" i="1"/>
  <c r="K150" i="1" s="1"/>
  <c r="I151" i="1"/>
  <c r="T234" i="1"/>
  <c r="AA231" i="1"/>
  <c r="A232" i="1"/>
  <c r="Q232" i="1" s="1"/>
  <c r="H232" i="1" l="1"/>
  <c r="W121" i="1"/>
  <c r="U122" i="1"/>
  <c r="E150" i="1"/>
  <c r="U145" i="1"/>
  <c r="C112" i="1"/>
  <c r="P111" i="1"/>
  <c r="X111" i="1" s="1"/>
  <c r="B111" i="1" s="1"/>
  <c r="D149" i="1"/>
  <c r="F149" i="1" s="1"/>
  <c r="Y232" i="1"/>
  <c r="R232" i="1"/>
  <c r="S232" i="1" s="1"/>
  <c r="I152" i="1"/>
  <c r="J151" i="1"/>
  <c r="K151" i="1" s="1"/>
  <c r="M151" i="1"/>
  <c r="N151" i="1" s="1"/>
  <c r="L148" i="1"/>
  <c r="O148" i="1" s="1"/>
  <c r="G148" i="1"/>
  <c r="A233" i="1"/>
  <c r="Q233" i="1" s="1"/>
  <c r="T235" i="1"/>
  <c r="AA232" i="1"/>
  <c r="H233" i="1" l="1"/>
  <c r="W122" i="1"/>
  <c r="U123" i="1"/>
  <c r="E151" i="1"/>
  <c r="W145" i="1"/>
  <c r="U146" i="1"/>
  <c r="C113" i="1"/>
  <c r="P112" i="1"/>
  <c r="X112" i="1" s="1"/>
  <c r="B112" i="1" s="1"/>
  <c r="L149" i="1"/>
  <c r="O149" i="1" s="1"/>
  <c r="G149" i="1"/>
  <c r="M152" i="1"/>
  <c r="N152" i="1" s="1"/>
  <c r="J152" i="1"/>
  <c r="K152" i="1" s="1"/>
  <c r="I153" i="1"/>
  <c r="Y233" i="1"/>
  <c r="R233" i="1"/>
  <c r="S233" i="1" s="1"/>
  <c r="D150" i="1"/>
  <c r="F150" i="1" s="1"/>
  <c r="AA233" i="1"/>
  <c r="A234" i="1"/>
  <c r="Q234" i="1" s="1"/>
  <c r="T236" i="1"/>
  <c r="H234" i="1" l="1"/>
  <c r="W146" i="1"/>
  <c r="U147" i="1"/>
  <c r="W123" i="1"/>
  <c r="U124" i="1"/>
  <c r="E152" i="1"/>
  <c r="C114" i="1"/>
  <c r="P113" i="1"/>
  <c r="X113" i="1" s="1"/>
  <c r="B113" i="1" s="1"/>
  <c r="Y234" i="1"/>
  <c r="R234" i="1"/>
  <c r="S234" i="1" s="1"/>
  <c r="G150" i="1"/>
  <c r="J153" i="1"/>
  <c r="K153" i="1" s="1"/>
  <c r="M153" i="1"/>
  <c r="N153" i="1" s="1"/>
  <c r="I154" i="1"/>
  <c r="D151" i="1"/>
  <c r="F151" i="1" s="1"/>
  <c r="L150" i="1"/>
  <c r="O150" i="1" s="1"/>
  <c r="AA234" i="1"/>
  <c r="T237" i="1"/>
  <c r="A235" i="1"/>
  <c r="Q235" i="1" s="1"/>
  <c r="H235" i="1" l="1"/>
  <c r="W147" i="1"/>
  <c r="U148" i="1"/>
  <c r="W124" i="1"/>
  <c r="U125" i="1"/>
  <c r="E153" i="1"/>
  <c r="C115" i="1"/>
  <c r="P114" i="1"/>
  <c r="X114" i="1" s="1"/>
  <c r="B114" i="1" s="1"/>
  <c r="D152" i="1"/>
  <c r="F152" i="1" s="1"/>
  <c r="R235" i="1"/>
  <c r="S235" i="1" s="1"/>
  <c r="L151" i="1"/>
  <c r="O151" i="1" s="1"/>
  <c r="I155" i="1"/>
  <c r="M154" i="1"/>
  <c r="N154" i="1" s="1"/>
  <c r="J154" i="1"/>
  <c r="K154" i="1" s="1"/>
  <c r="G151" i="1"/>
  <c r="AA235" i="1"/>
  <c r="A236" i="1"/>
  <c r="Q236" i="1" s="1"/>
  <c r="T238" i="1"/>
  <c r="H236" i="1" l="1"/>
  <c r="W148" i="1"/>
  <c r="U149" i="1"/>
  <c r="W125" i="1"/>
  <c r="U126" i="1"/>
  <c r="E154" i="1"/>
  <c r="C116" i="1"/>
  <c r="P115" i="1"/>
  <c r="X115" i="1" s="1"/>
  <c r="L152" i="1"/>
  <c r="O152" i="1" s="1"/>
  <c r="G152" i="1"/>
  <c r="J155" i="1"/>
  <c r="K155" i="1" s="1"/>
  <c r="M155" i="1"/>
  <c r="N155" i="1" s="1"/>
  <c r="I156" i="1"/>
  <c r="R236" i="1"/>
  <c r="S236" i="1" s="1"/>
  <c r="D153" i="1"/>
  <c r="F153" i="1" s="1"/>
  <c r="T239" i="1"/>
  <c r="A237" i="1"/>
  <c r="Q237" i="1" s="1"/>
  <c r="AA236" i="1"/>
  <c r="H237" i="1" l="1"/>
  <c r="W149" i="1"/>
  <c r="U150" i="1"/>
  <c r="W126" i="1"/>
  <c r="U127" i="1"/>
  <c r="B115" i="1"/>
  <c r="Y115" i="1"/>
  <c r="E155" i="1"/>
  <c r="C117" i="1"/>
  <c r="P116" i="1"/>
  <c r="X116" i="1" s="1"/>
  <c r="L153" i="1"/>
  <c r="O153" i="1" s="1"/>
  <c r="G153" i="1"/>
  <c r="R237" i="1"/>
  <c r="S237" i="1" s="1"/>
  <c r="J156" i="1"/>
  <c r="K156" i="1" s="1"/>
  <c r="I157" i="1"/>
  <c r="M156" i="1"/>
  <c r="N156" i="1" s="1"/>
  <c r="D154" i="1"/>
  <c r="F154" i="1" s="1"/>
  <c r="AA237" i="1"/>
  <c r="A238" i="1"/>
  <c r="Q238" i="1" s="1"/>
  <c r="T240" i="1"/>
  <c r="H238" i="1" l="1"/>
  <c r="W150" i="1"/>
  <c r="U151" i="1"/>
  <c r="U128" i="1"/>
  <c r="W127" i="1"/>
  <c r="E156" i="1"/>
  <c r="B116" i="1"/>
  <c r="Y116" i="1"/>
  <c r="C118" i="1"/>
  <c r="P117" i="1"/>
  <c r="X117" i="1" s="1"/>
  <c r="Y238" i="1"/>
  <c r="R238" i="1"/>
  <c r="S238" i="1" s="1"/>
  <c r="D155" i="1"/>
  <c r="F155" i="1" s="1"/>
  <c r="L154" i="1"/>
  <c r="O154" i="1" s="1"/>
  <c r="G154" i="1"/>
  <c r="I158" i="1"/>
  <c r="M157" i="1"/>
  <c r="N157" i="1" s="1"/>
  <c r="J157" i="1"/>
  <c r="K157" i="1" s="1"/>
  <c r="A239" i="1"/>
  <c r="Q239" i="1" s="1"/>
  <c r="T241" i="1"/>
  <c r="AA238" i="1"/>
  <c r="H239" i="1" l="1"/>
  <c r="W128" i="1"/>
  <c r="U129" i="1"/>
  <c r="W151" i="1"/>
  <c r="U152" i="1"/>
  <c r="E157" i="1"/>
  <c r="B117" i="1"/>
  <c r="Y117" i="1"/>
  <c r="C119" i="1"/>
  <c r="P118" i="1"/>
  <c r="X118" i="1" s="1"/>
  <c r="B118" i="1" s="1"/>
  <c r="D156" i="1"/>
  <c r="F156" i="1" s="1"/>
  <c r="Y239" i="1"/>
  <c r="R239" i="1"/>
  <c r="S239" i="1" s="1"/>
  <c r="L155" i="1"/>
  <c r="O155" i="1" s="1"/>
  <c r="I159" i="1"/>
  <c r="J158" i="1"/>
  <c r="K158" i="1" s="1"/>
  <c r="M158" i="1"/>
  <c r="N158" i="1" s="1"/>
  <c r="G155" i="1"/>
  <c r="AA239" i="1"/>
  <c r="T242" i="1"/>
  <c r="A240" i="1"/>
  <c r="Q240" i="1" s="1"/>
  <c r="H240" i="1" l="1"/>
  <c r="W152" i="1"/>
  <c r="U153" i="1"/>
  <c r="W129" i="1"/>
  <c r="U130" i="1"/>
  <c r="E158" i="1"/>
  <c r="C120" i="1"/>
  <c r="P119" i="1"/>
  <c r="X119" i="1" s="1"/>
  <c r="B119" i="1" s="1"/>
  <c r="L156" i="1"/>
  <c r="O156" i="1" s="1"/>
  <c r="G156" i="1"/>
  <c r="Y240" i="1"/>
  <c r="R240" i="1"/>
  <c r="S240" i="1" s="1"/>
  <c r="I160" i="1"/>
  <c r="J159" i="1"/>
  <c r="K159" i="1" s="1"/>
  <c r="M159" i="1"/>
  <c r="N159" i="1" s="1"/>
  <c r="D157" i="1"/>
  <c r="F157" i="1" s="1"/>
  <c r="AA240" i="1"/>
  <c r="A241" i="1"/>
  <c r="Q241" i="1" s="1"/>
  <c r="T243" i="1"/>
  <c r="H241" i="1" l="1"/>
  <c r="W153" i="1"/>
  <c r="U154" i="1"/>
  <c r="W130" i="1"/>
  <c r="U131" i="1"/>
  <c r="E159" i="1"/>
  <c r="C121" i="1"/>
  <c r="P120" i="1"/>
  <c r="X120" i="1" s="1"/>
  <c r="B120" i="1" s="1"/>
  <c r="G157" i="1"/>
  <c r="Y241" i="1"/>
  <c r="R241" i="1"/>
  <c r="S241" i="1" s="1"/>
  <c r="I161" i="1"/>
  <c r="J160" i="1"/>
  <c r="K160" i="1" s="1"/>
  <c r="D158" i="1"/>
  <c r="F158" i="1" s="1"/>
  <c r="L157" i="1"/>
  <c r="O157" i="1" s="1"/>
  <c r="T244" i="1"/>
  <c r="AA241" i="1"/>
  <c r="A242" i="1"/>
  <c r="Q242" i="1" s="1"/>
  <c r="H242" i="1" l="1"/>
  <c r="W154" i="1"/>
  <c r="U155" i="1"/>
  <c r="W131" i="1"/>
  <c r="U132" i="1"/>
  <c r="E160" i="1"/>
  <c r="C122" i="1"/>
  <c r="P121" i="1"/>
  <c r="X121" i="1" s="1"/>
  <c r="B121" i="1" s="1"/>
  <c r="L158" i="1"/>
  <c r="O158" i="1" s="1"/>
  <c r="G158" i="1"/>
  <c r="I162" i="1"/>
  <c r="J161" i="1"/>
  <c r="K161" i="1" s="1"/>
  <c r="R242" i="1"/>
  <c r="S242" i="1" s="1"/>
  <c r="Y242" i="1"/>
  <c r="D159" i="1"/>
  <c r="F159" i="1" s="1"/>
  <c r="A243" i="1"/>
  <c r="Q243" i="1" s="1"/>
  <c r="AA242" i="1"/>
  <c r="T245" i="1"/>
  <c r="H243" i="1" l="1"/>
  <c r="W155" i="1"/>
  <c r="U156" i="1"/>
  <c r="W132" i="1"/>
  <c r="U133" i="1"/>
  <c r="E161" i="1"/>
  <c r="C123" i="1"/>
  <c r="P122" i="1"/>
  <c r="X122" i="1" s="1"/>
  <c r="B122" i="1" s="1"/>
  <c r="R243" i="1"/>
  <c r="S243" i="1" s="1"/>
  <c r="Y243" i="1"/>
  <c r="D160" i="1"/>
  <c r="F160" i="1" s="1"/>
  <c r="J162" i="1"/>
  <c r="K162" i="1" s="1"/>
  <c r="I163" i="1"/>
  <c r="L159" i="1"/>
  <c r="G159" i="1"/>
  <c r="A244" i="1"/>
  <c r="Q244" i="1" s="1"/>
  <c r="AA243" i="1"/>
  <c r="T246" i="1"/>
  <c r="H244" i="1" l="1"/>
  <c r="O159" i="1"/>
  <c r="M160" i="1"/>
  <c r="W156" i="1"/>
  <c r="U157" i="1"/>
  <c r="W133" i="1"/>
  <c r="U134" i="1"/>
  <c r="E162" i="1"/>
  <c r="C124" i="1"/>
  <c r="P123" i="1"/>
  <c r="X123" i="1" s="1"/>
  <c r="B123" i="1" s="1"/>
  <c r="I164" i="1"/>
  <c r="J163" i="1"/>
  <c r="K163" i="1" s="1"/>
  <c r="D161" i="1"/>
  <c r="F161" i="1" s="1"/>
  <c r="L160" i="1"/>
  <c r="R244" i="1"/>
  <c r="S244" i="1" s="1"/>
  <c r="Y244" i="1"/>
  <c r="G160" i="1"/>
  <c r="A245" i="1"/>
  <c r="Q245" i="1" s="1"/>
  <c r="T247" i="1"/>
  <c r="AA244" i="1"/>
  <c r="H245" i="1" l="1"/>
  <c r="E163" i="1"/>
  <c r="W157" i="1"/>
  <c r="U158" i="1"/>
  <c r="W134" i="1"/>
  <c r="U135" i="1"/>
  <c r="N160" i="1"/>
  <c r="O160" i="1" s="1"/>
  <c r="M161" i="1"/>
  <c r="C125" i="1"/>
  <c r="P124" i="1"/>
  <c r="X124" i="1" s="1"/>
  <c r="B124" i="1" s="1"/>
  <c r="L161" i="1"/>
  <c r="D162" i="1"/>
  <c r="F162" i="1" s="1"/>
  <c r="Y245" i="1"/>
  <c r="R245" i="1"/>
  <c r="S245" i="1" s="1"/>
  <c r="G161" i="1"/>
  <c r="J164" i="1"/>
  <c r="K164" i="1" s="1"/>
  <c r="I165" i="1"/>
  <c r="AA245" i="1"/>
  <c r="A246" i="1"/>
  <c r="Q246" i="1" s="1"/>
  <c r="T248" i="1"/>
  <c r="E164" i="1" l="1"/>
  <c r="H246" i="1"/>
  <c r="N161" i="1"/>
  <c r="O161" i="1" s="1"/>
  <c r="W158" i="1"/>
  <c r="U159" i="1"/>
  <c r="W135" i="1"/>
  <c r="U136" i="1"/>
  <c r="C126" i="1"/>
  <c r="P125" i="1"/>
  <c r="X125" i="1" s="1"/>
  <c r="B125" i="1" s="1"/>
  <c r="M162" i="1"/>
  <c r="L162" i="1"/>
  <c r="Y246" i="1"/>
  <c r="R246" i="1"/>
  <c r="S246" i="1" s="1"/>
  <c r="G162" i="1"/>
  <c r="J165" i="1"/>
  <c r="K165" i="1" s="1"/>
  <c r="I166" i="1"/>
  <c r="D163" i="1"/>
  <c r="F163" i="1" s="1"/>
  <c r="AA246" i="1"/>
  <c r="T249" i="1"/>
  <c r="A247" i="1"/>
  <c r="Q247" i="1" s="1"/>
  <c r="E165" i="1" l="1"/>
  <c r="H247" i="1"/>
  <c r="W136" i="1"/>
  <c r="U137" i="1"/>
  <c r="W159" i="1"/>
  <c r="U160" i="1"/>
  <c r="C127" i="1"/>
  <c r="P126" i="1"/>
  <c r="X126" i="1" s="1"/>
  <c r="B126" i="1" s="1"/>
  <c r="N162" i="1"/>
  <c r="O162" i="1" s="1"/>
  <c r="M163" i="1"/>
  <c r="D164" i="1"/>
  <c r="F164" i="1" s="1"/>
  <c r="L163" i="1"/>
  <c r="Y247" i="1"/>
  <c r="R247" i="1"/>
  <c r="S247" i="1" s="1"/>
  <c r="G163" i="1"/>
  <c r="J166" i="1"/>
  <c r="K166" i="1" s="1"/>
  <c r="I167" i="1"/>
  <c r="T250" i="1"/>
  <c r="AA247" i="1"/>
  <c r="A248" i="1"/>
  <c r="Q248" i="1" s="1"/>
  <c r="E166" i="1" l="1"/>
  <c r="H248" i="1"/>
  <c r="W137" i="1"/>
  <c r="U138" i="1"/>
  <c r="W160" i="1"/>
  <c r="U161" i="1"/>
  <c r="C128" i="1"/>
  <c r="P127" i="1"/>
  <c r="X127" i="1" s="1"/>
  <c r="B127" i="1" s="1"/>
  <c r="N163" i="1"/>
  <c r="O163" i="1" s="1"/>
  <c r="M164" i="1"/>
  <c r="G164" i="1"/>
  <c r="L164" i="1"/>
  <c r="Y248" i="1"/>
  <c r="R248" i="1"/>
  <c r="S248" i="1" s="1"/>
  <c r="J167" i="1"/>
  <c r="K167" i="1" s="1"/>
  <c r="I168" i="1"/>
  <c r="D165" i="1"/>
  <c r="F165" i="1" s="1"/>
  <c r="AA248" i="1"/>
  <c r="A249" i="1"/>
  <c r="Q249" i="1" s="1"/>
  <c r="T251" i="1"/>
  <c r="E167" i="1" l="1"/>
  <c r="H249" i="1"/>
  <c r="W138" i="1"/>
  <c r="U139" i="1"/>
  <c r="W161" i="1"/>
  <c r="U162" i="1"/>
  <c r="C129" i="1"/>
  <c r="P128" i="1"/>
  <c r="X128" i="1" s="1"/>
  <c r="B128" i="1" s="1"/>
  <c r="N164" i="1"/>
  <c r="O164" i="1" s="1"/>
  <c r="M165" i="1"/>
  <c r="G165" i="1"/>
  <c r="D166" i="1"/>
  <c r="F166" i="1" s="1"/>
  <c r="Y249" i="1"/>
  <c r="R249" i="1"/>
  <c r="S249" i="1" s="1"/>
  <c r="L165" i="1"/>
  <c r="I169" i="1"/>
  <c r="J168" i="1"/>
  <c r="K168" i="1" s="1"/>
  <c r="E168" i="1" s="1"/>
  <c r="T252" i="1"/>
  <c r="A250" i="1"/>
  <c r="Q250" i="1" s="1"/>
  <c r="AA249" i="1"/>
  <c r="H250" i="1" l="1"/>
  <c r="W162" i="1"/>
  <c r="U163" i="1"/>
  <c r="W139" i="1"/>
  <c r="U140" i="1"/>
  <c r="N165" i="1"/>
  <c r="O165" i="1" s="1"/>
  <c r="C130" i="1"/>
  <c r="P129" i="1"/>
  <c r="X129" i="1" s="1"/>
  <c r="B129" i="1" s="1"/>
  <c r="M166" i="1"/>
  <c r="G166" i="1"/>
  <c r="I170" i="1"/>
  <c r="J169" i="1"/>
  <c r="K169" i="1" s="1"/>
  <c r="D167" i="1"/>
  <c r="F167" i="1" s="1"/>
  <c r="R250" i="1"/>
  <c r="S250" i="1" s="1"/>
  <c r="Y250" i="1"/>
  <c r="L166" i="1"/>
  <c r="T253" i="1"/>
  <c r="AA250" i="1"/>
  <c r="A251" i="1"/>
  <c r="Q251" i="1" l="1"/>
  <c r="R251" i="1" s="1"/>
  <c r="S251" i="1" s="1"/>
  <c r="H251" i="1"/>
  <c r="W140" i="1"/>
  <c r="U141" i="1"/>
  <c r="W163" i="1"/>
  <c r="U164" i="1"/>
  <c r="E169" i="1"/>
  <c r="C131" i="1"/>
  <c r="P130" i="1"/>
  <c r="X130" i="1" s="1"/>
  <c r="B130" i="1" s="1"/>
  <c r="G167" i="1"/>
  <c r="J170" i="1"/>
  <c r="K170" i="1" s="1"/>
  <c r="I171" i="1"/>
  <c r="D168" i="1"/>
  <c r="F168" i="1" s="1"/>
  <c r="L167" i="1"/>
  <c r="N166" i="1"/>
  <c r="O166" i="1" s="1"/>
  <c r="M167" i="1"/>
  <c r="A252" i="1"/>
  <c r="Q252" i="1" s="1"/>
  <c r="AA251" i="1"/>
  <c r="T254" i="1"/>
  <c r="Y251" i="1" l="1"/>
  <c r="H252" i="1"/>
  <c r="W141" i="1"/>
  <c r="U142" i="1"/>
  <c r="W164" i="1"/>
  <c r="U165" i="1"/>
  <c r="E170" i="1"/>
  <c r="C132" i="1"/>
  <c r="P131" i="1"/>
  <c r="X131" i="1" s="1"/>
  <c r="B131" i="1" s="1"/>
  <c r="L168" i="1"/>
  <c r="Y252" i="1"/>
  <c r="R252" i="1"/>
  <c r="S252" i="1" s="1"/>
  <c r="G168" i="1"/>
  <c r="J171" i="1"/>
  <c r="K171" i="1" s="1"/>
  <c r="I172" i="1"/>
  <c r="N167" i="1"/>
  <c r="O167" i="1" s="1"/>
  <c r="M168" i="1"/>
  <c r="D169" i="1"/>
  <c r="F169" i="1" s="1"/>
  <c r="AA252" i="1"/>
  <c r="A253" i="1"/>
  <c r="Q253" i="1" s="1"/>
  <c r="T255" i="1"/>
  <c r="H253" i="1" l="1"/>
  <c r="W142" i="1"/>
  <c r="U143" i="1"/>
  <c r="W165" i="1"/>
  <c r="U166" i="1"/>
  <c r="E171" i="1"/>
  <c r="C133" i="1"/>
  <c r="P132" i="1"/>
  <c r="X132" i="1" s="1"/>
  <c r="B132" i="1" s="1"/>
  <c r="L169" i="1"/>
  <c r="I173" i="1"/>
  <c r="J172" i="1"/>
  <c r="K172" i="1" s="1"/>
  <c r="Y253" i="1"/>
  <c r="R253" i="1"/>
  <c r="S253" i="1" s="1"/>
  <c r="D170" i="1"/>
  <c r="F170" i="1" s="1"/>
  <c r="N168" i="1"/>
  <c r="O168" i="1" s="1"/>
  <c r="M169" i="1"/>
  <c r="G169" i="1"/>
  <c r="T256" i="1"/>
  <c r="AA253" i="1"/>
  <c r="A254" i="1"/>
  <c r="Q254" i="1" s="1"/>
  <c r="H254" i="1" l="1"/>
  <c r="W143" i="1"/>
  <c r="U144" i="1"/>
  <c r="W144" i="1" s="1"/>
  <c r="W166" i="1"/>
  <c r="U167" i="1"/>
  <c r="E172" i="1"/>
  <c r="C134" i="1"/>
  <c r="P133" i="1"/>
  <c r="X133" i="1" s="1"/>
  <c r="N169" i="1"/>
  <c r="O169" i="1" s="1"/>
  <c r="M170" i="1"/>
  <c r="Y254" i="1"/>
  <c r="R254" i="1"/>
  <c r="S254" i="1" s="1"/>
  <c r="D171" i="1"/>
  <c r="F171" i="1" s="1"/>
  <c r="I174" i="1"/>
  <c r="J173" i="1"/>
  <c r="K173" i="1" s="1"/>
  <c r="L170" i="1"/>
  <c r="G170" i="1"/>
  <c r="A255" i="1"/>
  <c r="Q255" i="1" s="1"/>
  <c r="T257" i="1"/>
  <c r="AA254" i="1"/>
  <c r="H255" i="1" l="1"/>
  <c r="W167" i="1"/>
  <c r="U168" i="1"/>
  <c r="E173" i="1"/>
  <c r="B133" i="1"/>
  <c r="Y133" i="1"/>
  <c r="C135" i="1"/>
  <c r="P134" i="1"/>
  <c r="X134" i="1" s="1"/>
  <c r="B134" i="1" s="1"/>
  <c r="L171" i="1"/>
  <c r="G171" i="1"/>
  <c r="N170" i="1"/>
  <c r="O170" i="1" s="1"/>
  <c r="M171" i="1"/>
  <c r="R255" i="1"/>
  <c r="J174" i="1"/>
  <c r="K174" i="1" s="1"/>
  <c r="I175" i="1"/>
  <c r="D172" i="1"/>
  <c r="F172" i="1" s="1"/>
  <c r="AA255" i="1"/>
  <c r="A256" i="1"/>
  <c r="Q256" i="1" s="1"/>
  <c r="T258" i="1"/>
  <c r="H256" i="1" l="1"/>
  <c r="W168" i="1"/>
  <c r="U169" i="1"/>
  <c r="E174" i="1"/>
  <c r="C136" i="1"/>
  <c r="P135" i="1"/>
  <c r="X135" i="1" s="1"/>
  <c r="B135" i="1" s="1"/>
  <c r="G172" i="1"/>
  <c r="N171" i="1"/>
  <c r="O171" i="1" s="1"/>
  <c r="M172" i="1"/>
  <c r="Y256" i="1"/>
  <c r="R256" i="1"/>
  <c r="S256" i="1" s="1"/>
  <c r="D173" i="1"/>
  <c r="F173" i="1" s="1"/>
  <c r="L172" i="1"/>
  <c r="J175" i="1"/>
  <c r="K175" i="1" s="1"/>
  <c r="U175" i="1" s="1"/>
  <c r="W175" i="1" s="1"/>
  <c r="I176" i="1"/>
  <c r="T259" i="1"/>
  <c r="AA256" i="1"/>
  <c r="A257" i="1"/>
  <c r="Q257" i="1" s="1"/>
  <c r="H257" i="1" l="1"/>
  <c r="W169" i="1"/>
  <c r="U170" i="1"/>
  <c r="E175" i="1"/>
  <c r="C137" i="1"/>
  <c r="P136" i="1"/>
  <c r="X136" i="1" s="1"/>
  <c r="B136" i="1" s="1"/>
  <c r="L173" i="1"/>
  <c r="G173" i="1"/>
  <c r="I177" i="1"/>
  <c r="J176" i="1"/>
  <c r="K176" i="1" s="1"/>
  <c r="U176" i="1" s="1"/>
  <c r="W176" i="1" s="1"/>
  <c r="N172" i="1"/>
  <c r="O172" i="1" s="1"/>
  <c r="M173" i="1"/>
  <c r="Y257" i="1"/>
  <c r="R257" i="1"/>
  <c r="S257" i="1" s="1"/>
  <c r="D174" i="1"/>
  <c r="F174" i="1" s="1"/>
  <c r="AA257" i="1"/>
  <c r="A258" i="1"/>
  <c r="Q258" i="1" s="1"/>
  <c r="T260" i="1"/>
  <c r="H258" i="1" l="1"/>
  <c r="W170" i="1"/>
  <c r="U171" i="1"/>
  <c r="E176" i="1"/>
  <c r="C138" i="1"/>
  <c r="P137" i="1"/>
  <c r="X137" i="1" s="1"/>
  <c r="B137" i="1" s="1"/>
  <c r="L174" i="1"/>
  <c r="D175" i="1"/>
  <c r="F175" i="1" s="1"/>
  <c r="Y258" i="1"/>
  <c r="R258" i="1"/>
  <c r="S258" i="1" s="1"/>
  <c r="J177" i="1"/>
  <c r="K177" i="1" s="1"/>
  <c r="U177" i="1" s="1"/>
  <c r="W177" i="1" s="1"/>
  <c r="I178" i="1"/>
  <c r="N173" i="1"/>
  <c r="O173" i="1" s="1"/>
  <c r="M174" i="1"/>
  <c r="G174" i="1"/>
  <c r="AA258" i="1"/>
  <c r="T261" i="1"/>
  <c r="A259" i="1"/>
  <c r="Q259" i="1" s="1"/>
  <c r="H259" i="1" l="1"/>
  <c r="W171" i="1"/>
  <c r="U172" i="1"/>
  <c r="E177" i="1"/>
  <c r="C139" i="1"/>
  <c r="P138" i="1"/>
  <c r="X138" i="1" s="1"/>
  <c r="B138" i="1" s="1"/>
  <c r="L175" i="1"/>
  <c r="G175" i="1"/>
  <c r="N174" i="1"/>
  <c r="O174" i="1" s="1"/>
  <c r="M175" i="1"/>
  <c r="R259" i="1"/>
  <c r="S259" i="1" s="1"/>
  <c r="Y259" i="1"/>
  <c r="I179" i="1"/>
  <c r="J178" i="1"/>
  <c r="K178" i="1" s="1"/>
  <c r="U178" i="1" s="1"/>
  <c r="W178" i="1" s="1"/>
  <c r="D176" i="1"/>
  <c r="F176" i="1" s="1"/>
  <c r="AA259" i="1"/>
  <c r="T262" i="1"/>
  <c r="A260" i="1"/>
  <c r="Q260" i="1" s="1"/>
  <c r="H260" i="1" l="1"/>
  <c r="W172" i="1"/>
  <c r="U173" i="1"/>
  <c r="E178" i="1"/>
  <c r="C140" i="1"/>
  <c r="P139" i="1"/>
  <c r="X139" i="1" s="1"/>
  <c r="B139" i="1" s="1"/>
  <c r="R260" i="1"/>
  <c r="S260" i="1" s="1"/>
  <c r="Y260" i="1"/>
  <c r="G176" i="1"/>
  <c r="N175" i="1"/>
  <c r="O175" i="1" s="1"/>
  <c r="M176" i="1"/>
  <c r="D177" i="1"/>
  <c r="F177" i="1" s="1"/>
  <c r="I180" i="1"/>
  <c r="J179" i="1"/>
  <c r="K179" i="1" s="1"/>
  <c r="U179" i="1" s="1"/>
  <c r="W179" i="1" s="1"/>
  <c r="L176" i="1"/>
  <c r="T263" i="1"/>
  <c r="AA260" i="1"/>
  <c r="A261" i="1"/>
  <c r="Q261" i="1" s="1"/>
  <c r="H261" i="1" l="1"/>
  <c r="W173" i="1"/>
  <c r="U174" i="1"/>
  <c r="W174" i="1" s="1"/>
  <c r="E179" i="1"/>
  <c r="C141" i="1"/>
  <c r="P140" i="1"/>
  <c r="X140" i="1" s="1"/>
  <c r="B140" i="1" s="1"/>
  <c r="G177" i="1"/>
  <c r="Y261" i="1"/>
  <c r="R261" i="1"/>
  <c r="S261" i="1" s="1"/>
  <c r="I181" i="1"/>
  <c r="J180" i="1"/>
  <c r="K180" i="1" s="1"/>
  <c r="U180" i="1" s="1"/>
  <c r="W180" i="1" s="1"/>
  <c r="D178" i="1"/>
  <c r="F178" i="1" s="1"/>
  <c r="L177" i="1"/>
  <c r="N176" i="1"/>
  <c r="O176" i="1" s="1"/>
  <c r="M177" i="1"/>
  <c r="AA261" i="1"/>
  <c r="A262" i="1"/>
  <c r="Q262" i="1" s="1"/>
  <c r="T264" i="1"/>
  <c r="H262" i="1" l="1"/>
  <c r="E180" i="1"/>
  <c r="C142" i="1"/>
  <c r="P141" i="1"/>
  <c r="X141" i="1" s="1"/>
  <c r="B141" i="1" s="1"/>
  <c r="L178" i="1"/>
  <c r="N177" i="1"/>
  <c r="O177" i="1" s="1"/>
  <c r="M178" i="1"/>
  <c r="G178" i="1"/>
  <c r="I182" i="1"/>
  <c r="J181" i="1"/>
  <c r="K181" i="1" s="1"/>
  <c r="U181" i="1" s="1"/>
  <c r="W181" i="1" s="1"/>
  <c r="R262" i="1"/>
  <c r="S262" i="1" s="1"/>
  <c r="Y262" i="1"/>
  <c r="D179" i="1"/>
  <c r="F179" i="1" s="1"/>
  <c r="AA262" i="1"/>
  <c r="T265" i="1"/>
  <c r="A263" i="1"/>
  <c r="Q263" i="1" s="1"/>
  <c r="H263" i="1" l="1"/>
  <c r="E181" i="1"/>
  <c r="C143" i="1"/>
  <c r="P142" i="1"/>
  <c r="X142" i="1" s="1"/>
  <c r="B142" i="1" s="1"/>
  <c r="L179" i="1"/>
  <c r="D180" i="1"/>
  <c r="F180" i="1" s="1"/>
  <c r="N178" i="1"/>
  <c r="O178" i="1" s="1"/>
  <c r="M179" i="1"/>
  <c r="Y263" i="1"/>
  <c r="R263" i="1"/>
  <c r="S263" i="1" s="1"/>
  <c r="G179" i="1"/>
  <c r="I183" i="1"/>
  <c r="J182" i="1"/>
  <c r="K182" i="1" s="1"/>
  <c r="U182" i="1" s="1"/>
  <c r="W182" i="1" s="1"/>
  <c r="AA263" i="1"/>
  <c r="T266" i="1"/>
  <c r="A264" i="1"/>
  <c r="Q264" i="1" s="1"/>
  <c r="H264" i="1" l="1"/>
  <c r="E182" i="1"/>
  <c r="C144" i="1"/>
  <c r="P143" i="1"/>
  <c r="X143" i="1" s="1"/>
  <c r="B143" i="1" s="1"/>
  <c r="G180" i="1"/>
  <c r="Y264" i="1"/>
  <c r="R264" i="1"/>
  <c r="S264" i="1" s="1"/>
  <c r="I184" i="1"/>
  <c r="J183" i="1"/>
  <c r="K183" i="1" s="1"/>
  <c r="U183" i="1" s="1"/>
  <c r="W183" i="1" s="1"/>
  <c r="N179" i="1"/>
  <c r="O179" i="1" s="1"/>
  <c r="M180" i="1"/>
  <c r="D181" i="1"/>
  <c r="F181" i="1" s="1"/>
  <c r="L180" i="1"/>
  <c r="AA264" i="1"/>
  <c r="T267" i="1"/>
  <c r="A265" i="1"/>
  <c r="Q265" i="1" s="1"/>
  <c r="H265" i="1" l="1"/>
  <c r="E183" i="1"/>
  <c r="C145" i="1"/>
  <c r="P144" i="1"/>
  <c r="X144" i="1" s="1"/>
  <c r="G181" i="1"/>
  <c r="L181" i="1"/>
  <c r="Y265" i="1"/>
  <c r="R265" i="1"/>
  <c r="S265" i="1" s="1"/>
  <c r="N180" i="1"/>
  <c r="O180" i="1" s="1"/>
  <c r="M181" i="1"/>
  <c r="I185" i="1"/>
  <c r="J184" i="1"/>
  <c r="K184" i="1" s="1"/>
  <c r="U184" i="1" s="1"/>
  <c r="W184" i="1" s="1"/>
  <c r="D182" i="1"/>
  <c r="F182" i="1" s="1"/>
  <c r="AA265" i="1"/>
  <c r="A266" i="1"/>
  <c r="Q266" i="1" s="1"/>
  <c r="T268" i="1"/>
  <c r="H266" i="1" l="1"/>
  <c r="B144" i="1"/>
  <c r="Y144" i="1"/>
  <c r="E184" i="1"/>
  <c r="C146" i="1"/>
  <c r="P145" i="1"/>
  <c r="X145" i="1" s="1"/>
  <c r="B145" i="1" s="1"/>
  <c r="G182" i="1"/>
  <c r="I186" i="1"/>
  <c r="J185" i="1"/>
  <c r="K185" i="1" s="1"/>
  <c r="U185" i="1" s="1"/>
  <c r="W185" i="1" s="1"/>
  <c r="R266" i="1"/>
  <c r="S266" i="1" s="1"/>
  <c r="D183" i="1"/>
  <c r="F183" i="1" s="1"/>
  <c r="L182" i="1"/>
  <c r="N181" i="1"/>
  <c r="O181" i="1" s="1"/>
  <c r="M182" i="1"/>
  <c r="A267" i="1"/>
  <c r="Q267" i="1" s="1"/>
  <c r="T269" i="1"/>
  <c r="AA266" i="1"/>
  <c r="H267" i="1" l="1"/>
  <c r="E185" i="1"/>
  <c r="C147" i="1"/>
  <c r="P146" i="1"/>
  <c r="X146" i="1" s="1"/>
  <c r="D184" i="1"/>
  <c r="F184" i="1" s="1"/>
  <c r="N182" i="1"/>
  <c r="O182" i="1" s="1"/>
  <c r="M183" i="1"/>
  <c r="G183" i="1"/>
  <c r="R267" i="1"/>
  <c r="S267" i="1" s="1"/>
  <c r="L183" i="1"/>
  <c r="I187" i="1"/>
  <c r="J186" i="1"/>
  <c r="K186" i="1" s="1"/>
  <c r="U186" i="1" s="1"/>
  <c r="W186" i="1" s="1"/>
  <c r="T270" i="1"/>
  <c r="A268" i="1"/>
  <c r="Q268" i="1" s="1"/>
  <c r="AA267" i="1"/>
  <c r="H268" i="1" l="1"/>
  <c r="E186" i="1"/>
  <c r="B146" i="1"/>
  <c r="Y146" i="1"/>
  <c r="C148" i="1"/>
  <c r="P147" i="1"/>
  <c r="X147" i="1" s="1"/>
  <c r="Y268" i="1"/>
  <c r="R268" i="1"/>
  <c r="S268" i="1" s="1"/>
  <c r="I188" i="1"/>
  <c r="J187" i="1"/>
  <c r="K187" i="1" s="1"/>
  <c r="U187" i="1" s="1"/>
  <c r="W187" i="1" s="1"/>
  <c r="G184" i="1"/>
  <c r="N183" i="1"/>
  <c r="O183" i="1" s="1"/>
  <c r="M184" i="1"/>
  <c r="D185" i="1"/>
  <c r="F185" i="1" s="1"/>
  <c r="L184" i="1"/>
  <c r="T271" i="1"/>
  <c r="AA268" i="1"/>
  <c r="A269" i="1"/>
  <c r="Q269" i="1" s="1"/>
  <c r="H269" i="1" l="1"/>
  <c r="E187" i="1"/>
  <c r="B147" i="1"/>
  <c r="Y147" i="1"/>
  <c r="C149" i="1"/>
  <c r="P148" i="1"/>
  <c r="X148" i="1" s="1"/>
  <c r="B148" i="1" s="1"/>
  <c r="G185" i="1"/>
  <c r="J188" i="1"/>
  <c r="K188" i="1" s="1"/>
  <c r="U188" i="1" s="1"/>
  <c r="W188" i="1" s="1"/>
  <c r="I189" i="1"/>
  <c r="R269" i="1"/>
  <c r="D186" i="1"/>
  <c r="F186" i="1" s="1"/>
  <c r="L185" i="1"/>
  <c r="N184" i="1"/>
  <c r="O184" i="1" s="1"/>
  <c r="M185" i="1"/>
  <c r="T272" i="1"/>
  <c r="AA269" i="1"/>
  <c r="A270" i="1"/>
  <c r="Q270" i="1" s="1"/>
  <c r="H270" i="1" l="1"/>
  <c r="E188" i="1"/>
  <c r="C150" i="1"/>
  <c r="P149" i="1"/>
  <c r="X149" i="1" s="1"/>
  <c r="B149" i="1" s="1"/>
  <c r="L186" i="1"/>
  <c r="Y270" i="1"/>
  <c r="R270" i="1"/>
  <c r="S270" i="1" s="1"/>
  <c r="D187" i="1"/>
  <c r="F187" i="1" s="1"/>
  <c r="J189" i="1"/>
  <c r="K189" i="1" s="1"/>
  <c r="U189" i="1" s="1"/>
  <c r="W189" i="1" s="1"/>
  <c r="I190" i="1"/>
  <c r="N185" i="1"/>
  <c r="O185" i="1" s="1"/>
  <c r="M186" i="1"/>
  <c r="G186" i="1"/>
  <c r="A271" i="1"/>
  <c r="Q271" i="1" s="1"/>
  <c r="AA270" i="1"/>
  <c r="T273" i="1"/>
  <c r="H271" i="1" l="1"/>
  <c r="E189" i="1"/>
  <c r="C151" i="1"/>
  <c r="P150" i="1"/>
  <c r="X150" i="1" s="1"/>
  <c r="B150" i="1" s="1"/>
  <c r="L187" i="1"/>
  <c r="G187" i="1"/>
  <c r="I191" i="1"/>
  <c r="J190" i="1"/>
  <c r="K190" i="1" s="1"/>
  <c r="U190" i="1" s="1"/>
  <c r="W190" i="1" s="1"/>
  <c r="Y271" i="1"/>
  <c r="R271" i="1"/>
  <c r="S271" i="1" s="1"/>
  <c r="N186" i="1"/>
  <c r="O186" i="1" s="1"/>
  <c r="M187" i="1"/>
  <c r="D188" i="1"/>
  <c r="F188" i="1" s="1"/>
  <c r="T274" i="1"/>
  <c r="AA271" i="1"/>
  <c r="A272" i="1"/>
  <c r="Q272" i="1" s="1"/>
  <c r="H272" i="1" l="1"/>
  <c r="E190" i="1"/>
  <c r="C152" i="1"/>
  <c r="P151" i="1"/>
  <c r="X151" i="1" s="1"/>
  <c r="B151" i="1" s="1"/>
  <c r="L188" i="1"/>
  <c r="G188" i="1"/>
  <c r="N187" i="1"/>
  <c r="O187" i="1" s="1"/>
  <c r="M188" i="1"/>
  <c r="J191" i="1"/>
  <c r="K191" i="1" s="1"/>
  <c r="I192" i="1"/>
  <c r="Y272" i="1"/>
  <c r="R272" i="1"/>
  <c r="S272" i="1" s="1"/>
  <c r="D189" i="1"/>
  <c r="F189" i="1" s="1"/>
  <c r="A273" i="1"/>
  <c r="Q273" i="1" s="1"/>
  <c r="T275" i="1"/>
  <c r="AA272" i="1"/>
  <c r="H273" i="1" l="1"/>
  <c r="U191" i="1"/>
  <c r="W191" i="1" s="1"/>
  <c r="E191" i="1"/>
  <c r="C153" i="1"/>
  <c r="P152" i="1"/>
  <c r="X152" i="1" s="1"/>
  <c r="B152" i="1" s="1"/>
  <c r="G189" i="1"/>
  <c r="L189" i="1"/>
  <c r="Y273" i="1"/>
  <c r="R273" i="1"/>
  <c r="S273" i="1" s="1"/>
  <c r="D190" i="1"/>
  <c r="F190" i="1" s="1"/>
  <c r="J192" i="1"/>
  <c r="K192" i="1" s="1"/>
  <c r="I193" i="1"/>
  <c r="N188" i="1"/>
  <c r="M189" i="1"/>
  <c r="M190" i="1" s="1"/>
  <c r="T276" i="1"/>
  <c r="AA273" i="1"/>
  <c r="A274" i="1"/>
  <c r="Q274" i="1" s="1"/>
  <c r="H274" i="1" l="1"/>
  <c r="U192" i="1"/>
  <c r="W192" i="1" s="1"/>
  <c r="E192" i="1"/>
  <c r="C154" i="1"/>
  <c r="P153" i="1"/>
  <c r="X153" i="1" s="1"/>
  <c r="B153" i="1" s="1"/>
  <c r="R274" i="1"/>
  <c r="S274" i="1" s="1"/>
  <c r="Y274" i="1"/>
  <c r="D191" i="1"/>
  <c r="F191" i="1" s="1"/>
  <c r="N189" i="1"/>
  <c r="O189" i="1" s="1"/>
  <c r="O188" i="1"/>
  <c r="L190" i="1"/>
  <c r="M191" i="1" s="1"/>
  <c r="J193" i="1"/>
  <c r="K193" i="1" s="1"/>
  <c r="I194" i="1"/>
  <c r="G190" i="1"/>
  <c r="AA274" i="1"/>
  <c r="A275" i="1"/>
  <c r="Q275" i="1" s="1"/>
  <c r="T277" i="1"/>
  <c r="H275" i="1" l="1"/>
  <c r="U193" i="1"/>
  <c r="W193" i="1" s="1"/>
  <c r="E193" i="1"/>
  <c r="C155" i="1"/>
  <c r="P154" i="1"/>
  <c r="X154" i="1" s="1"/>
  <c r="B154" i="1" s="1"/>
  <c r="D192" i="1"/>
  <c r="F192" i="1" s="1"/>
  <c r="Y275" i="1"/>
  <c r="R275" i="1"/>
  <c r="S275" i="1" s="1"/>
  <c r="J194" i="1"/>
  <c r="K194" i="1" s="1"/>
  <c r="I195" i="1"/>
  <c r="N190" i="1"/>
  <c r="O190" i="1" s="1"/>
  <c r="L191" i="1"/>
  <c r="M192" i="1" s="1"/>
  <c r="G191" i="1"/>
  <c r="AA275" i="1"/>
  <c r="T278" i="1"/>
  <c r="A276" i="1"/>
  <c r="Q276" i="1" s="1"/>
  <c r="H276" i="1" l="1"/>
  <c r="E194" i="1"/>
  <c r="C156" i="1"/>
  <c r="P155" i="1"/>
  <c r="X155" i="1" s="1"/>
  <c r="B155" i="1" s="1"/>
  <c r="L192" i="1"/>
  <c r="M193" i="1" s="1"/>
  <c r="R276" i="1"/>
  <c r="S276" i="1" s="1"/>
  <c r="Y276" i="1"/>
  <c r="N191" i="1"/>
  <c r="N192" i="1" s="1"/>
  <c r="G192" i="1"/>
  <c r="J195" i="1"/>
  <c r="K195" i="1" s="1"/>
  <c r="I196" i="1"/>
  <c r="U194" i="1"/>
  <c r="W194" i="1" s="1"/>
  <c r="D193" i="1"/>
  <c r="F193" i="1" s="1"/>
  <c r="AA276" i="1"/>
  <c r="A277" i="1"/>
  <c r="Q277" i="1" s="1"/>
  <c r="T279" i="1"/>
  <c r="H277" i="1" l="1"/>
  <c r="E195" i="1"/>
  <c r="C157" i="1"/>
  <c r="P156" i="1"/>
  <c r="X156" i="1" s="1"/>
  <c r="B156" i="1" s="1"/>
  <c r="O192" i="1"/>
  <c r="O191" i="1"/>
  <c r="U195" i="1"/>
  <c r="W195" i="1" s="1"/>
  <c r="L193" i="1"/>
  <c r="G193" i="1"/>
  <c r="Y277" i="1"/>
  <c r="R277" i="1"/>
  <c r="S277" i="1" s="1"/>
  <c r="D194" i="1"/>
  <c r="F194" i="1" s="1"/>
  <c r="N193" i="1"/>
  <c r="M194" i="1"/>
  <c r="J196" i="1"/>
  <c r="K196" i="1" s="1"/>
  <c r="U196" i="1" s="1"/>
  <c r="W196" i="1" s="1"/>
  <c r="I197" i="1"/>
  <c r="T280" i="1"/>
  <c r="AA277" i="1"/>
  <c r="A278" i="1"/>
  <c r="Q278" i="1" s="1"/>
  <c r="H278" i="1" l="1"/>
  <c r="E196" i="1"/>
  <c r="C158" i="1"/>
  <c r="P157" i="1"/>
  <c r="X157" i="1" s="1"/>
  <c r="B157" i="1" s="1"/>
  <c r="S192" i="1"/>
  <c r="O193" i="1"/>
  <c r="G194" i="1"/>
  <c r="L194" i="1"/>
  <c r="M195" i="1" s="1"/>
  <c r="Y278" i="1"/>
  <c r="R278" i="1"/>
  <c r="S278" i="1" s="1"/>
  <c r="I198" i="1"/>
  <c r="J197" i="1"/>
  <c r="K197" i="1" s="1"/>
  <c r="U197" i="1" s="1"/>
  <c r="W197" i="1" s="1"/>
  <c r="D195" i="1"/>
  <c r="F195" i="1" s="1"/>
  <c r="N194" i="1"/>
  <c r="T281" i="1"/>
  <c r="AA278" i="1"/>
  <c r="A279" i="1"/>
  <c r="Q279" i="1" s="1"/>
  <c r="H279" i="1" l="1"/>
  <c r="E197" i="1"/>
  <c r="C159" i="1"/>
  <c r="P158" i="1"/>
  <c r="X158" i="1" s="1"/>
  <c r="B158" i="1" s="1"/>
  <c r="O194" i="1"/>
  <c r="L195" i="1"/>
  <c r="G195" i="1"/>
  <c r="J198" i="1"/>
  <c r="K198" i="1" s="1"/>
  <c r="U198" i="1" s="1"/>
  <c r="W198" i="1" s="1"/>
  <c r="I199" i="1"/>
  <c r="N195" i="1"/>
  <c r="M196" i="1"/>
  <c r="Y279" i="1"/>
  <c r="R279" i="1"/>
  <c r="S279" i="1" s="1"/>
  <c r="D196" i="1"/>
  <c r="F196" i="1" s="1"/>
  <c r="AA279" i="1"/>
  <c r="A280" i="1"/>
  <c r="Q280" i="1" s="1"/>
  <c r="T282" i="1"/>
  <c r="H280" i="1" l="1"/>
  <c r="E198" i="1"/>
  <c r="C160" i="1"/>
  <c r="P159" i="1"/>
  <c r="X159" i="1" s="1"/>
  <c r="B159" i="1" s="1"/>
  <c r="L196" i="1"/>
  <c r="O195" i="1"/>
  <c r="D197" i="1"/>
  <c r="F197" i="1" s="1"/>
  <c r="N196" i="1"/>
  <c r="N197" i="1" s="1"/>
  <c r="N198" i="1" s="1"/>
  <c r="N199" i="1" s="1"/>
  <c r="M197" i="1"/>
  <c r="M198" i="1" s="1"/>
  <c r="M199" i="1" s="1"/>
  <c r="G196" i="1"/>
  <c r="Y280" i="1"/>
  <c r="R280" i="1"/>
  <c r="S280" i="1" s="1"/>
  <c r="I200" i="1"/>
  <c r="J199" i="1"/>
  <c r="K199" i="1" s="1"/>
  <c r="U199" i="1" s="1"/>
  <c r="W199" i="1" s="1"/>
  <c r="T283" i="1"/>
  <c r="AA280" i="1"/>
  <c r="A281" i="1"/>
  <c r="Q281" i="1" s="1"/>
  <c r="H281" i="1" l="1"/>
  <c r="E199" i="1"/>
  <c r="C161" i="1"/>
  <c r="P160" i="1"/>
  <c r="X160" i="1" s="1"/>
  <c r="B160" i="1" s="1"/>
  <c r="L197" i="1"/>
  <c r="O197" i="1" s="1"/>
  <c r="O196" i="1"/>
  <c r="G197" i="1"/>
  <c r="M200" i="1"/>
  <c r="I201" i="1"/>
  <c r="J200" i="1"/>
  <c r="K200" i="1" s="1"/>
  <c r="U200" i="1" s="1"/>
  <c r="W200" i="1" s="1"/>
  <c r="N200" i="1"/>
  <c r="Y281" i="1"/>
  <c r="R281" i="1"/>
  <c r="S281" i="1" s="1"/>
  <c r="D198" i="1"/>
  <c r="F198" i="1" s="1"/>
  <c r="A282" i="1"/>
  <c r="AA281" i="1"/>
  <c r="T284" i="1"/>
  <c r="Q282" i="1" l="1"/>
  <c r="R282" i="1" s="1"/>
  <c r="S282" i="1" s="1"/>
  <c r="H282" i="1"/>
  <c r="E200" i="1"/>
  <c r="C162" i="1"/>
  <c r="P161" i="1"/>
  <c r="X161" i="1" s="1"/>
  <c r="G198" i="1"/>
  <c r="L198" i="1"/>
  <c r="O198" i="1" s="1"/>
  <c r="D199" i="1"/>
  <c r="F199" i="1" s="1"/>
  <c r="J201" i="1"/>
  <c r="K201" i="1" s="1"/>
  <c r="U201" i="1" s="1"/>
  <c r="W201" i="1" s="1"/>
  <c r="M201" i="1"/>
  <c r="I202" i="1"/>
  <c r="N201" i="1"/>
  <c r="A283" i="1"/>
  <c r="AA282" i="1"/>
  <c r="T285" i="1"/>
  <c r="Y282" i="1" l="1"/>
  <c r="Q283" i="1"/>
  <c r="R283" i="1" s="1"/>
  <c r="H283" i="1"/>
  <c r="E201" i="1"/>
  <c r="B161" i="1"/>
  <c r="Y161" i="1"/>
  <c r="C163" i="1"/>
  <c r="P162" i="1"/>
  <c r="X162" i="1" s="1"/>
  <c r="B162" i="1" s="1"/>
  <c r="L199" i="1"/>
  <c r="O199" i="1" s="1"/>
  <c r="J202" i="1"/>
  <c r="K202" i="1" s="1"/>
  <c r="U202" i="1" s="1"/>
  <c r="W202" i="1" s="1"/>
  <c r="I203" i="1"/>
  <c r="M202" i="1"/>
  <c r="N202" i="1"/>
  <c r="G199" i="1"/>
  <c r="D200" i="1"/>
  <c r="F200" i="1" s="1"/>
  <c r="T286" i="1"/>
  <c r="AA283" i="1"/>
  <c r="A284" i="1"/>
  <c r="Q284" i="1" s="1"/>
  <c r="H284" i="1" l="1"/>
  <c r="E202" i="1"/>
  <c r="C164" i="1"/>
  <c r="P163" i="1"/>
  <c r="X163" i="1" s="1"/>
  <c r="B163" i="1" s="1"/>
  <c r="L200" i="1"/>
  <c r="O200" i="1" s="1"/>
  <c r="G200" i="1"/>
  <c r="D201" i="1"/>
  <c r="F201" i="1" s="1"/>
  <c r="Y284" i="1"/>
  <c r="R284" i="1"/>
  <c r="S284" i="1" s="1"/>
  <c r="M203" i="1"/>
  <c r="N203" i="1" s="1"/>
  <c r="I204" i="1"/>
  <c r="J203" i="1"/>
  <c r="K203" i="1" s="1"/>
  <c r="U203" i="1" s="1"/>
  <c r="W203" i="1" s="1"/>
  <c r="A285" i="1"/>
  <c r="Q285" i="1" s="1"/>
  <c r="T287" i="1"/>
  <c r="AA284" i="1"/>
  <c r="H285" i="1" l="1"/>
  <c r="E203" i="1"/>
  <c r="C165" i="1"/>
  <c r="P164" i="1"/>
  <c r="X164" i="1" s="1"/>
  <c r="B164" i="1" s="1"/>
  <c r="L201" i="1"/>
  <c r="O201" i="1" s="1"/>
  <c r="G201" i="1"/>
  <c r="N204" i="1"/>
  <c r="J204" i="1"/>
  <c r="K204" i="1" s="1"/>
  <c r="U204" i="1" s="1"/>
  <c r="W204" i="1" s="1"/>
  <c r="M204" i="1"/>
  <c r="I205" i="1"/>
  <c r="Y285" i="1"/>
  <c r="R285" i="1"/>
  <c r="S285" i="1" s="1"/>
  <c r="D202" i="1"/>
  <c r="F202" i="1" s="1"/>
  <c r="T288" i="1"/>
  <c r="AA285" i="1"/>
  <c r="A286" i="1"/>
  <c r="Q286" i="1" s="1"/>
  <c r="H286" i="1" l="1"/>
  <c r="E204" i="1"/>
  <c r="C166" i="1"/>
  <c r="P165" i="1"/>
  <c r="X165" i="1" s="1"/>
  <c r="B165" i="1" s="1"/>
  <c r="Y286" i="1"/>
  <c r="R286" i="1"/>
  <c r="S286" i="1" s="1"/>
  <c r="D203" i="1"/>
  <c r="F203" i="1" s="1"/>
  <c r="M205" i="1"/>
  <c r="N205" i="1" s="1"/>
  <c r="J205" i="1"/>
  <c r="K205" i="1" s="1"/>
  <c r="U205" i="1" s="1"/>
  <c r="W205" i="1" s="1"/>
  <c r="I206" i="1"/>
  <c r="L202" i="1"/>
  <c r="O202" i="1" s="1"/>
  <c r="G202" i="1"/>
  <c r="T289" i="1"/>
  <c r="A287" i="1"/>
  <c r="Q287" i="1" s="1"/>
  <c r="AA286" i="1"/>
  <c r="H287" i="1" l="1"/>
  <c r="E205" i="1"/>
  <c r="C167" i="1"/>
  <c r="P166" i="1"/>
  <c r="X166" i="1" s="1"/>
  <c r="B166" i="1" s="1"/>
  <c r="D204" i="1"/>
  <c r="F204" i="1" s="1"/>
  <c r="L203" i="1"/>
  <c r="O203" i="1" s="1"/>
  <c r="Y287" i="1"/>
  <c r="R287" i="1"/>
  <c r="S287" i="1" s="1"/>
  <c r="J206" i="1"/>
  <c r="K206" i="1" s="1"/>
  <c r="U206" i="1" s="1"/>
  <c r="W206" i="1" s="1"/>
  <c r="I207" i="1"/>
  <c r="M206" i="1"/>
  <c r="N206" i="1" s="1"/>
  <c r="G203" i="1"/>
  <c r="AA287" i="1"/>
  <c r="A288" i="1"/>
  <c r="Q288" i="1" s="1"/>
  <c r="T290" i="1"/>
  <c r="H288" i="1" l="1"/>
  <c r="E206" i="1"/>
  <c r="C168" i="1"/>
  <c r="P167" i="1"/>
  <c r="X167" i="1" s="1"/>
  <c r="B167" i="1" s="1"/>
  <c r="L204" i="1"/>
  <c r="O204" i="1" s="1"/>
  <c r="G204" i="1"/>
  <c r="Y288" i="1"/>
  <c r="R288" i="1"/>
  <c r="S288" i="1" s="1"/>
  <c r="M207" i="1"/>
  <c r="N207" i="1" s="1"/>
  <c r="I208" i="1"/>
  <c r="J207" i="1"/>
  <c r="K207" i="1" s="1"/>
  <c r="U207" i="1" s="1"/>
  <c r="W207" i="1" s="1"/>
  <c r="D205" i="1"/>
  <c r="F205" i="1" s="1"/>
  <c r="T291" i="1"/>
  <c r="AA288" i="1"/>
  <c r="A289" i="1"/>
  <c r="Q289" i="1" s="1"/>
  <c r="H289" i="1" l="1"/>
  <c r="E207" i="1"/>
  <c r="C169" i="1"/>
  <c r="P168" i="1"/>
  <c r="X168" i="1" s="1"/>
  <c r="B168" i="1" s="1"/>
  <c r="Y289" i="1"/>
  <c r="R289" i="1"/>
  <c r="S289" i="1" s="1"/>
  <c r="D206" i="1"/>
  <c r="F206" i="1" s="1"/>
  <c r="L205" i="1"/>
  <c r="O205" i="1" s="1"/>
  <c r="G205" i="1"/>
  <c r="J208" i="1"/>
  <c r="K208" i="1" s="1"/>
  <c r="U208" i="1" s="1"/>
  <c r="W208" i="1" s="1"/>
  <c r="I209" i="1"/>
  <c r="M208" i="1"/>
  <c r="N208" i="1" s="1"/>
  <c r="AA289" i="1"/>
  <c r="A290" i="1"/>
  <c r="Q290" i="1" s="1"/>
  <c r="T292" i="1"/>
  <c r="H290" i="1" l="1"/>
  <c r="E208" i="1"/>
  <c r="C170" i="1"/>
  <c r="P169" i="1"/>
  <c r="X169" i="1" s="1"/>
  <c r="B169" i="1" s="1"/>
  <c r="Y290" i="1"/>
  <c r="R290" i="1"/>
  <c r="S290" i="1" s="1"/>
  <c r="D207" i="1"/>
  <c r="F207" i="1" s="1"/>
  <c r="M209" i="1"/>
  <c r="N209" i="1" s="1"/>
  <c r="J209" i="1"/>
  <c r="K209" i="1" s="1"/>
  <c r="U209" i="1" s="1"/>
  <c r="W209" i="1" s="1"/>
  <c r="I210" i="1"/>
  <c r="L206" i="1"/>
  <c r="O206" i="1" s="1"/>
  <c r="G206" i="1"/>
  <c r="T293" i="1"/>
  <c r="AA290" i="1"/>
  <c r="A291" i="1"/>
  <c r="Q291" i="1" s="1"/>
  <c r="H291" i="1" l="1"/>
  <c r="E209" i="1"/>
  <c r="C171" i="1"/>
  <c r="P170" i="1"/>
  <c r="X170" i="1" s="1"/>
  <c r="B170" i="1" s="1"/>
  <c r="D208" i="1"/>
  <c r="F208" i="1" s="1"/>
  <c r="L207" i="1"/>
  <c r="O207" i="1" s="1"/>
  <c r="R291" i="1"/>
  <c r="S291" i="1" s="1"/>
  <c r="Y291" i="1"/>
  <c r="J210" i="1"/>
  <c r="K210" i="1" s="1"/>
  <c r="U210" i="1" s="1"/>
  <c r="W210" i="1" s="1"/>
  <c r="M210" i="1"/>
  <c r="N210" i="1" s="1"/>
  <c r="I211" i="1"/>
  <c r="G207" i="1"/>
  <c r="AA291" i="1"/>
  <c r="A292" i="1"/>
  <c r="Q292" i="1" s="1"/>
  <c r="T294" i="1"/>
  <c r="H292" i="1" l="1"/>
  <c r="E210" i="1"/>
  <c r="C172" i="1"/>
  <c r="P171" i="1"/>
  <c r="X171" i="1" s="1"/>
  <c r="B171" i="1" s="1"/>
  <c r="L208" i="1"/>
  <c r="O208" i="1" s="1"/>
  <c r="G208" i="1"/>
  <c r="I212" i="1"/>
  <c r="J211" i="1"/>
  <c r="K211" i="1" s="1"/>
  <c r="U211" i="1" s="1"/>
  <c r="W211" i="1" s="1"/>
  <c r="M211" i="1"/>
  <c r="N211" i="1" s="1"/>
  <c r="R292" i="1"/>
  <c r="S292" i="1" s="1"/>
  <c r="Y292" i="1"/>
  <c r="D209" i="1"/>
  <c r="F209" i="1" s="1"/>
  <c r="T295" i="1"/>
  <c r="A293" i="1"/>
  <c r="Q293" i="1" s="1"/>
  <c r="AA292" i="1"/>
  <c r="H293" i="1" l="1"/>
  <c r="E211" i="1"/>
  <c r="C173" i="1"/>
  <c r="P172" i="1"/>
  <c r="X172" i="1" s="1"/>
  <c r="B172" i="1" s="1"/>
  <c r="G209" i="1"/>
  <c r="D210" i="1"/>
  <c r="F210" i="1" s="1"/>
  <c r="Y293" i="1"/>
  <c r="R293" i="1"/>
  <c r="S293" i="1" s="1"/>
  <c r="L209" i="1"/>
  <c r="O209" i="1" s="1"/>
  <c r="M212" i="1"/>
  <c r="N212" i="1" s="1"/>
  <c r="J212" i="1"/>
  <c r="K212" i="1" s="1"/>
  <c r="U212" i="1" s="1"/>
  <c r="W212" i="1" s="1"/>
  <c r="I213" i="1"/>
  <c r="AA293" i="1"/>
  <c r="A294" i="1"/>
  <c r="Q294" i="1" s="1"/>
  <c r="T296" i="1"/>
  <c r="H294" i="1" l="1"/>
  <c r="E212" i="1"/>
  <c r="C174" i="1"/>
  <c r="P173" i="1"/>
  <c r="X173" i="1" s="1"/>
  <c r="B173" i="1" s="1"/>
  <c r="L210" i="1"/>
  <c r="O210" i="1" s="1"/>
  <c r="G210" i="1"/>
  <c r="R294" i="1"/>
  <c r="S294" i="1" s="1"/>
  <c r="Y294" i="1"/>
  <c r="J213" i="1"/>
  <c r="K213" i="1" s="1"/>
  <c r="U213" i="1" s="1"/>
  <c r="W213" i="1" s="1"/>
  <c r="M213" i="1"/>
  <c r="N213" i="1" s="1"/>
  <c r="I214" i="1"/>
  <c r="D211" i="1"/>
  <c r="F211" i="1" s="1"/>
  <c r="A295" i="1"/>
  <c r="Q295" i="1" s="1"/>
  <c r="AA294" i="1"/>
  <c r="T297" i="1"/>
  <c r="H295" i="1" l="1"/>
  <c r="E213" i="1"/>
  <c r="C175" i="1"/>
  <c r="P174" i="1"/>
  <c r="X174" i="1" s="1"/>
  <c r="D212" i="1"/>
  <c r="F212" i="1" s="1"/>
  <c r="L211" i="1"/>
  <c r="O211" i="1" s="1"/>
  <c r="J214" i="1"/>
  <c r="K214" i="1" s="1"/>
  <c r="U214" i="1" s="1"/>
  <c r="W214" i="1" s="1"/>
  <c r="I215" i="1"/>
  <c r="M214" i="1"/>
  <c r="N214" i="1" s="1"/>
  <c r="Y295" i="1"/>
  <c r="R295" i="1"/>
  <c r="S295" i="1" s="1"/>
  <c r="G211" i="1"/>
  <c r="T298" i="1"/>
  <c r="AA295" i="1"/>
  <c r="A296" i="1"/>
  <c r="Q296" i="1" s="1"/>
  <c r="H296" i="1" l="1"/>
  <c r="B174" i="1"/>
  <c r="Y174" i="1"/>
  <c r="E214" i="1"/>
  <c r="C176" i="1"/>
  <c r="P175" i="1"/>
  <c r="X175" i="1" s="1"/>
  <c r="L212" i="1"/>
  <c r="O212" i="1" s="1"/>
  <c r="G212" i="1"/>
  <c r="Y296" i="1"/>
  <c r="R296" i="1"/>
  <c r="S296" i="1" s="1"/>
  <c r="I216" i="1"/>
  <c r="J215" i="1"/>
  <c r="K215" i="1" s="1"/>
  <c r="U215" i="1" s="1"/>
  <c r="W215" i="1" s="1"/>
  <c r="M215" i="1"/>
  <c r="N215" i="1" s="1"/>
  <c r="D213" i="1"/>
  <c r="F213" i="1" s="1"/>
  <c r="A297" i="1"/>
  <c r="Q297" i="1" s="1"/>
  <c r="AA296" i="1"/>
  <c r="T299" i="1"/>
  <c r="H297" i="1" l="1"/>
  <c r="E215" i="1"/>
  <c r="B175" i="1"/>
  <c r="Y175" i="1"/>
  <c r="C177" i="1"/>
  <c r="P176" i="1"/>
  <c r="X176" i="1" s="1"/>
  <c r="G213" i="1"/>
  <c r="M216" i="1"/>
  <c r="N216" i="1" s="1"/>
  <c r="I217" i="1"/>
  <c r="J216" i="1"/>
  <c r="K216" i="1" s="1"/>
  <c r="U216" i="1" s="1"/>
  <c r="W216" i="1" s="1"/>
  <c r="D214" i="1"/>
  <c r="F214" i="1" s="1"/>
  <c r="R297" i="1"/>
  <c r="S297" i="1" s="1"/>
  <c r="L213" i="1"/>
  <c r="O213" i="1" s="1"/>
  <c r="A298" i="1"/>
  <c r="Q298" i="1" s="1"/>
  <c r="T300" i="1"/>
  <c r="AA297" i="1"/>
  <c r="H298" i="1" l="1"/>
  <c r="E216" i="1"/>
  <c r="B176" i="1"/>
  <c r="Y176" i="1"/>
  <c r="C178" i="1"/>
  <c r="P177" i="1"/>
  <c r="X177" i="1" s="1"/>
  <c r="B177" i="1" s="1"/>
  <c r="L214" i="1"/>
  <c r="O214" i="1" s="1"/>
  <c r="G214" i="1"/>
  <c r="J217" i="1"/>
  <c r="K217" i="1" s="1"/>
  <c r="U217" i="1" s="1"/>
  <c r="W217" i="1" s="1"/>
  <c r="M217" i="1"/>
  <c r="N217" i="1" s="1"/>
  <c r="I218" i="1"/>
  <c r="D215" i="1"/>
  <c r="F215" i="1" s="1"/>
  <c r="R298" i="1"/>
  <c r="AA298" i="1"/>
  <c r="A299" i="1"/>
  <c r="Q299" i="1" s="1"/>
  <c r="T301" i="1"/>
  <c r="H299" i="1" l="1"/>
  <c r="E217" i="1"/>
  <c r="C179" i="1"/>
  <c r="P178" i="1"/>
  <c r="X178" i="1" s="1"/>
  <c r="R299" i="1"/>
  <c r="S299" i="1" s="1"/>
  <c r="D216" i="1"/>
  <c r="F216" i="1" s="1"/>
  <c r="L215" i="1"/>
  <c r="O215" i="1" s="1"/>
  <c r="M218" i="1"/>
  <c r="N218" i="1" s="1"/>
  <c r="I219" i="1"/>
  <c r="J218" i="1"/>
  <c r="K218" i="1" s="1"/>
  <c r="U218" i="1" s="1"/>
  <c r="W218" i="1" s="1"/>
  <c r="G215" i="1"/>
  <c r="A300" i="1"/>
  <c r="Q300" i="1" s="1"/>
  <c r="T302" i="1"/>
  <c r="AA299" i="1"/>
  <c r="H300" i="1" l="1"/>
  <c r="E218" i="1"/>
  <c r="B178" i="1"/>
  <c r="Y178" i="1"/>
  <c r="C180" i="1"/>
  <c r="P179" i="1"/>
  <c r="X179" i="1" s="1"/>
  <c r="B179" i="1" s="1"/>
  <c r="L216" i="1"/>
  <c r="O216" i="1" s="1"/>
  <c r="Y300" i="1"/>
  <c r="R300" i="1"/>
  <c r="S300" i="1" s="1"/>
  <c r="D217" i="1"/>
  <c r="F217" i="1" s="1"/>
  <c r="I220" i="1"/>
  <c r="J219" i="1"/>
  <c r="K219" i="1" s="1"/>
  <c r="U219" i="1" s="1"/>
  <c r="W219" i="1" s="1"/>
  <c r="M219" i="1"/>
  <c r="N219" i="1" s="1"/>
  <c r="G216" i="1"/>
  <c r="T303" i="1"/>
  <c r="AA300" i="1"/>
  <c r="A301" i="1"/>
  <c r="Q301" i="1" s="1"/>
  <c r="H301" i="1" l="1"/>
  <c r="E219" i="1"/>
  <c r="C181" i="1"/>
  <c r="P180" i="1"/>
  <c r="X180" i="1" s="1"/>
  <c r="B180" i="1" s="1"/>
  <c r="L217" i="1"/>
  <c r="O217" i="1" s="1"/>
  <c r="Y301" i="1"/>
  <c r="R301" i="1"/>
  <c r="S301" i="1" s="1"/>
  <c r="I221" i="1"/>
  <c r="J220" i="1"/>
  <c r="K220" i="1" s="1"/>
  <c r="U220" i="1" s="1"/>
  <c r="W220" i="1" s="1"/>
  <c r="M220" i="1"/>
  <c r="N220" i="1" s="1"/>
  <c r="D218" i="1"/>
  <c r="F218" i="1" s="1"/>
  <c r="G217" i="1"/>
  <c r="AA301" i="1"/>
  <c r="A302" i="1"/>
  <c r="Q302" i="1" s="1"/>
  <c r="T304" i="1"/>
  <c r="H302" i="1" l="1"/>
  <c r="E220" i="1"/>
  <c r="C182" i="1"/>
  <c r="P181" i="1"/>
  <c r="X181" i="1" s="1"/>
  <c r="B181" i="1" s="1"/>
  <c r="G218" i="1"/>
  <c r="J221" i="1"/>
  <c r="K221" i="1" s="1"/>
  <c r="U221" i="1" s="1"/>
  <c r="W221" i="1" s="1"/>
  <c r="I222" i="1"/>
  <c r="D219" i="1"/>
  <c r="F219" i="1" s="1"/>
  <c r="Y302" i="1"/>
  <c r="R302" i="1"/>
  <c r="S302" i="1" s="1"/>
  <c r="L218" i="1"/>
  <c r="O218" i="1" s="1"/>
  <c r="AA302" i="1"/>
  <c r="A303" i="1"/>
  <c r="Q303" i="1" s="1"/>
  <c r="T305" i="1"/>
  <c r="H303" i="1" l="1"/>
  <c r="E221" i="1"/>
  <c r="C183" i="1"/>
  <c r="P182" i="1"/>
  <c r="X182" i="1" s="1"/>
  <c r="B182" i="1" s="1"/>
  <c r="R303" i="1"/>
  <c r="S303" i="1" s="1"/>
  <c r="Y303" i="1"/>
  <c r="D220" i="1"/>
  <c r="F220" i="1" s="1"/>
  <c r="L219" i="1"/>
  <c r="O219" i="1" s="1"/>
  <c r="I223" i="1"/>
  <c r="J222" i="1"/>
  <c r="K222" i="1" s="1"/>
  <c r="G219" i="1"/>
  <c r="T306" i="1"/>
  <c r="A304" i="1"/>
  <c r="Q304" i="1" s="1"/>
  <c r="AA303" i="1"/>
  <c r="H304" i="1" l="1"/>
  <c r="U222" i="1"/>
  <c r="W222" i="1" s="1"/>
  <c r="E222" i="1"/>
  <c r="C184" i="1"/>
  <c r="P183" i="1"/>
  <c r="X183" i="1" s="1"/>
  <c r="B183" i="1" s="1"/>
  <c r="Y304" i="1"/>
  <c r="R304" i="1"/>
  <c r="S304" i="1" s="1"/>
  <c r="I224" i="1"/>
  <c r="J223" i="1"/>
  <c r="K223" i="1" s="1"/>
  <c r="D221" i="1"/>
  <c r="F221" i="1" s="1"/>
  <c r="L220" i="1"/>
  <c r="G220" i="1"/>
  <c r="T307" i="1"/>
  <c r="A305" i="1"/>
  <c r="Q305" i="1" s="1"/>
  <c r="AA304" i="1"/>
  <c r="H305" i="1" l="1"/>
  <c r="O220" i="1"/>
  <c r="M221" i="1"/>
  <c r="N221" i="1" s="1"/>
  <c r="E223" i="1"/>
  <c r="C185" i="1"/>
  <c r="P184" i="1"/>
  <c r="X184" i="1" s="1"/>
  <c r="B184" i="1" s="1"/>
  <c r="G221" i="1"/>
  <c r="U223" i="1"/>
  <c r="W223" i="1" s="1"/>
  <c r="J224" i="1"/>
  <c r="K224" i="1" s="1"/>
  <c r="I225" i="1"/>
  <c r="D222" i="1"/>
  <c r="F222" i="1" s="1"/>
  <c r="Y305" i="1"/>
  <c r="R305" i="1"/>
  <c r="S305" i="1" s="1"/>
  <c r="L221" i="1"/>
  <c r="AA305" i="1"/>
  <c r="A306" i="1"/>
  <c r="Q306" i="1" s="1"/>
  <c r="T308" i="1"/>
  <c r="E224" i="1" l="1"/>
  <c r="H306" i="1"/>
  <c r="O221" i="1"/>
  <c r="M222" i="1"/>
  <c r="N222" i="1" s="1"/>
  <c r="C186" i="1"/>
  <c r="P185" i="1"/>
  <c r="X185" i="1" s="1"/>
  <c r="B185" i="1" s="1"/>
  <c r="G222" i="1"/>
  <c r="U224" i="1"/>
  <c r="W224" i="1" s="1"/>
  <c r="L222" i="1"/>
  <c r="I226" i="1"/>
  <c r="J225" i="1"/>
  <c r="K225" i="1" s="1"/>
  <c r="R306" i="1"/>
  <c r="S306" i="1" s="1"/>
  <c r="Y306" i="1"/>
  <c r="D223" i="1"/>
  <c r="F223" i="1" s="1"/>
  <c r="A307" i="1"/>
  <c r="Q307" i="1" s="1"/>
  <c r="T309" i="1"/>
  <c r="AA306" i="1"/>
  <c r="E225" i="1" l="1"/>
  <c r="H307" i="1"/>
  <c r="C187" i="1"/>
  <c r="P186" i="1"/>
  <c r="X186" i="1" s="1"/>
  <c r="B186" i="1" s="1"/>
  <c r="O222" i="1"/>
  <c r="M223" i="1"/>
  <c r="U225" i="1"/>
  <c r="W225" i="1" s="1"/>
  <c r="G223" i="1"/>
  <c r="Y307" i="1"/>
  <c r="R307" i="1"/>
  <c r="S307" i="1" s="1"/>
  <c r="D224" i="1"/>
  <c r="F224" i="1" s="1"/>
  <c r="L223" i="1"/>
  <c r="J226" i="1"/>
  <c r="K226" i="1" s="1"/>
  <c r="I227" i="1"/>
  <c r="A308" i="1"/>
  <c r="Q308" i="1" s="1"/>
  <c r="T310" i="1"/>
  <c r="AA307" i="1"/>
  <c r="E226" i="1" l="1"/>
  <c r="H308" i="1"/>
  <c r="C188" i="1"/>
  <c r="P187" i="1"/>
  <c r="X187" i="1" s="1"/>
  <c r="B187" i="1" s="1"/>
  <c r="N223" i="1"/>
  <c r="O223" i="1" s="1"/>
  <c r="M224" i="1"/>
  <c r="U226" i="1"/>
  <c r="W226" i="1" s="1"/>
  <c r="R308" i="1"/>
  <c r="S308" i="1" s="1"/>
  <c r="Y308" i="1"/>
  <c r="D225" i="1"/>
  <c r="F225" i="1" s="1"/>
  <c r="L224" i="1"/>
  <c r="I228" i="1"/>
  <c r="J227" i="1"/>
  <c r="K227" i="1" s="1"/>
  <c r="G224" i="1"/>
  <c r="AA308" i="1"/>
  <c r="A309" i="1"/>
  <c r="Q309" i="1" s="1"/>
  <c r="T311" i="1"/>
  <c r="E227" i="1" l="1"/>
  <c r="H309" i="1"/>
  <c r="C189" i="1"/>
  <c r="P188" i="1"/>
  <c r="X188" i="1" s="1"/>
  <c r="B188" i="1" s="1"/>
  <c r="U227" i="1"/>
  <c r="W227" i="1" s="1"/>
  <c r="N224" i="1"/>
  <c r="O224" i="1" s="1"/>
  <c r="M225" i="1"/>
  <c r="Y309" i="1"/>
  <c r="R309" i="1"/>
  <c r="S309" i="1" s="1"/>
  <c r="J228" i="1"/>
  <c r="K228" i="1" s="1"/>
  <c r="I229" i="1"/>
  <c r="D226" i="1"/>
  <c r="F226" i="1" s="1"/>
  <c r="L225" i="1"/>
  <c r="G225" i="1"/>
  <c r="T312" i="1"/>
  <c r="AA309" i="1"/>
  <c r="A310" i="1"/>
  <c r="Q310" i="1" s="1"/>
  <c r="E228" i="1" l="1"/>
  <c r="H310" i="1"/>
  <c r="C190" i="1"/>
  <c r="P189" i="1"/>
  <c r="X189" i="1" s="1"/>
  <c r="B189" i="1" s="1"/>
  <c r="U228" i="1"/>
  <c r="W228" i="1" s="1"/>
  <c r="N225" i="1"/>
  <c r="O225" i="1" s="1"/>
  <c r="G226" i="1"/>
  <c r="J229" i="1"/>
  <c r="K229" i="1" s="1"/>
  <c r="I230" i="1"/>
  <c r="D227" i="1"/>
  <c r="F227" i="1" s="1"/>
  <c r="Y310" i="1"/>
  <c r="R310" i="1"/>
  <c r="S310" i="1" s="1"/>
  <c r="M226" i="1"/>
  <c r="L226" i="1"/>
  <c r="A311" i="1"/>
  <c r="Q311" i="1" s="1"/>
  <c r="AA310" i="1"/>
  <c r="T313" i="1"/>
  <c r="E229" i="1" l="1"/>
  <c r="H311" i="1"/>
  <c r="C191" i="1"/>
  <c r="P190" i="1"/>
  <c r="X190" i="1" s="1"/>
  <c r="B190" i="1" s="1"/>
  <c r="U229" i="1"/>
  <c r="W229" i="1" s="1"/>
  <c r="D228" i="1"/>
  <c r="F228" i="1" s="1"/>
  <c r="Y311" i="1"/>
  <c r="R311" i="1"/>
  <c r="S311" i="1" s="1"/>
  <c r="N226" i="1"/>
  <c r="O226" i="1" s="1"/>
  <c r="M227" i="1"/>
  <c r="L227" i="1"/>
  <c r="G227" i="1"/>
  <c r="J230" i="1"/>
  <c r="K230" i="1" s="1"/>
  <c r="I231" i="1"/>
  <c r="AA311" i="1"/>
  <c r="T314" i="1"/>
  <c r="A312" i="1"/>
  <c r="Q312" i="1" l="1"/>
  <c r="R312" i="1" s="1"/>
  <c r="S312" i="1" s="1"/>
  <c r="H312" i="1"/>
  <c r="U230" i="1"/>
  <c r="W230" i="1" s="1"/>
  <c r="E230" i="1"/>
  <c r="C192" i="1"/>
  <c r="P191" i="1"/>
  <c r="X191" i="1" s="1"/>
  <c r="B191" i="1" s="1"/>
  <c r="L228" i="1"/>
  <c r="G228" i="1"/>
  <c r="Y312" i="1"/>
  <c r="N227" i="1"/>
  <c r="O227" i="1" s="1"/>
  <c r="M228" i="1"/>
  <c r="J231" i="1"/>
  <c r="K231" i="1" s="1"/>
  <c r="I232" i="1"/>
  <c r="D229" i="1"/>
  <c r="F229" i="1" s="1"/>
  <c r="T315" i="1"/>
  <c r="AA312" i="1"/>
  <c r="A313" i="1"/>
  <c r="Q313" i="1" l="1"/>
  <c r="Y313" i="1" s="1"/>
  <c r="H313" i="1"/>
  <c r="U231" i="1"/>
  <c r="W231" i="1" s="1"/>
  <c r="E231" i="1"/>
  <c r="C193" i="1"/>
  <c r="P192" i="1"/>
  <c r="G229" i="1"/>
  <c r="J232" i="1"/>
  <c r="K232" i="1" s="1"/>
  <c r="I233" i="1"/>
  <c r="D230" i="1"/>
  <c r="F230" i="1" s="1"/>
  <c r="L229" i="1"/>
  <c r="N228" i="1"/>
  <c r="M229" i="1"/>
  <c r="M230" i="1" s="1"/>
  <c r="T316" i="1"/>
  <c r="AA313" i="1"/>
  <c r="A314" i="1"/>
  <c r="R313" i="1" l="1"/>
  <c r="S313" i="1" s="1"/>
  <c r="Q314" i="1"/>
  <c r="R314" i="1" s="1"/>
  <c r="H314" i="1"/>
  <c r="U232" i="1"/>
  <c r="W232" i="1" s="1"/>
  <c r="E232" i="1"/>
  <c r="X192" i="1"/>
  <c r="C194" i="1"/>
  <c r="P193" i="1"/>
  <c r="X193" i="1" s="1"/>
  <c r="B193" i="1" s="1"/>
  <c r="G230" i="1"/>
  <c r="M231" i="1"/>
  <c r="D231" i="1"/>
  <c r="F231" i="1" s="1"/>
  <c r="J233" i="1"/>
  <c r="K233" i="1" s="1"/>
  <c r="I234" i="1"/>
  <c r="N229" i="1"/>
  <c r="O229" i="1" s="1"/>
  <c r="O228" i="1"/>
  <c r="L230" i="1"/>
  <c r="AA314" i="1"/>
  <c r="T317" i="1"/>
  <c r="A315" i="1"/>
  <c r="Q315" i="1" l="1"/>
  <c r="R315" i="1" s="1"/>
  <c r="S315" i="1" s="1"/>
  <c r="H315" i="1"/>
  <c r="U233" i="1"/>
  <c r="W233" i="1" s="1"/>
  <c r="E233" i="1"/>
  <c r="B192" i="1"/>
  <c r="Y192" i="1"/>
  <c r="C195" i="1"/>
  <c r="P194" i="1"/>
  <c r="X194" i="1" s="1"/>
  <c r="B194" i="1" s="1"/>
  <c r="G231" i="1"/>
  <c r="N230" i="1"/>
  <c r="O230" i="1" s="1"/>
  <c r="D232" i="1"/>
  <c r="F232" i="1" s="1"/>
  <c r="I235" i="1"/>
  <c r="J234" i="1"/>
  <c r="K234" i="1" s="1"/>
  <c r="U234" i="1" s="1"/>
  <c r="W234" i="1" s="1"/>
  <c r="M232" i="1"/>
  <c r="L231" i="1"/>
  <c r="AA315" i="1"/>
  <c r="T318" i="1"/>
  <c r="A316" i="1"/>
  <c r="Q316" i="1" s="1"/>
  <c r="Y315" i="1" l="1"/>
  <c r="H316" i="1"/>
  <c r="E234" i="1"/>
  <c r="C196" i="1"/>
  <c r="P195" i="1"/>
  <c r="X195" i="1" s="1"/>
  <c r="B195" i="1" s="1"/>
  <c r="L232" i="1"/>
  <c r="N231" i="1"/>
  <c r="N232" i="1" s="1"/>
  <c r="G232" i="1"/>
  <c r="Y316" i="1"/>
  <c r="R316" i="1"/>
  <c r="S316" i="1" s="1"/>
  <c r="M233" i="1"/>
  <c r="J235" i="1"/>
  <c r="K235" i="1" s="1"/>
  <c r="U235" i="1" s="1"/>
  <c r="W235" i="1" s="1"/>
  <c r="I236" i="1"/>
  <c r="D233" i="1"/>
  <c r="F233" i="1" s="1"/>
  <c r="A317" i="1"/>
  <c r="Q317" i="1" s="1"/>
  <c r="T319" i="1"/>
  <c r="AA316" i="1"/>
  <c r="H317" i="1" l="1"/>
  <c r="E235" i="1"/>
  <c r="C197" i="1"/>
  <c r="P196" i="1"/>
  <c r="X196" i="1" s="1"/>
  <c r="B196" i="1" s="1"/>
  <c r="O231" i="1"/>
  <c r="O232" i="1"/>
  <c r="D234" i="1"/>
  <c r="F234" i="1" s="1"/>
  <c r="N233" i="1"/>
  <c r="M234" i="1"/>
  <c r="L233" i="1"/>
  <c r="Y317" i="1"/>
  <c r="R317" i="1"/>
  <c r="S317" i="1" s="1"/>
  <c r="G233" i="1"/>
  <c r="I237" i="1"/>
  <c r="J236" i="1"/>
  <c r="K236" i="1" s="1"/>
  <c r="U236" i="1" s="1"/>
  <c r="W236" i="1" s="1"/>
  <c r="T320" i="1"/>
  <c r="A318" i="1"/>
  <c r="Q318" i="1" s="1"/>
  <c r="AA317" i="1"/>
  <c r="H318" i="1" l="1"/>
  <c r="E236" i="1"/>
  <c r="C198" i="1"/>
  <c r="P197" i="1"/>
  <c r="X197" i="1" s="1"/>
  <c r="B197" i="1" s="1"/>
  <c r="L234" i="1"/>
  <c r="O233" i="1"/>
  <c r="G234" i="1"/>
  <c r="I238" i="1"/>
  <c r="J237" i="1"/>
  <c r="K237" i="1" s="1"/>
  <c r="U237" i="1" s="1"/>
  <c r="W237" i="1" s="1"/>
  <c r="Y318" i="1"/>
  <c r="R318" i="1"/>
  <c r="S318" i="1" s="1"/>
  <c r="N234" i="1"/>
  <c r="M235" i="1"/>
  <c r="D235" i="1"/>
  <c r="F235" i="1" s="1"/>
  <c r="AA318" i="1"/>
  <c r="T321" i="1"/>
  <c r="A319" i="1"/>
  <c r="Q319" i="1" s="1"/>
  <c r="H319" i="1" l="1"/>
  <c r="E237" i="1"/>
  <c r="C199" i="1"/>
  <c r="P198" i="1"/>
  <c r="X198" i="1" s="1"/>
  <c r="B198" i="1" s="1"/>
  <c r="O234" i="1"/>
  <c r="G235" i="1"/>
  <c r="L235" i="1"/>
  <c r="I239" i="1"/>
  <c r="J238" i="1"/>
  <c r="K238" i="1" s="1"/>
  <c r="U238" i="1" s="1"/>
  <c r="W238" i="1" s="1"/>
  <c r="Y319" i="1"/>
  <c r="R319" i="1"/>
  <c r="S319" i="1" s="1"/>
  <c r="N235" i="1"/>
  <c r="M236" i="1"/>
  <c r="D236" i="1"/>
  <c r="F236" i="1" s="1"/>
  <c r="A320" i="1"/>
  <c r="Q320" i="1" s="1"/>
  <c r="AA319" i="1"/>
  <c r="T322" i="1"/>
  <c r="H320" i="1" l="1"/>
  <c r="E238" i="1"/>
  <c r="C200" i="1"/>
  <c r="P199" i="1"/>
  <c r="X199" i="1" s="1"/>
  <c r="B199" i="1" s="1"/>
  <c r="L236" i="1"/>
  <c r="O235" i="1"/>
  <c r="G236" i="1"/>
  <c r="Y320" i="1"/>
  <c r="R320" i="1"/>
  <c r="S320" i="1" s="1"/>
  <c r="J239" i="1"/>
  <c r="K239" i="1" s="1"/>
  <c r="U239" i="1" s="1"/>
  <c r="W239" i="1" s="1"/>
  <c r="I240" i="1"/>
  <c r="N236" i="1"/>
  <c r="M237" i="1"/>
  <c r="D237" i="1"/>
  <c r="F237" i="1" s="1"/>
  <c r="T323" i="1"/>
  <c r="A321" i="1"/>
  <c r="Q321" i="1" s="1"/>
  <c r="AA320" i="1"/>
  <c r="H321" i="1" l="1"/>
  <c r="E239" i="1"/>
  <c r="C201" i="1"/>
  <c r="P200" i="1"/>
  <c r="X200" i="1" s="1"/>
  <c r="B200" i="1" s="1"/>
  <c r="O236" i="1"/>
  <c r="L237" i="1"/>
  <c r="N237" i="1"/>
  <c r="M238" i="1"/>
  <c r="G237" i="1"/>
  <c r="Y321" i="1"/>
  <c r="R321" i="1"/>
  <c r="S321" i="1" s="1"/>
  <c r="J240" i="1"/>
  <c r="K240" i="1" s="1"/>
  <c r="U240" i="1" s="1"/>
  <c r="W240" i="1" s="1"/>
  <c r="I241" i="1"/>
  <c r="D238" i="1"/>
  <c r="F238" i="1" s="1"/>
  <c r="AA321" i="1"/>
  <c r="T324" i="1"/>
  <c r="A322" i="1"/>
  <c r="Q322" i="1" s="1"/>
  <c r="H322" i="1" l="1"/>
  <c r="E240" i="1"/>
  <c r="C202" i="1"/>
  <c r="P201" i="1"/>
  <c r="X201" i="1" s="1"/>
  <c r="B201" i="1" s="1"/>
  <c r="O237" i="1"/>
  <c r="G238" i="1"/>
  <c r="N238" i="1"/>
  <c r="M239" i="1"/>
  <c r="D239" i="1"/>
  <c r="F239" i="1" s="1"/>
  <c r="Y322" i="1"/>
  <c r="R322" i="1"/>
  <c r="S322" i="1" s="1"/>
  <c r="L238" i="1"/>
  <c r="I242" i="1"/>
  <c r="J241" i="1"/>
  <c r="K241" i="1" s="1"/>
  <c r="U241" i="1" s="1"/>
  <c r="W241" i="1" s="1"/>
  <c r="T325" i="1"/>
  <c r="AA322" i="1"/>
  <c r="A323" i="1"/>
  <c r="Q323" i="1" s="1"/>
  <c r="H323" i="1" l="1"/>
  <c r="E241" i="1"/>
  <c r="C203" i="1"/>
  <c r="P202" i="1"/>
  <c r="X202" i="1" s="1"/>
  <c r="B202" i="1" s="1"/>
  <c r="O238" i="1"/>
  <c r="D240" i="1"/>
  <c r="F240" i="1" s="1"/>
  <c r="J242" i="1"/>
  <c r="K242" i="1" s="1"/>
  <c r="U242" i="1" s="1"/>
  <c r="W242" i="1" s="1"/>
  <c r="I243" i="1"/>
  <c r="L239" i="1"/>
  <c r="N239" i="1"/>
  <c r="M240" i="1"/>
  <c r="R323" i="1"/>
  <c r="S323" i="1" s="1"/>
  <c r="Y323" i="1"/>
  <c r="G239" i="1"/>
  <c r="AA323" i="1"/>
  <c r="T326" i="1"/>
  <c r="A324" i="1"/>
  <c r="Q324" i="1" s="1"/>
  <c r="H324" i="1" l="1"/>
  <c r="E242" i="1"/>
  <c r="C204" i="1"/>
  <c r="P203" i="1"/>
  <c r="X203" i="1" s="1"/>
  <c r="B203" i="1" s="1"/>
  <c r="L240" i="1"/>
  <c r="O239" i="1"/>
  <c r="J243" i="1"/>
  <c r="K243" i="1" s="1"/>
  <c r="U243" i="1" s="1"/>
  <c r="W243" i="1" s="1"/>
  <c r="I244" i="1"/>
  <c r="G240" i="1"/>
  <c r="R324" i="1"/>
  <c r="S324" i="1" s="1"/>
  <c r="Y324" i="1"/>
  <c r="N240" i="1"/>
  <c r="M241" i="1"/>
  <c r="D241" i="1"/>
  <c r="F241" i="1" s="1"/>
  <c r="AA324" i="1"/>
  <c r="T327" i="1"/>
  <c r="A325" i="1"/>
  <c r="Q325" i="1" s="1"/>
  <c r="H325" i="1" l="1"/>
  <c r="E243" i="1"/>
  <c r="C205" i="1"/>
  <c r="P204" i="1"/>
  <c r="X204" i="1" s="1"/>
  <c r="B204" i="1" s="1"/>
  <c r="O240" i="1"/>
  <c r="J244" i="1"/>
  <c r="K244" i="1" s="1"/>
  <c r="U244" i="1" s="1"/>
  <c r="W244" i="1" s="1"/>
  <c r="I245" i="1"/>
  <c r="L241" i="1"/>
  <c r="N241" i="1"/>
  <c r="M242" i="1"/>
  <c r="Y325" i="1"/>
  <c r="R325" i="1"/>
  <c r="S325" i="1" s="1"/>
  <c r="D242" i="1"/>
  <c r="F242" i="1" s="1"/>
  <c r="G241" i="1"/>
  <c r="T328" i="1"/>
  <c r="AA325" i="1"/>
  <c r="A326" i="1"/>
  <c r="Q326" i="1" s="1"/>
  <c r="H326" i="1" l="1"/>
  <c r="E244" i="1"/>
  <c r="C206" i="1"/>
  <c r="P205" i="1"/>
  <c r="X205" i="1" s="1"/>
  <c r="B205" i="1" s="1"/>
  <c r="L242" i="1"/>
  <c r="D243" i="1"/>
  <c r="F243" i="1" s="1"/>
  <c r="R326" i="1"/>
  <c r="S326" i="1" s="1"/>
  <c r="Y326" i="1"/>
  <c r="G242" i="1"/>
  <c r="O241" i="1"/>
  <c r="N242" i="1"/>
  <c r="M243" i="1"/>
  <c r="J245" i="1"/>
  <c r="K245" i="1" s="1"/>
  <c r="U245" i="1" s="1"/>
  <c r="W245" i="1" s="1"/>
  <c r="I246" i="1"/>
  <c r="AA326" i="1"/>
  <c r="T329" i="1"/>
  <c r="A327" i="1"/>
  <c r="Q327" i="1" s="1"/>
  <c r="H327" i="1" l="1"/>
  <c r="E245" i="1"/>
  <c r="C207" i="1"/>
  <c r="P206" i="1"/>
  <c r="X206" i="1" s="1"/>
  <c r="O242" i="1"/>
  <c r="L243" i="1"/>
  <c r="N243" i="1"/>
  <c r="M244" i="1"/>
  <c r="G243" i="1"/>
  <c r="D244" i="1"/>
  <c r="F244" i="1" s="1"/>
  <c r="R327" i="1"/>
  <c r="S327" i="1" s="1"/>
  <c r="J246" i="1"/>
  <c r="K246" i="1" s="1"/>
  <c r="U246" i="1" s="1"/>
  <c r="W246" i="1" s="1"/>
  <c r="I247" i="1"/>
  <c r="AA327" i="1"/>
  <c r="A328" i="1"/>
  <c r="Q328" i="1" s="1"/>
  <c r="T330" i="1"/>
  <c r="H328" i="1" l="1"/>
  <c r="B206" i="1"/>
  <c r="Y206" i="1"/>
  <c r="E246" i="1"/>
  <c r="C208" i="1"/>
  <c r="P207" i="1"/>
  <c r="X207" i="1" s="1"/>
  <c r="L244" i="1"/>
  <c r="O243" i="1"/>
  <c r="R328" i="1"/>
  <c r="S328" i="1" s="1"/>
  <c r="G244" i="1"/>
  <c r="N244" i="1"/>
  <c r="M245" i="1"/>
  <c r="J247" i="1"/>
  <c r="K247" i="1" s="1"/>
  <c r="U247" i="1" s="1"/>
  <c r="W247" i="1" s="1"/>
  <c r="I248" i="1"/>
  <c r="D245" i="1"/>
  <c r="F245" i="1" s="1"/>
  <c r="AA328" i="1"/>
  <c r="A329" i="1"/>
  <c r="Q329" i="1" s="1"/>
  <c r="T331" i="1"/>
  <c r="H329" i="1" l="1"/>
  <c r="E247" i="1"/>
  <c r="B207" i="1"/>
  <c r="Y207" i="1"/>
  <c r="C209" i="1"/>
  <c r="P208" i="1"/>
  <c r="X208" i="1" s="1"/>
  <c r="O244" i="1"/>
  <c r="G245" i="1"/>
  <c r="D246" i="1"/>
  <c r="F246" i="1" s="1"/>
  <c r="R329" i="1"/>
  <c r="L245" i="1"/>
  <c r="J248" i="1"/>
  <c r="K248" i="1" s="1"/>
  <c r="U248" i="1" s="1"/>
  <c r="W248" i="1" s="1"/>
  <c r="I249" i="1"/>
  <c r="N245" i="1"/>
  <c r="M246" i="1"/>
  <c r="T332" i="1"/>
  <c r="AA329" i="1"/>
  <c r="A330" i="1"/>
  <c r="Q330" i="1" s="1"/>
  <c r="H330" i="1" l="1"/>
  <c r="E248" i="1"/>
  <c r="B208" i="1"/>
  <c r="Y208" i="1"/>
  <c r="C210" i="1"/>
  <c r="P209" i="1"/>
  <c r="X209" i="1" s="1"/>
  <c r="B209" i="1" s="1"/>
  <c r="L246" i="1"/>
  <c r="Y330" i="1"/>
  <c r="R330" i="1"/>
  <c r="S330" i="1" s="1"/>
  <c r="O245" i="1"/>
  <c r="G246" i="1"/>
  <c r="N246" i="1"/>
  <c r="M247" i="1"/>
  <c r="J249" i="1"/>
  <c r="K249" i="1" s="1"/>
  <c r="U249" i="1" s="1"/>
  <c r="W249" i="1" s="1"/>
  <c r="I250" i="1"/>
  <c r="D247" i="1"/>
  <c r="F247" i="1" s="1"/>
  <c r="A331" i="1"/>
  <c r="Q331" i="1" s="1"/>
  <c r="AA330" i="1"/>
  <c r="T333" i="1"/>
  <c r="H331" i="1" l="1"/>
  <c r="E249" i="1"/>
  <c r="C211" i="1"/>
  <c r="P210" i="1"/>
  <c r="X210" i="1" s="1"/>
  <c r="B210" i="1" s="1"/>
  <c r="O246" i="1"/>
  <c r="G247" i="1"/>
  <c r="R331" i="1"/>
  <c r="S331" i="1" s="1"/>
  <c r="Y331" i="1"/>
  <c r="D248" i="1"/>
  <c r="F248" i="1" s="1"/>
  <c r="N247" i="1"/>
  <c r="M248" i="1"/>
  <c r="L247" i="1"/>
  <c r="I251" i="1"/>
  <c r="J250" i="1"/>
  <c r="K250" i="1" s="1"/>
  <c r="U250" i="1" s="1"/>
  <c r="W250" i="1" s="1"/>
  <c r="A332" i="1"/>
  <c r="Q332" i="1" s="1"/>
  <c r="T334" i="1"/>
  <c r="AA331" i="1"/>
  <c r="H332" i="1" l="1"/>
  <c r="E250" i="1"/>
  <c r="C212" i="1"/>
  <c r="P211" i="1"/>
  <c r="X211" i="1" s="1"/>
  <c r="B211" i="1" s="1"/>
  <c r="O247" i="1"/>
  <c r="D249" i="1"/>
  <c r="F249" i="1" s="1"/>
  <c r="Y332" i="1"/>
  <c r="R332" i="1"/>
  <c r="S332" i="1" s="1"/>
  <c r="J251" i="1"/>
  <c r="K251" i="1" s="1"/>
  <c r="U251" i="1" s="1"/>
  <c r="W251" i="1" s="1"/>
  <c r="I252" i="1"/>
  <c r="L248" i="1"/>
  <c r="N248" i="1"/>
  <c r="M249" i="1"/>
  <c r="G248" i="1"/>
  <c r="AA332" i="1"/>
  <c r="A333" i="1"/>
  <c r="Q333" i="1" s="1"/>
  <c r="T335" i="1"/>
  <c r="H333" i="1" l="1"/>
  <c r="E251" i="1"/>
  <c r="C213" i="1"/>
  <c r="P212" i="1"/>
  <c r="X212" i="1" s="1"/>
  <c r="B212" i="1" s="1"/>
  <c r="L249" i="1"/>
  <c r="G249" i="1"/>
  <c r="O248" i="1"/>
  <c r="N249" i="1"/>
  <c r="M250" i="1"/>
  <c r="R333" i="1"/>
  <c r="S333" i="1" s="1"/>
  <c r="Y333" i="1"/>
  <c r="J252" i="1"/>
  <c r="K252" i="1" s="1"/>
  <c r="I253" i="1"/>
  <c r="D250" i="1"/>
  <c r="F250" i="1" s="1"/>
  <c r="T336" i="1"/>
  <c r="AA333" i="1"/>
  <c r="A334" i="1"/>
  <c r="Q334" i="1" s="1"/>
  <c r="H334" i="1" l="1"/>
  <c r="U252" i="1"/>
  <c r="W252" i="1" s="1"/>
  <c r="E252" i="1"/>
  <c r="C214" i="1"/>
  <c r="P213" i="1"/>
  <c r="X213" i="1" s="1"/>
  <c r="B213" i="1" s="1"/>
  <c r="G250" i="1"/>
  <c r="O249" i="1"/>
  <c r="Y334" i="1"/>
  <c r="R334" i="1"/>
  <c r="S334" i="1" s="1"/>
  <c r="D251" i="1"/>
  <c r="F251" i="1" s="1"/>
  <c r="L250" i="1"/>
  <c r="J253" i="1"/>
  <c r="K253" i="1" s="1"/>
  <c r="I254" i="1"/>
  <c r="N250" i="1"/>
  <c r="M251" i="1"/>
  <c r="AA334" i="1"/>
  <c r="A335" i="1"/>
  <c r="Q335" i="1" s="1"/>
  <c r="T337" i="1"/>
  <c r="H335" i="1" l="1"/>
  <c r="U253" i="1"/>
  <c r="W253" i="1" s="1"/>
  <c r="E253" i="1"/>
  <c r="C215" i="1"/>
  <c r="P214" i="1"/>
  <c r="X214" i="1" s="1"/>
  <c r="B214" i="1" s="1"/>
  <c r="Y335" i="1"/>
  <c r="R335" i="1"/>
  <c r="S335" i="1" s="1"/>
  <c r="O250" i="1"/>
  <c r="D252" i="1"/>
  <c r="F252" i="1" s="1"/>
  <c r="N251" i="1"/>
  <c r="I255" i="1"/>
  <c r="J254" i="1"/>
  <c r="K254" i="1" s="1"/>
  <c r="L251" i="1"/>
  <c r="M252" i="1" s="1"/>
  <c r="G251" i="1"/>
  <c r="AA335" i="1"/>
  <c r="T338" i="1"/>
  <c r="A336" i="1"/>
  <c r="Q336" i="1" s="1"/>
  <c r="H336" i="1" l="1"/>
  <c r="E254" i="1"/>
  <c r="C216" i="1"/>
  <c r="P215" i="1"/>
  <c r="X215" i="1" s="1"/>
  <c r="B215" i="1" s="1"/>
  <c r="L252" i="1"/>
  <c r="M253" i="1" s="1"/>
  <c r="G252" i="1"/>
  <c r="Y336" i="1"/>
  <c r="R336" i="1"/>
  <c r="S336" i="1" s="1"/>
  <c r="D253" i="1"/>
  <c r="F253" i="1" s="1"/>
  <c r="J255" i="1"/>
  <c r="K255" i="1" s="1"/>
  <c r="I256" i="1"/>
  <c r="U254" i="1"/>
  <c r="W254" i="1" s="1"/>
  <c r="O251" i="1"/>
  <c r="N252" i="1"/>
  <c r="AA336" i="1"/>
  <c r="A337" i="1"/>
  <c r="Q337" i="1" s="1"/>
  <c r="T339" i="1"/>
  <c r="H337" i="1" l="1"/>
  <c r="E255" i="1"/>
  <c r="C217" i="1"/>
  <c r="P216" i="1"/>
  <c r="X216" i="1" s="1"/>
  <c r="B216" i="1" s="1"/>
  <c r="N253" i="1"/>
  <c r="O252" i="1"/>
  <c r="U255" i="1"/>
  <c r="W255" i="1" s="1"/>
  <c r="J256" i="1"/>
  <c r="K256" i="1" s="1"/>
  <c r="I257" i="1"/>
  <c r="D254" i="1"/>
  <c r="F254" i="1" s="1"/>
  <c r="L253" i="1"/>
  <c r="Y337" i="1"/>
  <c r="R337" i="1"/>
  <c r="S337" i="1" s="1"/>
  <c r="G253" i="1"/>
  <c r="T340" i="1"/>
  <c r="AA337" i="1"/>
  <c r="A338" i="1"/>
  <c r="Q338" i="1" s="1"/>
  <c r="H338" i="1" l="1"/>
  <c r="E256" i="1"/>
  <c r="C218" i="1"/>
  <c r="P217" i="1"/>
  <c r="X217" i="1" s="1"/>
  <c r="B217" i="1" s="1"/>
  <c r="G254" i="1"/>
  <c r="L254" i="1"/>
  <c r="U256" i="1"/>
  <c r="W256" i="1" s="1"/>
  <c r="I258" i="1"/>
  <c r="J257" i="1"/>
  <c r="K257" i="1" s="1"/>
  <c r="R338" i="1"/>
  <c r="S338" i="1" s="1"/>
  <c r="Y338" i="1"/>
  <c r="O253" i="1"/>
  <c r="M254" i="1"/>
  <c r="D255" i="1"/>
  <c r="F255" i="1" s="1"/>
  <c r="A339" i="1"/>
  <c r="Q339" i="1" s="1"/>
  <c r="T341" i="1"/>
  <c r="AA338" i="1"/>
  <c r="H339" i="1" l="1"/>
  <c r="E257" i="1"/>
  <c r="C219" i="1"/>
  <c r="P218" i="1"/>
  <c r="X218" i="1" s="1"/>
  <c r="B218" i="1" s="1"/>
  <c r="U257" i="1"/>
  <c r="W257" i="1" s="1"/>
  <c r="L255" i="1"/>
  <c r="G255" i="1"/>
  <c r="J258" i="1"/>
  <c r="K258" i="1" s="1"/>
  <c r="I259" i="1"/>
  <c r="Y339" i="1"/>
  <c r="R339" i="1"/>
  <c r="S339" i="1" s="1"/>
  <c r="N254" i="1"/>
  <c r="O254" i="1" s="1"/>
  <c r="M255" i="1"/>
  <c r="D256" i="1"/>
  <c r="F256" i="1" s="1"/>
  <c r="A340" i="1"/>
  <c r="Q340" i="1" s="1"/>
  <c r="T342" i="1"/>
  <c r="AA339" i="1"/>
  <c r="H340" i="1" l="1"/>
  <c r="E258" i="1"/>
  <c r="C220" i="1"/>
  <c r="P219" i="1"/>
  <c r="X219" i="1" s="1"/>
  <c r="B219" i="1" s="1"/>
  <c r="U258" i="1"/>
  <c r="W258" i="1" s="1"/>
  <c r="G256" i="1"/>
  <c r="L256" i="1"/>
  <c r="N255" i="1"/>
  <c r="O255" i="1" s="1"/>
  <c r="M256" i="1"/>
  <c r="J259" i="1"/>
  <c r="K259" i="1" s="1"/>
  <c r="I260" i="1"/>
  <c r="R340" i="1"/>
  <c r="S340" i="1" s="1"/>
  <c r="Y340" i="1"/>
  <c r="D257" i="1"/>
  <c r="F257" i="1" s="1"/>
  <c r="AA340" i="1"/>
  <c r="T343" i="1"/>
  <c r="A341" i="1"/>
  <c r="Q341" i="1" s="1"/>
  <c r="H341" i="1" l="1"/>
  <c r="E259" i="1"/>
  <c r="C221" i="1"/>
  <c r="P220" i="1"/>
  <c r="X220" i="1" s="1"/>
  <c r="B220" i="1" s="1"/>
  <c r="U259" i="1"/>
  <c r="W259" i="1" s="1"/>
  <c r="L257" i="1"/>
  <c r="R341" i="1"/>
  <c r="S341" i="1" s="1"/>
  <c r="Y341" i="1"/>
  <c r="G257" i="1"/>
  <c r="N256" i="1"/>
  <c r="O256" i="1" s="1"/>
  <c r="M257" i="1"/>
  <c r="D258" i="1"/>
  <c r="F258" i="1" s="1"/>
  <c r="J260" i="1"/>
  <c r="K260" i="1" s="1"/>
  <c r="I261" i="1"/>
  <c r="AA341" i="1"/>
  <c r="A342" i="1"/>
  <c r="Q342" i="1" s="1"/>
  <c r="T344" i="1"/>
  <c r="H342" i="1" l="1"/>
  <c r="U260" i="1"/>
  <c r="W260" i="1" s="1"/>
  <c r="E260" i="1"/>
  <c r="C222" i="1"/>
  <c r="P221" i="1"/>
  <c r="X221" i="1" s="1"/>
  <c r="B221" i="1" s="1"/>
  <c r="D259" i="1"/>
  <c r="F259" i="1" s="1"/>
  <c r="Y342" i="1"/>
  <c r="R342" i="1"/>
  <c r="S342" i="1" s="1"/>
  <c r="L258" i="1"/>
  <c r="I262" i="1"/>
  <c r="J261" i="1"/>
  <c r="K261" i="1" s="1"/>
  <c r="G258" i="1"/>
  <c r="N257" i="1"/>
  <c r="O257" i="1" s="1"/>
  <c r="M258" i="1"/>
  <c r="A343" i="1"/>
  <c r="T345" i="1"/>
  <c r="AA342" i="1"/>
  <c r="Q343" i="1" l="1"/>
  <c r="Y343" i="1" s="1"/>
  <c r="H343" i="1"/>
  <c r="U261" i="1"/>
  <c r="W261" i="1" s="1"/>
  <c r="E261" i="1"/>
  <c r="C223" i="1"/>
  <c r="P222" i="1"/>
  <c r="X222" i="1" s="1"/>
  <c r="L259" i="1"/>
  <c r="G259" i="1"/>
  <c r="R343" i="1"/>
  <c r="S343" i="1" s="1"/>
  <c r="N258" i="1"/>
  <c r="O258" i="1" s="1"/>
  <c r="M259" i="1"/>
  <c r="J262" i="1"/>
  <c r="K262" i="1" s="1"/>
  <c r="I263" i="1"/>
  <c r="D260" i="1"/>
  <c r="F260" i="1" s="1"/>
  <c r="AA343" i="1"/>
  <c r="A344" i="1"/>
  <c r="Q344" i="1" s="1"/>
  <c r="T346" i="1"/>
  <c r="H344" i="1" l="1"/>
  <c r="U262" i="1"/>
  <c r="W262" i="1" s="1"/>
  <c r="E262" i="1"/>
  <c r="B222" i="1"/>
  <c r="Y222" i="1"/>
  <c r="C224" i="1"/>
  <c r="P223" i="1"/>
  <c r="X223" i="1" s="1"/>
  <c r="B223" i="1" s="1"/>
  <c r="Y344" i="1"/>
  <c r="R344" i="1"/>
  <c r="S344" i="1" s="1"/>
  <c r="D261" i="1"/>
  <c r="F261" i="1" s="1"/>
  <c r="L260" i="1"/>
  <c r="N259" i="1"/>
  <c r="O259" i="1" s="1"/>
  <c r="M260" i="1"/>
  <c r="G260" i="1"/>
  <c r="I264" i="1"/>
  <c r="J263" i="1"/>
  <c r="K263" i="1" s="1"/>
  <c r="U263" i="1" s="1"/>
  <c r="W263" i="1" s="1"/>
  <c r="T347" i="1"/>
  <c r="A345" i="1"/>
  <c r="Q345" i="1" s="1"/>
  <c r="AA344" i="1"/>
  <c r="H345" i="1" l="1"/>
  <c r="E263" i="1"/>
  <c r="C225" i="1"/>
  <c r="P224" i="1"/>
  <c r="X224" i="1" s="1"/>
  <c r="B224" i="1" s="1"/>
  <c r="Y345" i="1"/>
  <c r="R345" i="1"/>
  <c r="S345" i="1" s="1"/>
  <c r="L261" i="1"/>
  <c r="J264" i="1"/>
  <c r="K264" i="1" s="1"/>
  <c r="U264" i="1" s="1"/>
  <c r="W264" i="1" s="1"/>
  <c r="I265" i="1"/>
  <c r="D262" i="1"/>
  <c r="F262" i="1" s="1"/>
  <c r="N260" i="1"/>
  <c r="O260" i="1" s="1"/>
  <c r="M261" i="1"/>
  <c r="G261" i="1"/>
  <c r="AA345" i="1"/>
  <c r="A346" i="1"/>
  <c r="Q346" i="1" s="1"/>
  <c r="T348" i="1"/>
  <c r="H346" i="1" l="1"/>
  <c r="E264" i="1"/>
  <c r="C226" i="1"/>
  <c r="P225" i="1"/>
  <c r="X225" i="1" s="1"/>
  <c r="B225" i="1" s="1"/>
  <c r="G262" i="1"/>
  <c r="L262" i="1"/>
  <c r="D263" i="1"/>
  <c r="F263" i="1" s="1"/>
  <c r="I266" i="1"/>
  <c r="J265" i="1"/>
  <c r="K265" i="1" s="1"/>
  <c r="U265" i="1" s="1"/>
  <c r="W265" i="1" s="1"/>
  <c r="R346" i="1"/>
  <c r="N261" i="1"/>
  <c r="O261" i="1" s="1"/>
  <c r="M262" i="1"/>
  <c r="T349" i="1"/>
  <c r="A347" i="1"/>
  <c r="Q347" i="1" s="1"/>
  <c r="AA346" i="1"/>
  <c r="H347" i="1" l="1"/>
  <c r="E265" i="1"/>
  <c r="C227" i="1"/>
  <c r="P226" i="1"/>
  <c r="X226" i="1" s="1"/>
  <c r="B226" i="1" s="1"/>
  <c r="L263" i="1"/>
  <c r="N262" i="1"/>
  <c r="O262" i="1" s="1"/>
  <c r="M263" i="1"/>
  <c r="G263" i="1"/>
  <c r="Y347" i="1"/>
  <c r="R347" i="1"/>
  <c r="S347" i="1" s="1"/>
  <c r="J266" i="1"/>
  <c r="K266" i="1" s="1"/>
  <c r="U266" i="1" s="1"/>
  <c r="W266" i="1" s="1"/>
  <c r="I267" i="1"/>
  <c r="D264" i="1"/>
  <c r="F264" i="1" s="1"/>
  <c r="A348" i="1"/>
  <c r="Q348" i="1" s="1"/>
  <c r="AA347" i="1"/>
  <c r="T350" i="1"/>
  <c r="H348" i="1" l="1"/>
  <c r="E266" i="1"/>
  <c r="C228" i="1"/>
  <c r="P227" i="1"/>
  <c r="X227" i="1" s="1"/>
  <c r="B227" i="1" s="1"/>
  <c r="G264" i="1"/>
  <c r="D265" i="1"/>
  <c r="F265" i="1" s="1"/>
  <c r="N263" i="1"/>
  <c r="O263" i="1" s="1"/>
  <c r="M264" i="1"/>
  <c r="Y348" i="1"/>
  <c r="R348" i="1"/>
  <c r="S348" i="1" s="1"/>
  <c r="L264" i="1"/>
  <c r="J267" i="1"/>
  <c r="K267" i="1" s="1"/>
  <c r="U267" i="1" s="1"/>
  <c r="W267" i="1" s="1"/>
  <c r="I268" i="1"/>
  <c r="AA348" i="1"/>
  <c r="A349" i="1"/>
  <c r="Q349" i="1" s="1"/>
  <c r="T351" i="1"/>
  <c r="H349" i="1" l="1"/>
  <c r="E267" i="1"/>
  <c r="C229" i="1"/>
  <c r="P228" i="1"/>
  <c r="X228" i="1" s="1"/>
  <c r="B228" i="1" s="1"/>
  <c r="L265" i="1"/>
  <c r="G265" i="1"/>
  <c r="N264" i="1"/>
  <c r="O264" i="1" s="1"/>
  <c r="M265" i="1"/>
  <c r="R349" i="1"/>
  <c r="S349" i="1" s="1"/>
  <c r="Y349" i="1"/>
  <c r="J268" i="1"/>
  <c r="K268" i="1" s="1"/>
  <c r="U268" i="1" s="1"/>
  <c r="W268" i="1" s="1"/>
  <c r="I269" i="1"/>
  <c r="D266" i="1"/>
  <c r="F266" i="1" s="1"/>
  <c r="A350" i="1"/>
  <c r="Q350" i="1" s="1"/>
  <c r="T352" i="1"/>
  <c r="AA349" i="1"/>
  <c r="H350" i="1" l="1"/>
  <c r="E268" i="1"/>
  <c r="C230" i="1"/>
  <c r="P229" i="1"/>
  <c r="X229" i="1" s="1"/>
  <c r="B229" i="1" s="1"/>
  <c r="G266" i="1"/>
  <c r="N265" i="1"/>
  <c r="O265" i="1" s="1"/>
  <c r="M266" i="1"/>
  <c r="Y350" i="1"/>
  <c r="R350" i="1"/>
  <c r="S350" i="1" s="1"/>
  <c r="D267" i="1"/>
  <c r="F267" i="1" s="1"/>
  <c r="I270" i="1"/>
  <c r="J269" i="1"/>
  <c r="K269" i="1" s="1"/>
  <c r="U269" i="1" s="1"/>
  <c r="W269" i="1" s="1"/>
  <c r="L266" i="1"/>
  <c r="T353" i="1"/>
  <c r="AA350" i="1"/>
  <c r="A351" i="1"/>
  <c r="Q351" i="1" s="1"/>
  <c r="H351" i="1" l="1"/>
  <c r="E269" i="1"/>
  <c r="C231" i="1"/>
  <c r="P230" i="1"/>
  <c r="X230" i="1" s="1"/>
  <c r="B230" i="1" s="1"/>
  <c r="G267" i="1"/>
  <c r="I271" i="1"/>
  <c r="J270" i="1"/>
  <c r="K270" i="1" s="1"/>
  <c r="U270" i="1" s="1"/>
  <c r="W270" i="1" s="1"/>
  <c r="N266" i="1"/>
  <c r="O266" i="1" s="1"/>
  <c r="M267" i="1"/>
  <c r="D268" i="1"/>
  <c r="F268" i="1" s="1"/>
  <c r="R351" i="1"/>
  <c r="S351" i="1" s="1"/>
  <c r="Y351" i="1"/>
  <c r="L267" i="1"/>
  <c r="A352" i="1"/>
  <c r="Q352" i="1" s="1"/>
  <c r="AA351" i="1"/>
  <c r="T354" i="1"/>
  <c r="H352" i="1" l="1"/>
  <c r="E270" i="1"/>
  <c r="C232" i="1"/>
  <c r="P231" i="1"/>
  <c r="X231" i="1" s="1"/>
  <c r="B231" i="1" s="1"/>
  <c r="G268" i="1"/>
  <c r="Y352" i="1"/>
  <c r="R352" i="1"/>
  <c r="S352" i="1" s="1"/>
  <c r="D269" i="1"/>
  <c r="F269" i="1" s="1"/>
  <c r="L268" i="1"/>
  <c r="N267" i="1"/>
  <c r="O267" i="1" s="1"/>
  <c r="M268" i="1"/>
  <c r="I272" i="1"/>
  <c r="J271" i="1"/>
  <c r="K271" i="1" s="1"/>
  <c r="U271" i="1" s="1"/>
  <c r="W271" i="1" s="1"/>
  <c r="AA352" i="1"/>
  <c r="T355" i="1"/>
  <c r="A353" i="1"/>
  <c r="Q353" i="1" s="1"/>
  <c r="H353" i="1" l="1"/>
  <c r="E271" i="1"/>
  <c r="C233" i="1"/>
  <c r="P232" i="1"/>
  <c r="X232" i="1" s="1"/>
  <c r="B232" i="1" s="1"/>
  <c r="I273" i="1"/>
  <c r="J272" i="1"/>
  <c r="K272" i="1" s="1"/>
  <c r="U272" i="1" s="1"/>
  <c r="W272" i="1" s="1"/>
  <c r="D270" i="1"/>
  <c r="F270" i="1" s="1"/>
  <c r="Y353" i="1"/>
  <c r="R353" i="1"/>
  <c r="S353" i="1" s="1"/>
  <c r="N268" i="1"/>
  <c r="O268" i="1" s="1"/>
  <c r="M269" i="1"/>
  <c r="L269" i="1"/>
  <c r="G269" i="1"/>
  <c r="AA353" i="1"/>
  <c r="A354" i="1"/>
  <c r="Q354" i="1" s="1"/>
  <c r="T356" i="1"/>
  <c r="H354" i="1" l="1"/>
  <c r="E272" i="1"/>
  <c r="C234" i="1"/>
  <c r="P233" i="1"/>
  <c r="X233" i="1" s="1"/>
  <c r="B233" i="1" s="1"/>
  <c r="L270" i="1"/>
  <c r="Y354" i="1"/>
  <c r="R354" i="1"/>
  <c r="S354" i="1" s="1"/>
  <c r="N269" i="1"/>
  <c r="O269" i="1" s="1"/>
  <c r="M270" i="1"/>
  <c r="G270" i="1"/>
  <c r="D271" i="1"/>
  <c r="F271" i="1" s="1"/>
  <c r="J273" i="1"/>
  <c r="K273" i="1" s="1"/>
  <c r="U273" i="1" s="1"/>
  <c r="W273" i="1" s="1"/>
  <c r="I274" i="1"/>
  <c r="T357" i="1"/>
  <c r="AA354" i="1"/>
  <c r="A355" i="1"/>
  <c r="Q355" i="1" s="1"/>
  <c r="H355" i="1" l="1"/>
  <c r="E273" i="1"/>
  <c r="C235" i="1"/>
  <c r="P234" i="1"/>
  <c r="X234" i="1" s="1"/>
  <c r="B234" i="1" s="1"/>
  <c r="L271" i="1"/>
  <c r="G271" i="1"/>
  <c r="R355" i="1"/>
  <c r="S355" i="1" s="1"/>
  <c r="Y355" i="1"/>
  <c r="D272" i="1"/>
  <c r="F272" i="1" s="1"/>
  <c r="N270" i="1"/>
  <c r="O270" i="1" s="1"/>
  <c r="M271" i="1"/>
  <c r="I275" i="1"/>
  <c r="J274" i="1"/>
  <c r="K274" i="1" s="1"/>
  <c r="U274" i="1" s="1"/>
  <c r="W274" i="1" s="1"/>
  <c r="AA355" i="1"/>
  <c r="A356" i="1"/>
  <c r="Q356" i="1" s="1"/>
  <c r="T358" i="1"/>
  <c r="H356" i="1" l="1"/>
  <c r="E274" i="1"/>
  <c r="C236" i="1"/>
  <c r="P235" i="1"/>
  <c r="X235" i="1" s="1"/>
  <c r="L272" i="1"/>
  <c r="G272" i="1"/>
  <c r="D273" i="1"/>
  <c r="F273" i="1" s="1"/>
  <c r="I276" i="1"/>
  <c r="J275" i="1"/>
  <c r="K275" i="1" s="1"/>
  <c r="U275" i="1" s="1"/>
  <c r="W275" i="1" s="1"/>
  <c r="R356" i="1"/>
  <c r="S356" i="1" s="1"/>
  <c r="Y356" i="1"/>
  <c r="N271" i="1"/>
  <c r="O271" i="1" s="1"/>
  <c r="M272" i="1"/>
  <c r="T359" i="1"/>
  <c r="AA356" i="1"/>
  <c r="A357" i="1"/>
  <c r="Q357" i="1" s="1"/>
  <c r="H357" i="1" l="1"/>
  <c r="B235" i="1"/>
  <c r="Y235" i="1"/>
  <c r="E275" i="1"/>
  <c r="C237" i="1"/>
  <c r="P236" i="1"/>
  <c r="X236" i="1" s="1"/>
  <c r="L273" i="1"/>
  <c r="Y357" i="1"/>
  <c r="R357" i="1"/>
  <c r="S357" i="1" s="1"/>
  <c r="G273" i="1"/>
  <c r="N272" i="1"/>
  <c r="O272" i="1" s="1"/>
  <c r="M273" i="1"/>
  <c r="J276" i="1"/>
  <c r="K276" i="1" s="1"/>
  <c r="U276" i="1" s="1"/>
  <c r="W276" i="1" s="1"/>
  <c r="I277" i="1"/>
  <c r="D274" i="1"/>
  <c r="F274" i="1" s="1"/>
  <c r="AA357" i="1"/>
  <c r="T360" i="1"/>
  <c r="A358" i="1"/>
  <c r="Q358" i="1" s="1"/>
  <c r="H358" i="1" l="1"/>
  <c r="E276" i="1"/>
  <c r="B236" i="1"/>
  <c r="Y236" i="1"/>
  <c r="C238" i="1"/>
  <c r="P237" i="1"/>
  <c r="X237" i="1" s="1"/>
  <c r="G274" i="1"/>
  <c r="D275" i="1"/>
  <c r="F275" i="1" s="1"/>
  <c r="R358" i="1"/>
  <c r="S358" i="1" s="1"/>
  <c r="L274" i="1"/>
  <c r="I278" i="1"/>
  <c r="J277" i="1"/>
  <c r="K277" i="1" s="1"/>
  <c r="U277" i="1" s="1"/>
  <c r="W277" i="1" s="1"/>
  <c r="N273" i="1"/>
  <c r="O273" i="1" s="1"/>
  <c r="M274" i="1"/>
  <c r="AA358" i="1"/>
  <c r="T361" i="1"/>
  <c r="A359" i="1"/>
  <c r="Q359" i="1" s="1"/>
  <c r="H359" i="1" l="1"/>
  <c r="E277" i="1"/>
  <c r="B237" i="1"/>
  <c r="Y237" i="1"/>
  <c r="C239" i="1"/>
  <c r="P238" i="1"/>
  <c r="X238" i="1" s="1"/>
  <c r="B238" i="1" s="1"/>
  <c r="L275" i="1"/>
  <c r="R359" i="1"/>
  <c r="S359" i="1" s="1"/>
  <c r="N274" i="1"/>
  <c r="O274" i="1" s="1"/>
  <c r="M275" i="1"/>
  <c r="G275" i="1"/>
  <c r="I279" i="1"/>
  <c r="J278" i="1"/>
  <c r="K278" i="1" s="1"/>
  <c r="U278" i="1" s="1"/>
  <c r="W278" i="1" s="1"/>
  <c r="D276" i="1"/>
  <c r="F276" i="1" s="1"/>
  <c r="AA359" i="1"/>
  <c r="A360" i="1"/>
  <c r="Q360" i="1" s="1"/>
  <c r="T362" i="1"/>
  <c r="H360" i="1" l="1"/>
  <c r="E278" i="1"/>
  <c r="C240" i="1"/>
  <c r="P239" i="1"/>
  <c r="X239" i="1" s="1"/>
  <c r="B239" i="1" s="1"/>
  <c r="G276" i="1"/>
  <c r="R360" i="1"/>
  <c r="D277" i="1"/>
  <c r="F277" i="1" s="1"/>
  <c r="J279" i="1"/>
  <c r="K279" i="1" s="1"/>
  <c r="U279" i="1" s="1"/>
  <c r="W279" i="1" s="1"/>
  <c r="I280" i="1"/>
  <c r="N275" i="1"/>
  <c r="O275" i="1" s="1"/>
  <c r="M276" i="1"/>
  <c r="L276" i="1"/>
  <c r="A361" i="1"/>
  <c r="Q361" i="1" s="1"/>
  <c r="T363" i="1"/>
  <c r="AA360" i="1"/>
  <c r="H361" i="1" l="1"/>
  <c r="E279" i="1"/>
  <c r="C241" i="1"/>
  <c r="P240" i="1"/>
  <c r="X240" i="1" s="1"/>
  <c r="B240" i="1" s="1"/>
  <c r="D278" i="1"/>
  <c r="F278" i="1" s="1"/>
  <c r="J280" i="1"/>
  <c r="K280" i="1" s="1"/>
  <c r="U280" i="1" s="1"/>
  <c r="W280" i="1" s="1"/>
  <c r="I281" i="1"/>
  <c r="N276" i="1"/>
  <c r="O276" i="1" s="1"/>
  <c r="M277" i="1"/>
  <c r="L277" i="1"/>
  <c r="R361" i="1"/>
  <c r="S361" i="1" s="1"/>
  <c r="Y361" i="1"/>
  <c r="G277" i="1"/>
  <c r="A362" i="1"/>
  <c r="Q362" i="1" s="1"/>
  <c r="T364" i="1"/>
  <c r="AA361" i="1"/>
  <c r="H362" i="1" l="1"/>
  <c r="E280" i="1"/>
  <c r="C242" i="1"/>
  <c r="P241" i="1"/>
  <c r="X241" i="1" s="1"/>
  <c r="B241" i="1" s="1"/>
  <c r="L278" i="1"/>
  <c r="G278" i="1"/>
  <c r="J281" i="1"/>
  <c r="K281" i="1" s="1"/>
  <c r="U281" i="1" s="1"/>
  <c r="W281" i="1" s="1"/>
  <c r="I282" i="1"/>
  <c r="Y362" i="1"/>
  <c r="R362" i="1"/>
  <c r="S362" i="1" s="1"/>
  <c r="N277" i="1"/>
  <c r="O277" i="1" s="1"/>
  <c r="M278" i="1"/>
  <c r="D279" i="1"/>
  <c r="F279" i="1" s="1"/>
  <c r="AA362" i="1"/>
  <c r="A363" i="1"/>
  <c r="Q363" i="1" s="1"/>
  <c r="T365" i="1"/>
  <c r="H363" i="1" l="1"/>
  <c r="E281" i="1"/>
  <c r="C243" i="1"/>
  <c r="P242" i="1"/>
  <c r="X242" i="1" s="1"/>
  <c r="B242" i="1" s="1"/>
  <c r="R363" i="1"/>
  <c r="S363" i="1" s="1"/>
  <c r="Y363" i="1"/>
  <c r="L279" i="1"/>
  <c r="N278" i="1"/>
  <c r="O278" i="1" s="1"/>
  <c r="M279" i="1"/>
  <c r="I283" i="1"/>
  <c r="J282" i="1"/>
  <c r="K282" i="1" s="1"/>
  <c r="U282" i="1" s="1"/>
  <c r="W282" i="1" s="1"/>
  <c r="D280" i="1"/>
  <c r="F280" i="1" s="1"/>
  <c r="G279" i="1"/>
  <c r="T366" i="1"/>
  <c r="AA363" i="1"/>
  <c r="A364" i="1"/>
  <c r="Q364" i="1" s="1"/>
  <c r="H364" i="1" l="1"/>
  <c r="E282" i="1"/>
  <c r="C244" i="1"/>
  <c r="P243" i="1"/>
  <c r="X243" i="1" s="1"/>
  <c r="B243" i="1" s="1"/>
  <c r="L280" i="1"/>
  <c r="G280" i="1"/>
  <c r="Y364" i="1"/>
  <c r="R364" i="1"/>
  <c r="S364" i="1" s="1"/>
  <c r="J283" i="1"/>
  <c r="K283" i="1" s="1"/>
  <c r="U283" i="1" s="1"/>
  <c r="W283" i="1" s="1"/>
  <c r="I284" i="1"/>
  <c r="D281" i="1"/>
  <c r="F281" i="1" s="1"/>
  <c r="N279" i="1"/>
  <c r="O279" i="1" s="1"/>
  <c r="M280" i="1"/>
  <c r="A365" i="1"/>
  <c r="Q365" i="1" s="1"/>
  <c r="T367" i="1"/>
  <c r="AA364" i="1"/>
  <c r="H365" i="1" l="1"/>
  <c r="E283" i="1"/>
  <c r="C245" i="1"/>
  <c r="P244" i="1"/>
  <c r="X244" i="1" s="1"/>
  <c r="B244" i="1" s="1"/>
  <c r="N280" i="1"/>
  <c r="O280" i="1" s="1"/>
  <c r="M281" i="1"/>
  <c r="D282" i="1"/>
  <c r="F282" i="1" s="1"/>
  <c r="L281" i="1"/>
  <c r="Y365" i="1"/>
  <c r="R365" i="1"/>
  <c r="S365" i="1" s="1"/>
  <c r="G281" i="1"/>
  <c r="I285" i="1"/>
  <c r="J284" i="1"/>
  <c r="K284" i="1" s="1"/>
  <c r="U284" i="1" s="1"/>
  <c r="W284" i="1" s="1"/>
  <c r="AA365" i="1"/>
  <c r="A366" i="1"/>
  <c r="Q366" i="1" s="1"/>
  <c r="T368" i="1"/>
  <c r="H366" i="1" l="1"/>
  <c r="E284" i="1"/>
  <c r="C246" i="1"/>
  <c r="P245" i="1"/>
  <c r="X245" i="1" s="1"/>
  <c r="B245" i="1" s="1"/>
  <c r="J285" i="1"/>
  <c r="K285" i="1" s="1"/>
  <c r="I286" i="1"/>
  <c r="D283" i="1"/>
  <c r="F283" i="1" s="1"/>
  <c r="Y366" i="1"/>
  <c r="R366" i="1"/>
  <c r="S366" i="1" s="1"/>
  <c r="L282" i="1"/>
  <c r="N281" i="1"/>
  <c r="O281" i="1" s="1"/>
  <c r="M282" i="1"/>
  <c r="G282" i="1"/>
  <c r="AA366" i="1"/>
  <c r="A367" i="1"/>
  <c r="Q367" i="1" s="1"/>
  <c r="T369" i="1"/>
  <c r="E285" i="1" l="1"/>
  <c r="H367" i="1"/>
  <c r="C247" i="1"/>
  <c r="P246" i="1"/>
  <c r="X246" i="1" s="1"/>
  <c r="B246" i="1" s="1"/>
  <c r="L283" i="1"/>
  <c r="N282" i="1"/>
  <c r="O282" i="1" s="1"/>
  <c r="M283" i="1"/>
  <c r="G283" i="1"/>
  <c r="R367" i="1"/>
  <c r="S367" i="1" s="1"/>
  <c r="Y367" i="1"/>
  <c r="D284" i="1"/>
  <c r="F284" i="1" s="1"/>
  <c r="I287" i="1"/>
  <c r="J286" i="1"/>
  <c r="K286" i="1" s="1"/>
  <c r="U285" i="1"/>
  <c r="W285" i="1" s="1"/>
  <c r="A368" i="1"/>
  <c r="Q368" i="1" s="1"/>
  <c r="T370" i="1"/>
  <c r="AA367" i="1"/>
  <c r="E286" i="1" l="1"/>
  <c r="H368" i="1"/>
  <c r="C248" i="1"/>
  <c r="P247" i="1"/>
  <c r="X247" i="1" s="1"/>
  <c r="B247" i="1" s="1"/>
  <c r="U286" i="1"/>
  <c r="W286" i="1" s="1"/>
  <c r="J287" i="1"/>
  <c r="K287" i="1" s="1"/>
  <c r="I288" i="1"/>
  <c r="Y368" i="1"/>
  <c r="R368" i="1"/>
  <c r="S368" i="1" s="1"/>
  <c r="D285" i="1"/>
  <c r="F285" i="1" s="1"/>
  <c r="L284" i="1"/>
  <c r="N283" i="1"/>
  <c r="O283" i="1" s="1"/>
  <c r="M284" i="1"/>
  <c r="G284" i="1"/>
  <c r="AA368" i="1"/>
  <c r="A369" i="1"/>
  <c r="Q369" i="1" s="1"/>
  <c r="T371" i="1"/>
  <c r="E287" i="1" l="1"/>
  <c r="H369" i="1"/>
  <c r="C249" i="1"/>
  <c r="P248" i="1"/>
  <c r="X248" i="1" s="1"/>
  <c r="B248" i="1" s="1"/>
  <c r="U287" i="1"/>
  <c r="W287" i="1" s="1"/>
  <c r="G285" i="1"/>
  <c r="N284" i="1"/>
  <c r="O284" i="1" s="1"/>
  <c r="L285" i="1"/>
  <c r="Y369" i="1"/>
  <c r="R369" i="1"/>
  <c r="S369" i="1" s="1"/>
  <c r="M285" i="1"/>
  <c r="D286" i="1"/>
  <c r="F286" i="1" s="1"/>
  <c r="J288" i="1"/>
  <c r="K288" i="1" s="1"/>
  <c r="I289" i="1"/>
  <c r="T372" i="1"/>
  <c r="AA369" i="1"/>
  <c r="A370" i="1"/>
  <c r="Q370" i="1" s="1"/>
  <c r="E288" i="1" l="1"/>
  <c r="H370" i="1"/>
  <c r="C250" i="1"/>
  <c r="P249" i="1"/>
  <c r="X249" i="1" s="1"/>
  <c r="B249" i="1" s="1"/>
  <c r="U288" i="1"/>
  <c r="W288" i="1" s="1"/>
  <c r="G286" i="1"/>
  <c r="R370" i="1"/>
  <c r="S370" i="1" s="1"/>
  <c r="Y370" i="1"/>
  <c r="D287" i="1"/>
  <c r="F287" i="1" s="1"/>
  <c r="J289" i="1"/>
  <c r="K289" i="1" s="1"/>
  <c r="I290" i="1"/>
  <c r="L286" i="1"/>
  <c r="N285" i="1"/>
  <c r="O285" i="1" s="1"/>
  <c r="M286" i="1"/>
  <c r="A371" i="1"/>
  <c r="Q371" i="1" s="1"/>
  <c r="AA370" i="1"/>
  <c r="T373" i="1"/>
  <c r="E289" i="1" l="1"/>
  <c r="H371" i="1"/>
  <c r="C251" i="1"/>
  <c r="P250" i="1"/>
  <c r="X250" i="1" s="1"/>
  <c r="B250" i="1" s="1"/>
  <c r="U289" i="1"/>
  <c r="W289" i="1" s="1"/>
  <c r="D288" i="1"/>
  <c r="F288" i="1" s="1"/>
  <c r="Y371" i="1"/>
  <c r="R371" i="1"/>
  <c r="S371" i="1" s="1"/>
  <c r="L287" i="1"/>
  <c r="N286" i="1"/>
  <c r="O286" i="1" s="1"/>
  <c r="M287" i="1"/>
  <c r="J290" i="1"/>
  <c r="K290" i="1" s="1"/>
  <c r="I291" i="1"/>
  <c r="G287" i="1"/>
  <c r="T374" i="1"/>
  <c r="AA371" i="1"/>
  <c r="A372" i="1"/>
  <c r="Q372" i="1" s="1"/>
  <c r="E290" i="1" l="1"/>
  <c r="H372" i="1"/>
  <c r="C252" i="1"/>
  <c r="P251" i="1"/>
  <c r="X251" i="1" s="1"/>
  <c r="B251" i="1" s="1"/>
  <c r="U290" i="1"/>
  <c r="W290" i="1" s="1"/>
  <c r="L288" i="1"/>
  <c r="G288" i="1"/>
  <c r="R372" i="1"/>
  <c r="S372" i="1" s="1"/>
  <c r="Y372" i="1"/>
  <c r="I292" i="1"/>
  <c r="J291" i="1"/>
  <c r="K291" i="1" s="1"/>
  <c r="N287" i="1"/>
  <c r="O287" i="1" s="1"/>
  <c r="M288" i="1"/>
  <c r="D289" i="1"/>
  <c r="F289" i="1" s="1"/>
  <c r="A373" i="1"/>
  <c r="T375" i="1"/>
  <c r="AA372" i="1"/>
  <c r="E291" i="1" l="1"/>
  <c r="Q373" i="1"/>
  <c r="R373" i="1" s="1"/>
  <c r="S373" i="1" s="1"/>
  <c r="H373" i="1"/>
  <c r="C253" i="1"/>
  <c r="P252" i="1"/>
  <c r="X252" i="1" s="1"/>
  <c r="B252" i="1" s="1"/>
  <c r="U291" i="1"/>
  <c r="W291" i="1" s="1"/>
  <c r="L289" i="1"/>
  <c r="G289" i="1"/>
  <c r="J292" i="1"/>
  <c r="K292" i="1" s="1"/>
  <c r="I293" i="1"/>
  <c r="N288" i="1"/>
  <c r="O288" i="1" s="1"/>
  <c r="M289" i="1"/>
  <c r="D290" i="1"/>
  <c r="F290" i="1" s="1"/>
  <c r="A374" i="1"/>
  <c r="Q374" i="1" s="1"/>
  <c r="T376" i="1"/>
  <c r="AA373" i="1"/>
  <c r="E292" i="1" l="1"/>
  <c r="Y373" i="1"/>
  <c r="H374" i="1"/>
  <c r="C254" i="1"/>
  <c r="P253" i="1"/>
  <c r="X253" i="1" s="1"/>
  <c r="B253" i="1" s="1"/>
  <c r="U292" i="1"/>
  <c r="W292" i="1" s="1"/>
  <c r="L290" i="1"/>
  <c r="G290" i="1"/>
  <c r="Y374" i="1"/>
  <c r="R374" i="1"/>
  <c r="S374" i="1" s="1"/>
  <c r="N289" i="1"/>
  <c r="O289" i="1" s="1"/>
  <c r="M290" i="1"/>
  <c r="I294" i="1"/>
  <c r="J293" i="1"/>
  <c r="K293" i="1" s="1"/>
  <c r="U293" i="1" s="1"/>
  <c r="W293" i="1" s="1"/>
  <c r="D291" i="1"/>
  <c r="F291" i="1" s="1"/>
  <c r="AA374" i="1"/>
  <c r="T377" i="1"/>
  <c r="A375" i="1"/>
  <c r="Q375" i="1" s="1"/>
  <c r="R375" i="1" s="1"/>
  <c r="H375" i="1" l="1"/>
  <c r="E293" i="1"/>
  <c r="C255" i="1"/>
  <c r="P254" i="1"/>
  <c r="X254" i="1" s="1"/>
  <c r="B254" i="1" s="1"/>
  <c r="L291" i="1"/>
  <c r="G291" i="1"/>
  <c r="J294" i="1"/>
  <c r="K294" i="1" s="1"/>
  <c r="U294" i="1" s="1"/>
  <c r="W294" i="1" s="1"/>
  <c r="I295" i="1"/>
  <c r="D292" i="1"/>
  <c r="F292" i="1" s="1"/>
  <c r="N290" i="1"/>
  <c r="O290" i="1" s="1"/>
  <c r="M291" i="1"/>
  <c r="AA375" i="1"/>
  <c r="T378" i="1"/>
  <c r="A376" i="1"/>
  <c r="Q376" i="1" s="1"/>
  <c r="H376" i="1" l="1"/>
  <c r="E294" i="1"/>
  <c r="C256" i="1"/>
  <c r="P255" i="1"/>
  <c r="L292" i="1"/>
  <c r="G292" i="1"/>
  <c r="I296" i="1"/>
  <c r="J295" i="1"/>
  <c r="K295" i="1" s="1"/>
  <c r="U295" i="1" s="1"/>
  <c r="W295" i="1" s="1"/>
  <c r="Y376" i="1"/>
  <c r="R376" i="1"/>
  <c r="S376" i="1" s="1"/>
  <c r="N291" i="1"/>
  <c r="O291" i="1" s="1"/>
  <c r="M292" i="1"/>
  <c r="D293" i="1"/>
  <c r="F293" i="1" s="1"/>
  <c r="T379" i="1"/>
  <c r="AA376" i="1"/>
  <c r="A377" i="1"/>
  <c r="Q377" i="1" s="1"/>
  <c r="H377" i="1" l="1"/>
  <c r="E295" i="1"/>
  <c r="X255" i="1"/>
  <c r="B255" i="1" s="1"/>
  <c r="S255" i="1"/>
  <c r="Y255" i="1" s="1"/>
  <c r="C257" i="1"/>
  <c r="P256" i="1"/>
  <c r="X256" i="1" s="1"/>
  <c r="B256" i="1" s="1"/>
  <c r="G293" i="1"/>
  <c r="J296" i="1"/>
  <c r="K296" i="1" s="1"/>
  <c r="U296" i="1" s="1"/>
  <c r="W296" i="1" s="1"/>
  <c r="I297" i="1"/>
  <c r="Y377" i="1"/>
  <c r="R377" i="1"/>
  <c r="S377" i="1" s="1"/>
  <c r="D294" i="1"/>
  <c r="F294" i="1" s="1"/>
  <c r="L293" i="1"/>
  <c r="N292" i="1"/>
  <c r="O292" i="1" s="1"/>
  <c r="M293" i="1"/>
  <c r="A378" i="1"/>
  <c r="Q378" i="1" s="1"/>
  <c r="AA377" i="1"/>
  <c r="T380" i="1"/>
  <c r="H378" i="1" l="1"/>
  <c r="E296" i="1"/>
  <c r="C258" i="1"/>
  <c r="P257" i="1"/>
  <c r="X257" i="1" s="1"/>
  <c r="B257" i="1" s="1"/>
  <c r="L294" i="1"/>
  <c r="G294" i="1"/>
  <c r="R378" i="1"/>
  <c r="S378" i="1" s="1"/>
  <c r="Y378" i="1"/>
  <c r="I298" i="1"/>
  <c r="J297" i="1"/>
  <c r="K297" i="1" s="1"/>
  <c r="U297" i="1" s="1"/>
  <c r="W297" i="1" s="1"/>
  <c r="N293" i="1"/>
  <c r="O293" i="1" s="1"/>
  <c r="M294" i="1"/>
  <c r="D295" i="1"/>
  <c r="F295" i="1" s="1"/>
  <c r="T381" i="1"/>
  <c r="A379" i="1"/>
  <c r="Q379" i="1" s="1"/>
  <c r="AA378" i="1"/>
  <c r="H379" i="1" l="1"/>
  <c r="E297" i="1"/>
  <c r="C259" i="1"/>
  <c r="P258" i="1"/>
  <c r="X258" i="1" s="1"/>
  <c r="B258" i="1" s="1"/>
  <c r="L295" i="1"/>
  <c r="G295" i="1"/>
  <c r="N294" i="1"/>
  <c r="O294" i="1" s="1"/>
  <c r="M295" i="1"/>
  <c r="I299" i="1"/>
  <c r="J298" i="1"/>
  <c r="K298" i="1" s="1"/>
  <c r="U298" i="1" s="1"/>
  <c r="W298" i="1" s="1"/>
  <c r="Y379" i="1"/>
  <c r="R379" i="1"/>
  <c r="S379" i="1" s="1"/>
  <c r="D296" i="1"/>
  <c r="F296" i="1" s="1"/>
  <c r="AA379" i="1"/>
  <c r="A380" i="1"/>
  <c r="Q380" i="1" s="1"/>
  <c r="T382" i="1"/>
  <c r="H380" i="1" l="1"/>
  <c r="E298" i="1"/>
  <c r="C260" i="1"/>
  <c r="P259" i="1"/>
  <c r="X259" i="1" s="1"/>
  <c r="B259" i="1" s="1"/>
  <c r="Y380" i="1"/>
  <c r="R380" i="1"/>
  <c r="S380" i="1" s="1"/>
  <c r="L296" i="1"/>
  <c r="G296" i="1"/>
  <c r="N295" i="1"/>
  <c r="O295" i="1" s="1"/>
  <c r="M296" i="1"/>
  <c r="D297" i="1"/>
  <c r="F297" i="1" s="1"/>
  <c r="I300" i="1"/>
  <c r="J299" i="1"/>
  <c r="K299" i="1" s="1"/>
  <c r="U299" i="1" s="1"/>
  <c r="W299" i="1" s="1"/>
  <c r="T383" i="1"/>
  <c r="AA380" i="1"/>
  <c r="A381" i="1"/>
  <c r="Q381" i="1" s="1"/>
  <c r="H381" i="1" l="1"/>
  <c r="E299" i="1"/>
  <c r="C261" i="1"/>
  <c r="P260" i="1"/>
  <c r="X260" i="1" s="1"/>
  <c r="B260" i="1" s="1"/>
  <c r="I301" i="1"/>
  <c r="J300" i="1"/>
  <c r="K300" i="1" s="1"/>
  <c r="U300" i="1" s="1"/>
  <c r="W300" i="1" s="1"/>
  <c r="D298" i="1"/>
  <c r="F298" i="1" s="1"/>
  <c r="Y381" i="1"/>
  <c r="R381" i="1"/>
  <c r="S381" i="1" s="1"/>
  <c r="L297" i="1"/>
  <c r="N296" i="1"/>
  <c r="O296" i="1" s="1"/>
  <c r="M297" i="1"/>
  <c r="G297" i="1"/>
  <c r="AA381" i="1"/>
  <c r="T384" i="1"/>
  <c r="A382" i="1"/>
  <c r="Q382" i="1" s="1"/>
  <c r="H382" i="1" l="1"/>
  <c r="E300" i="1"/>
  <c r="C262" i="1"/>
  <c r="P261" i="1"/>
  <c r="X261" i="1" s="1"/>
  <c r="B261" i="1" s="1"/>
  <c r="L298" i="1"/>
  <c r="G298" i="1"/>
  <c r="Y382" i="1"/>
  <c r="R382" i="1"/>
  <c r="S382" i="1" s="1"/>
  <c r="D299" i="1"/>
  <c r="F299" i="1" s="1"/>
  <c r="N297" i="1"/>
  <c r="O297" i="1" s="1"/>
  <c r="M298" i="1"/>
  <c r="J301" i="1"/>
  <c r="K301" i="1" s="1"/>
  <c r="U301" i="1" s="1"/>
  <c r="W301" i="1" s="1"/>
  <c r="I302" i="1"/>
  <c r="AA382" i="1"/>
  <c r="A383" i="1"/>
  <c r="Q383" i="1" s="1"/>
  <c r="T385" i="1"/>
  <c r="H383" i="1" l="1"/>
  <c r="E301" i="1"/>
  <c r="C263" i="1"/>
  <c r="P262" i="1"/>
  <c r="X262" i="1" s="1"/>
  <c r="B262" i="1" s="1"/>
  <c r="L299" i="1"/>
  <c r="G299" i="1"/>
  <c r="I303" i="1"/>
  <c r="J302" i="1"/>
  <c r="K302" i="1" s="1"/>
  <c r="U302" i="1" s="1"/>
  <c r="W302" i="1" s="1"/>
  <c r="Y383" i="1"/>
  <c r="R383" i="1"/>
  <c r="S383" i="1" s="1"/>
  <c r="N298" i="1"/>
  <c r="O298" i="1" s="1"/>
  <c r="M299" i="1"/>
  <c r="D300" i="1"/>
  <c r="F300" i="1" s="1"/>
  <c r="AA383" i="1"/>
  <c r="T386" i="1"/>
  <c r="A384" i="1"/>
  <c r="Q384" i="1" s="1"/>
  <c r="H384" i="1" l="1"/>
  <c r="E302" i="1"/>
  <c r="C264" i="1"/>
  <c r="P263" i="1"/>
  <c r="X263" i="1" s="1"/>
  <c r="B263" i="1" s="1"/>
  <c r="G300" i="1"/>
  <c r="J303" i="1"/>
  <c r="K303" i="1" s="1"/>
  <c r="U303" i="1" s="1"/>
  <c r="W303" i="1" s="1"/>
  <c r="I304" i="1"/>
  <c r="D301" i="1"/>
  <c r="F301" i="1" s="1"/>
  <c r="Y384" i="1"/>
  <c r="R384" i="1"/>
  <c r="S384" i="1" s="1"/>
  <c r="L300" i="1"/>
  <c r="N299" i="1"/>
  <c r="O299" i="1" s="1"/>
  <c r="M300" i="1"/>
  <c r="AA384" i="1"/>
  <c r="T387" i="1"/>
  <c r="A385" i="1"/>
  <c r="Q385" i="1" s="1"/>
  <c r="H385" i="1" l="1"/>
  <c r="E303" i="1"/>
  <c r="C265" i="1"/>
  <c r="P264" i="1"/>
  <c r="X264" i="1" s="1"/>
  <c r="B264" i="1" s="1"/>
  <c r="G301" i="1"/>
  <c r="L301" i="1"/>
  <c r="Y385" i="1"/>
  <c r="R385" i="1"/>
  <c r="S385" i="1" s="1"/>
  <c r="J304" i="1"/>
  <c r="K304" i="1" s="1"/>
  <c r="U304" i="1" s="1"/>
  <c r="W304" i="1" s="1"/>
  <c r="I305" i="1"/>
  <c r="N300" i="1"/>
  <c r="O300" i="1" s="1"/>
  <c r="M301" i="1"/>
  <c r="D302" i="1"/>
  <c r="F302" i="1" s="1"/>
  <c r="AA385" i="1"/>
  <c r="A386" i="1"/>
  <c r="Q386" i="1" s="1"/>
  <c r="T388" i="1"/>
  <c r="H386" i="1" l="1"/>
  <c r="E304" i="1"/>
  <c r="C266" i="1"/>
  <c r="P265" i="1"/>
  <c r="X265" i="1" s="1"/>
  <c r="B265" i="1" s="1"/>
  <c r="L302" i="1"/>
  <c r="G302" i="1"/>
  <c r="R386" i="1"/>
  <c r="S386" i="1" s="1"/>
  <c r="Y386" i="1"/>
  <c r="D303" i="1"/>
  <c r="F303" i="1" s="1"/>
  <c r="N301" i="1"/>
  <c r="M302" i="1"/>
  <c r="M303" i="1" s="1"/>
  <c r="J305" i="1"/>
  <c r="K305" i="1" s="1"/>
  <c r="U305" i="1" s="1"/>
  <c r="W305" i="1" s="1"/>
  <c r="I306" i="1"/>
  <c r="T389" i="1"/>
  <c r="AA386" i="1"/>
  <c r="A387" i="1"/>
  <c r="Q387" i="1" s="1"/>
  <c r="H387" i="1" l="1"/>
  <c r="E305" i="1"/>
  <c r="C267" i="1"/>
  <c r="P266" i="1"/>
  <c r="X266" i="1" s="1"/>
  <c r="L303" i="1"/>
  <c r="G303" i="1"/>
  <c r="Y387" i="1"/>
  <c r="R387" i="1"/>
  <c r="S387" i="1" s="1"/>
  <c r="M304" i="1"/>
  <c r="J306" i="1"/>
  <c r="K306" i="1" s="1"/>
  <c r="U306" i="1" s="1"/>
  <c r="W306" i="1" s="1"/>
  <c r="I307" i="1"/>
  <c r="D304" i="1"/>
  <c r="F304" i="1" s="1"/>
  <c r="N302" i="1"/>
  <c r="O302" i="1" s="1"/>
  <c r="O301" i="1"/>
  <c r="T390" i="1"/>
  <c r="A388" i="1"/>
  <c r="Q388" i="1" s="1"/>
  <c r="AA387" i="1"/>
  <c r="H388" i="1" l="1"/>
  <c r="E306" i="1"/>
  <c r="B266" i="1"/>
  <c r="Y266" i="1"/>
  <c r="C268" i="1"/>
  <c r="P267" i="1"/>
  <c r="X267" i="1" s="1"/>
  <c r="N303" i="1"/>
  <c r="O303" i="1" s="1"/>
  <c r="R388" i="1"/>
  <c r="S388" i="1" s="1"/>
  <c r="L304" i="1"/>
  <c r="G304" i="1"/>
  <c r="J307" i="1"/>
  <c r="K307" i="1" s="1"/>
  <c r="U307" i="1" s="1"/>
  <c r="W307" i="1" s="1"/>
  <c r="I308" i="1"/>
  <c r="D305" i="1"/>
  <c r="F305" i="1" s="1"/>
  <c r="M305" i="1"/>
  <c r="T391" i="1"/>
  <c r="AA388" i="1"/>
  <c r="A389" i="1"/>
  <c r="Q389" i="1" s="1"/>
  <c r="H389" i="1" l="1"/>
  <c r="E307" i="1"/>
  <c r="B267" i="1"/>
  <c r="Y267" i="1"/>
  <c r="C269" i="1"/>
  <c r="P268" i="1"/>
  <c r="X268" i="1" s="1"/>
  <c r="B268" i="1" s="1"/>
  <c r="N304" i="1"/>
  <c r="N305" i="1" s="1"/>
  <c r="M306" i="1"/>
  <c r="D306" i="1"/>
  <c r="F306" i="1" s="1"/>
  <c r="L305" i="1"/>
  <c r="J308" i="1"/>
  <c r="K308" i="1" s="1"/>
  <c r="U308" i="1" s="1"/>
  <c r="W308" i="1" s="1"/>
  <c r="I309" i="1"/>
  <c r="R389" i="1"/>
  <c r="S389" i="1" s="1"/>
  <c r="G305" i="1"/>
  <c r="T392" i="1"/>
  <c r="AA389" i="1"/>
  <c r="A390" i="1"/>
  <c r="Q390" i="1" s="1"/>
  <c r="H390" i="1" l="1"/>
  <c r="O304" i="1"/>
  <c r="E308" i="1"/>
  <c r="C270" i="1"/>
  <c r="P269" i="1"/>
  <c r="O305" i="1"/>
  <c r="D307" i="1"/>
  <c r="F307" i="1" s="1"/>
  <c r="R390" i="1"/>
  <c r="L306" i="1"/>
  <c r="N306" i="1"/>
  <c r="M307" i="1"/>
  <c r="J309" i="1"/>
  <c r="K309" i="1" s="1"/>
  <c r="U309" i="1" s="1"/>
  <c r="W309" i="1" s="1"/>
  <c r="I310" i="1"/>
  <c r="G306" i="1"/>
  <c r="AA390" i="1"/>
  <c r="A391" i="1"/>
  <c r="Q391" i="1" s="1"/>
  <c r="T393" i="1"/>
  <c r="H391" i="1" l="1"/>
  <c r="E309" i="1"/>
  <c r="X269" i="1"/>
  <c r="B269" i="1" s="1"/>
  <c r="S269" i="1"/>
  <c r="Y269" i="1" s="1"/>
  <c r="C271" i="1"/>
  <c r="P270" i="1"/>
  <c r="X270" i="1" s="1"/>
  <c r="B270" i="1" s="1"/>
  <c r="L307" i="1"/>
  <c r="I311" i="1"/>
  <c r="J310" i="1"/>
  <c r="K310" i="1" s="1"/>
  <c r="U310" i="1" s="1"/>
  <c r="W310" i="1" s="1"/>
  <c r="O306" i="1"/>
  <c r="G307" i="1"/>
  <c r="Y391" i="1"/>
  <c r="R391" i="1"/>
  <c r="S391" i="1" s="1"/>
  <c r="N307" i="1"/>
  <c r="M308" i="1"/>
  <c r="D308" i="1"/>
  <c r="F308" i="1" s="1"/>
  <c r="A392" i="1"/>
  <c r="Q392" i="1" s="1"/>
  <c r="T394" i="1"/>
  <c r="AA391" i="1"/>
  <c r="H392" i="1" l="1"/>
  <c r="E310" i="1"/>
  <c r="C272" i="1"/>
  <c r="P271" i="1"/>
  <c r="X271" i="1" s="1"/>
  <c r="B271" i="1" s="1"/>
  <c r="O307" i="1"/>
  <c r="Y392" i="1"/>
  <c r="R392" i="1"/>
  <c r="S392" i="1" s="1"/>
  <c r="L308" i="1"/>
  <c r="N308" i="1"/>
  <c r="M309" i="1"/>
  <c r="D309" i="1"/>
  <c r="F309" i="1" s="1"/>
  <c r="G308" i="1"/>
  <c r="J311" i="1"/>
  <c r="K311" i="1" s="1"/>
  <c r="U311" i="1" s="1"/>
  <c r="W311" i="1" s="1"/>
  <c r="I312" i="1"/>
  <c r="T395" i="1"/>
  <c r="AA392" i="1"/>
  <c r="A393" i="1"/>
  <c r="Q393" i="1" s="1"/>
  <c r="H393" i="1" l="1"/>
  <c r="E311" i="1"/>
  <c r="C273" i="1"/>
  <c r="P272" i="1"/>
  <c r="X272" i="1" s="1"/>
  <c r="B272" i="1" s="1"/>
  <c r="G309" i="1"/>
  <c r="O308" i="1"/>
  <c r="D310" i="1"/>
  <c r="F310" i="1" s="1"/>
  <c r="Y393" i="1"/>
  <c r="R393" i="1"/>
  <c r="S393" i="1" s="1"/>
  <c r="I313" i="1"/>
  <c r="J312" i="1"/>
  <c r="K312" i="1" s="1"/>
  <c r="U312" i="1" s="1"/>
  <c r="W312" i="1" s="1"/>
  <c r="L309" i="1"/>
  <c r="N309" i="1"/>
  <c r="M310" i="1"/>
  <c r="AA393" i="1"/>
  <c r="A394" i="1"/>
  <c r="Q394" i="1" s="1"/>
  <c r="T396" i="1"/>
  <c r="H394" i="1" l="1"/>
  <c r="E312" i="1"/>
  <c r="C274" i="1"/>
  <c r="P273" i="1"/>
  <c r="X273" i="1" s="1"/>
  <c r="B273" i="1" s="1"/>
  <c r="L310" i="1"/>
  <c r="G310" i="1"/>
  <c r="R394" i="1"/>
  <c r="S394" i="1" s="1"/>
  <c r="Y394" i="1"/>
  <c r="N310" i="1"/>
  <c r="M311" i="1"/>
  <c r="I314" i="1"/>
  <c r="J313" i="1"/>
  <c r="K313" i="1" s="1"/>
  <c r="O309" i="1"/>
  <c r="D311" i="1"/>
  <c r="F311" i="1" s="1"/>
  <c r="T397" i="1"/>
  <c r="AA394" i="1"/>
  <c r="A395" i="1"/>
  <c r="Q395" i="1" s="1"/>
  <c r="H395" i="1" l="1"/>
  <c r="U313" i="1"/>
  <c r="W313" i="1" s="1"/>
  <c r="E313" i="1"/>
  <c r="C275" i="1"/>
  <c r="P274" i="1"/>
  <c r="X274" i="1" s="1"/>
  <c r="B274" i="1" s="1"/>
  <c r="O310" i="1"/>
  <c r="L311" i="1"/>
  <c r="N311" i="1"/>
  <c r="M312" i="1"/>
  <c r="Y395" i="1"/>
  <c r="R395" i="1"/>
  <c r="S395" i="1" s="1"/>
  <c r="G311" i="1"/>
  <c r="D312" i="1"/>
  <c r="F312" i="1" s="1"/>
  <c r="J314" i="1"/>
  <c r="K314" i="1" s="1"/>
  <c r="U314" i="1" s="1"/>
  <c r="W314" i="1" s="1"/>
  <c r="I315" i="1"/>
  <c r="AA395" i="1"/>
  <c r="A396" i="1"/>
  <c r="Q396" i="1" s="1"/>
  <c r="T398" i="1"/>
  <c r="H396" i="1" l="1"/>
  <c r="E314" i="1"/>
  <c r="C276" i="1"/>
  <c r="P275" i="1"/>
  <c r="X275" i="1" s="1"/>
  <c r="B275" i="1" s="1"/>
  <c r="O311" i="1"/>
  <c r="D313" i="1"/>
  <c r="F313" i="1" s="1"/>
  <c r="I316" i="1"/>
  <c r="J315" i="1"/>
  <c r="K315" i="1" s="1"/>
  <c r="N312" i="1"/>
  <c r="Y396" i="1"/>
  <c r="R396" i="1"/>
  <c r="S396" i="1" s="1"/>
  <c r="L312" i="1"/>
  <c r="G312" i="1"/>
  <c r="T399" i="1"/>
  <c r="A397" i="1"/>
  <c r="Q397" i="1" s="1"/>
  <c r="AA396" i="1"/>
  <c r="H397" i="1" l="1"/>
  <c r="E315" i="1"/>
  <c r="O312" i="1"/>
  <c r="M313" i="1"/>
  <c r="N313" i="1" s="1"/>
  <c r="C277" i="1"/>
  <c r="P276" i="1"/>
  <c r="X276" i="1" s="1"/>
  <c r="B276" i="1" s="1"/>
  <c r="L313" i="1"/>
  <c r="G313" i="1"/>
  <c r="U315" i="1"/>
  <c r="W315" i="1" s="1"/>
  <c r="Y397" i="1"/>
  <c r="R397" i="1"/>
  <c r="S397" i="1" s="1"/>
  <c r="I317" i="1"/>
  <c r="J316" i="1"/>
  <c r="K316" i="1" s="1"/>
  <c r="D314" i="1"/>
  <c r="F314" i="1" s="1"/>
  <c r="AA397" i="1"/>
  <c r="A398" i="1"/>
  <c r="Q398" i="1" s="1"/>
  <c r="T400" i="1"/>
  <c r="E316" i="1" l="1"/>
  <c r="H398" i="1"/>
  <c r="M314" i="1"/>
  <c r="C278" i="1"/>
  <c r="P277" i="1"/>
  <c r="X277" i="1" s="1"/>
  <c r="B277" i="1" s="1"/>
  <c r="O313" i="1"/>
  <c r="N314" i="1"/>
  <c r="G314" i="1"/>
  <c r="U316" i="1"/>
  <c r="W316" i="1" s="1"/>
  <c r="I318" i="1"/>
  <c r="J317" i="1"/>
  <c r="K317" i="1" s="1"/>
  <c r="Y398" i="1"/>
  <c r="R398" i="1"/>
  <c r="S398" i="1" s="1"/>
  <c r="L314" i="1"/>
  <c r="D315" i="1"/>
  <c r="F315" i="1" s="1"/>
  <c r="T401" i="1"/>
  <c r="AA398" i="1"/>
  <c r="A399" i="1"/>
  <c r="Q399" i="1" s="1"/>
  <c r="E317" i="1" l="1"/>
  <c r="H399" i="1"/>
  <c r="C279" i="1"/>
  <c r="P278" i="1"/>
  <c r="X278" i="1" s="1"/>
  <c r="B278" i="1" s="1"/>
  <c r="U317" i="1"/>
  <c r="W317" i="1" s="1"/>
  <c r="L315" i="1"/>
  <c r="O314" i="1"/>
  <c r="M315" i="1"/>
  <c r="D316" i="1"/>
  <c r="F316" i="1" s="1"/>
  <c r="Y399" i="1"/>
  <c r="R399" i="1"/>
  <c r="S399" i="1" s="1"/>
  <c r="G315" i="1"/>
  <c r="I319" i="1"/>
  <c r="J318" i="1"/>
  <c r="K318" i="1" s="1"/>
  <c r="A400" i="1"/>
  <c r="Q400" i="1" s="1"/>
  <c r="T402" i="1"/>
  <c r="AA399" i="1"/>
  <c r="E318" i="1" l="1"/>
  <c r="H400" i="1"/>
  <c r="C280" i="1"/>
  <c r="P279" i="1"/>
  <c r="X279" i="1" s="1"/>
  <c r="B279" i="1" s="1"/>
  <c r="U318" i="1"/>
  <c r="W318" i="1" s="1"/>
  <c r="J319" i="1"/>
  <c r="K319" i="1" s="1"/>
  <c r="I320" i="1"/>
  <c r="D317" i="1"/>
  <c r="F317" i="1" s="1"/>
  <c r="Y400" i="1"/>
  <c r="R400" i="1"/>
  <c r="S400" i="1" s="1"/>
  <c r="L316" i="1"/>
  <c r="N315" i="1"/>
  <c r="M316" i="1"/>
  <c r="M317" i="1" s="1"/>
  <c r="M318" i="1" s="1"/>
  <c r="G316" i="1"/>
  <c r="AA400" i="1"/>
  <c r="T403" i="1"/>
  <c r="A401" i="1"/>
  <c r="Q401" i="1" s="1"/>
  <c r="E319" i="1" l="1"/>
  <c r="H401" i="1"/>
  <c r="C281" i="1"/>
  <c r="P280" i="1"/>
  <c r="X280" i="1" s="1"/>
  <c r="B280" i="1" s="1"/>
  <c r="U319" i="1"/>
  <c r="W319" i="1" s="1"/>
  <c r="Y401" i="1"/>
  <c r="R401" i="1"/>
  <c r="S401" i="1" s="1"/>
  <c r="N316" i="1"/>
  <c r="N317" i="1" s="1"/>
  <c r="N318" i="1" s="1"/>
  <c r="O315" i="1"/>
  <c r="L317" i="1"/>
  <c r="I321" i="1"/>
  <c r="J320" i="1"/>
  <c r="K320" i="1" s="1"/>
  <c r="D318" i="1"/>
  <c r="F318" i="1" s="1"/>
  <c r="G317" i="1"/>
  <c r="M319" i="1"/>
  <c r="A402" i="1"/>
  <c r="Q402" i="1" s="1"/>
  <c r="T404" i="1"/>
  <c r="AA401" i="1"/>
  <c r="E320" i="1" l="1"/>
  <c r="H402" i="1"/>
  <c r="C282" i="1"/>
  <c r="P281" i="1"/>
  <c r="X281" i="1" s="1"/>
  <c r="B281" i="1" s="1"/>
  <c r="U320" i="1"/>
  <c r="W320" i="1" s="1"/>
  <c r="O316" i="1"/>
  <c r="L318" i="1"/>
  <c r="O318" i="1" s="1"/>
  <c r="G318" i="1"/>
  <c r="N319" i="1"/>
  <c r="O317" i="1"/>
  <c r="R402" i="1"/>
  <c r="S402" i="1" s="1"/>
  <c r="Y402" i="1"/>
  <c r="M320" i="1"/>
  <c r="D319" i="1"/>
  <c r="F319" i="1" s="1"/>
  <c r="J321" i="1"/>
  <c r="K321" i="1" s="1"/>
  <c r="I322" i="1"/>
  <c r="T405" i="1"/>
  <c r="AA402" i="1"/>
  <c r="A403" i="1"/>
  <c r="Q403" i="1" s="1"/>
  <c r="H403" i="1" l="1"/>
  <c r="U321" i="1"/>
  <c r="W321" i="1" s="1"/>
  <c r="E321" i="1"/>
  <c r="C283" i="1"/>
  <c r="P282" i="1"/>
  <c r="X282" i="1" s="1"/>
  <c r="B282" i="1" s="1"/>
  <c r="N320" i="1"/>
  <c r="G319" i="1"/>
  <c r="L319" i="1"/>
  <c r="O319" i="1" s="1"/>
  <c r="D320" i="1"/>
  <c r="F320" i="1" s="1"/>
  <c r="J322" i="1"/>
  <c r="K322" i="1" s="1"/>
  <c r="U322" i="1" s="1"/>
  <c r="W322" i="1" s="1"/>
  <c r="I323" i="1"/>
  <c r="Y403" i="1"/>
  <c r="R403" i="1"/>
  <c r="S403" i="1" s="1"/>
  <c r="M321" i="1"/>
  <c r="A404" i="1"/>
  <c r="AA403" i="1"/>
  <c r="T406" i="1"/>
  <c r="N321" i="1" l="1"/>
  <c r="Q404" i="1"/>
  <c r="Y404" i="1" s="1"/>
  <c r="H404" i="1"/>
  <c r="E322" i="1"/>
  <c r="C284" i="1"/>
  <c r="P283" i="1"/>
  <c r="S283" i="1" s="1"/>
  <c r="L320" i="1"/>
  <c r="O320" i="1" s="1"/>
  <c r="J323" i="1"/>
  <c r="K323" i="1" s="1"/>
  <c r="U323" i="1" s="1"/>
  <c r="W323" i="1" s="1"/>
  <c r="I324" i="1"/>
  <c r="G320" i="1"/>
  <c r="M322" i="1"/>
  <c r="D321" i="1"/>
  <c r="F321" i="1" s="1"/>
  <c r="AA404" i="1"/>
  <c r="T407" i="1"/>
  <c r="A405" i="1"/>
  <c r="N322" i="1" l="1"/>
  <c r="R404" i="1"/>
  <c r="S404" i="1" s="1"/>
  <c r="Q405" i="1"/>
  <c r="Y405" i="1" s="1"/>
  <c r="H405" i="1"/>
  <c r="E323" i="1"/>
  <c r="X283" i="1"/>
  <c r="Y283" i="1" s="1"/>
  <c r="C285" i="1"/>
  <c r="P284" i="1"/>
  <c r="X284" i="1" s="1"/>
  <c r="B284" i="1" s="1"/>
  <c r="D322" i="1"/>
  <c r="F322" i="1" s="1"/>
  <c r="L321" i="1"/>
  <c r="O321" i="1" s="1"/>
  <c r="I325" i="1"/>
  <c r="J324" i="1"/>
  <c r="K324" i="1" s="1"/>
  <c r="U324" i="1" s="1"/>
  <c r="W324" i="1" s="1"/>
  <c r="G321" i="1"/>
  <c r="M323" i="1"/>
  <c r="T408" i="1"/>
  <c r="A406" i="1"/>
  <c r="Q406" i="1" s="1"/>
  <c r="AA405" i="1"/>
  <c r="N323" i="1" l="1"/>
  <c r="R405" i="1"/>
  <c r="S405" i="1" s="1"/>
  <c r="H406" i="1"/>
  <c r="E324" i="1"/>
  <c r="B283" i="1"/>
  <c r="C286" i="1"/>
  <c r="P285" i="1"/>
  <c r="X285" i="1" s="1"/>
  <c r="B285" i="1" s="1"/>
  <c r="L322" i="1"/>
  <c r="O322" i="1" s="1"/>
  <c r="G322" i="1"/>
  <c r="I326" i="1"/>
  <c r="J325" i="1"/>
  <c r="K325" i="1" s="1"/>
  <c r="U325" i="1" s="1"/>
  <c r="W325" i="1" s="1"/>
  <c r="Y406" i="1"/>
  <c r="R406" i="1"/>
  <c r="S406" i="1" s="1"/>
  <c r="M324" i="1"/>
  <c r="D323" i="1"/>
  <c r="F323" i="1" s="1"/>
  <c r="A407" i="1"/>
  <c r="T409" i="1"/>
  <c r="AA406" i="1"/>
  <c r="N324" i="1" l="1"/>
  <c r="Q407" i="1"/>
  <c r="R407" i="1" s="1"/>
  <c r="S407" i="1" s="1"/>
  <c r="H407" i="1"/>
  <c r="E325" i="1"/>
  <c r="C287" i="1"/>
  <c r="P286" i="1"/>
  <c r="X286" i="1" s="1"/>
  <c r="B286" i="1" s="1"/>
  <c r="L323" i="1"/>
  <c r="O323" i="1" s="1"/>
  <c r="G323" i="1"/>
  <c r="M325" i="1"/>
  <c r="D324" i="1"/>
  <c r="F324" i="1" s="1"/>
  <c r="J326" i="1"/>
  <c r="K326" i="1" s="1"/>
  <c r="U326" i="1" s="1"/>
  <c r="W326" i="1" s="1"/>
  <c r="I327" i="1"/>
  <c r="T410" i="1"/>
  <c r="AA407" i="1"/>
  <c r="A408" i="1"/>
  <c r="Q408" i="1" s="1"/>
  <c r="N325" i="1" l="1"/>
  <c r="N326" i="1" s="1"/>
  <c r="Y407" i="1"/>
  <c r="H408" i="1"/>
  <c r="E326" i="1"/>
  <c r="C288" i="1"/>
  <c r="P287" i="1"/>
  <c r="X287" i="1" s="1"/>
  <c r="B287" i="1" s="1"/>
  <c r="M326" i="1"/>
  <c r="M327" i="1" s="1"/>
  <c r="D325" i="1"/>
  <c r="F325" i="1" s="1"/>
  <c r="Y408" i="1"/>
  <c r="R408" i="1"/>
  <c r="S408" i="1" s="1"/>
  <c r="L324" i="1"/>
  <c r="O324" i="1" s="1"/>
  <c r="J327" i="1"/>
  <c r="K327" i="1" s="1"/>
  <c r="U327" i="1" s="1"/>
  <c r="W327" i="1" s="1"/>
  <c r="I328" i="1"/>
  <c r="G324" i="1"/>
  <c r="AA408" i="1"/>
  <c r="T411" i="1"/>
  <c r="A409" i="1"/>
  <c r="Q409" i="1" l="1"/>
  <c r="R409" i="1" s="1"/>
  <c r="H409" i="1"/>
  <c r="E327" i="1"/>
  <c r="C289" i="1"/>
  <c r="P288" i="1"/>
  <c r="X288" i="1" s="1"/>
  <c r="B288" i="1" s="1"/>
  <c r="N327" i="1"/>
  <c r="L325" i="1"/>
  <c r="O325" i="1" s="1"/>
  <c r="G325" i="1"/>
  <c r="J328" i="1"/>
  <c r="K328" i="1" s="1"/>
  <c r="U328" i="1" s="1"/>
  <c r="W328" i="1" s="1"/>
  <c r="M328" i="1"/>
  <c r="I329" i="1"/>
  <c r="D326" i="1"/>
  <c r="F326" i="1" s="1"/>
  <c r="A410" i="1"/>
  <c r="Q410" i="1" s="1"/>
  <c r="AA409" i="1"/>
  <c r="T412" i="1"/>
  <c r="H410" i="1" l="1"/>
  <c r="E328" i="1"/>
  <c r="N328" i="1"/>
  <c r="C290" i="1"/>
  <c r="P289" i="1"/>
  <c r="X289" i="1" s="1"/>
  <c r="B289" i="1" s="1"/>
  <c r="D327" i="1"/>
  <c r="F327" i="1" s="1"/>
  <c r="R410" i="1"/>
  <c r="S410" i="1" s="1"/>
  <c r="Y410" i="1"/>
  <c r="L326" i="1"/>
  <c r="O326" i="1" s="1"/>
  <c r="M329" i="1"/>
  <c r="I330" i="1"/>
  <c r="J329" i="1"/>
  <c r="K329" i="1" s="1"/>
  <c r="U329" i="1" s="1"/>
  <c r="W329" i="1" s="1"/>
  <c r="G326" i="1"/>
  <c r="AA410" i="1"/>
  <c r="A411" i="1"/>
  <c r="T413" i="1"/>
  <c r="Q411" i="1" l="1"/>
  <c r="R411" i="1" s="1"/>
  <c r="S411" i="1" s="1"/>
  <c r="H411" i="1"/>
  <c r="N329" i="1"/>
  <c r="E329" i="1"/>
  <c r="C291" i="1"/>
  <c r="P290" i="1"/>
  <c r="X290" i="1" s="1"/>
  <c r="B290" i="1" s="1"/>
  <c r="L327" i="1"/>
  <c r="O327" i="1" s="1"/>
  <c r="G327" i="1"/>
  <c r="I331" i="1"/>
  <c r="J330" i="1"/>
  <c r="K330" i="1" s="1"/>
  <c r="U330" i="1" s="1"/>
  <c r="W330" i="1" s="1"/>
  <c r="M330" i="1"/>
  <c r="D328" i="1"/>
  <c r="F328" i="1" s="1"/>
  <c r="T414" i="1"/>
  <c r="AA411" i="1"/>
  <c r="A412" i="1"/>
  <c r="Q412" i="1" s="1"/>
  <c r="Y411" i="1" l="1"/>
  <c r="H412" i="1"/>
  <c r="N330" i="1"/>
  <c r="E330" i="1"/>
  <c r="C292" i="1"/>
  <c r="P291" i="1"/>
  <c r="X291" i="1" s="1"/>
  <c r="B291" i="1" s="1"/>
  <c r="G328" i="1"/>
  <c r="M331" i="1"/>
  <c r="I332" i="1"/>
  <c r="J331" i="1"/>
  <c r="K331" i="1" s="1"/>
  <c r="U331" i="1" s="1"/>
  <c r="W331" i="1" s="1"/>
  <c r="D329" i="1"/>
  <c r="F329" i="1" s="1"/>
  <c r="Y412" i="1"/>
  <c r="R412" i="1"/>
  <c r="S412" i="1" s="1"/>
  <c r="L328" i="1"/>
  <c r="O328" i="1" s="1"/>
  <c r="A413" i="1"/>
  <c r="Q413" i="1" s="1"/>
  <c r="AA412" i="1"/>
  <c r="T415" i="1"/>
  <c r="H413" i="1" l="1"/>
  <c r="N331" i="1"/>
  <c r="E331" i="1"/>
  <c r="C293" i="1"/>
  <c r="P292" i="1"/>
  <c r="X292" i="1" s="1"/>
  <c r="B292" i="1" s="1"/>
  <c r="L329" i="1"/>
  <c r="O329" i="1" s="1"/>
  <c r="G329" i="1"/>
  <c r="D330" i="1"/>
  <c r="F330" i="1" s="1"/>
  <c r="J332" i="1"/>
  <c r="K332" i="1" s="1"/>
  <c r="U332" i="1" s="1"/>
  <c r="W332" i="1" s="1"/>
  <c r="I333" i="1"/>
  <c r="M332" i="1"/>
  <c r="Y413" i="1"/>
  <c r="R413" i="1"/>
  <c r="S413" i="1" s="1"/>
  <c r="T416" i="1"/>
  <c r="AA413" i="1"/>
  <c r="A414" i="1"/>
  <c r="Q414" i="1" s="1"/>
  <c r="H414" i="1" l="1"/>
  <c r="N332" i="1"/>
  <c r="E332" i="1"/>
  <c r="C294" i="1"/>
  <c r="P293" i="1"/>
  <c r="X293" i="1" s="1"/>
  <c r="B293" i="1" s="1"/>
  <c r="G330" i="1"/>
  <c r="L330" i="1"/>
  <c r="O330" i="1" s="1"/>
  <c r="Y414" i="1"/>
  <c r="R414" i="1"/>
  <c r="S414" i="1" s="1"/>
  <c r="J333" i="1"/>
  <c r="K333" i="1" s="1"/>
  <c r="U333" i="1" s="1"/>
  <c r="W333" i="1" s="1"/>
  <c r="M333" i="1"/>
  <c r="I334" i="1"/>
  <c r="D331" i="1"/>
  <c r="F331" i="1" s="1"/>
  <c r="T417" i="1"/>
  <c r="A415" i="1"/>
  <c r="Q415" i="1" s="1"/>
  <c r="AA414" i="1"/>
  <c r="H415" i="1" l="1"/>
  <c r="N333" i="1"/>
  <c r="E333" i="1"/>
  <c r="C295" i="1"/>
  <c r="P294" i="1"/>
  <c r="X294" i="1" s="1"/>
  <c r="B294" i="1" s="1"/>
  <c r="Y415" i="1"/>
  <c r="R415" i="1"/>
  <c r="S415" i="1" s="1"/>
  <c r="G331" i="1"/>
  <c r="D332" i="1"/>
  <c r="F332" i="1" s="1"/>
  <c r="L331" i="1"/>
  <c r="O331" i="1" s="1"/>
  <c r="J334" i="1"/>
  <c r="K334" i="1" s="1"/>
  <c r="U334" i="1" s="1"/>
  <c r="W334" i="1" s="1"/>
  <c r="M334" i="1"/>
  <c r="I335" i="1"/>
  <c r="AA415" i="1"/>
  <c r="T418" i="1"/>
  <c r="A416" i="1"/>
  <c r="Q416" i="1" s="1"/>
  <c r="N334" i="1" l="1"/>
  <c r="H416" i="1"/>
  <c r="E334" i="1"/>
  <c r="C296" i="1"/>
  <c r="P295" i="1"/>
  <c r="X295" i="1" s="1"/>
  <c r="B295" i="1" s="1"/>
  <c r="L332" i="1"/>
  <c r="O332" i="1" s="1"/>
  <c r="G332" i="1"/>
  <c r="D333" i="1"/>
  <c r="F333" i="1" s="1"/>
  <c r="Y416" i="1"/>
  <c r="R416" i="1"/>
  <c r="S416" i="1" s="1"/>
  <c r="I336" i="1"/>
  <c r="J335" i="1"/>
  <c r="K335" i="1" s="1"/>
  <c r="U335" i="1" s="1"/>
  <c r="W335" i="1" s="1"/>
  <c r="M335" i="1"/>
  <c r="AA416" i="1"/>
  <c r="A417" i="1"/>
  <c r="Q417" i="1" s="1"/>
  <c r="T419" i="1"/>
  <c r="N335" i="1" l="1"/>
  <c r="N336" i="1" s="1"/>
  <c r="H417" i="1"/>
  <c r="E335" i="1"/>
  <c r="C297" i="1"/>
  <c r="P296" i="1"/>
  <c r="X296" i="1" s="1"/>
  <c r="B296" i="1" s="1"/>
  <c r="L333" i="1"/>
  <c r="O333" i="1" s="1"/>
  <c r="G333" i="1"/>
  <c r="Y417" i="1"/>
  <c r="R417" i="1"/>
  <c r="S417" i="1" s="1"/>
  <c r="J336" i="1"/>
  <c r="K336" i="1" s="1"/>
  <c r="U336" i="1" s="1"/>
  <c r="W336" i="1" s="1"/>
  <c r="I337" i="1"/>
  <c r="M336" i="1"/>
  <c r="D334" i="1"/>
  <c r="F334" i="1" s="1"/>
  <c r="T420" i="1"/>
  <c r="AA417" i="1"/>
  <c r="A418" i="1"/>
  <c r="Q418" i="1" s="1"/>
  <c r="H418" i="1" l="1"/>
  <c r="E336" i="1"/>
  <c r="C298" i="1"/>
  <c r="P297" i="1"/>
  <c r="X297" i="1" s="1"/>
  <c r="D335" i="1"/>
  <c r="F335" i="1" s="1"/>
  <c r="R418" i="1"/>
  <c r="S418" i="1" s="1"/>
  <c r="Y418" i="1"/>
  <c r="L334" i="1"/>
  <c r="O334" i="1" s="1"/>
  <c r="G334" i="1"/>
  <c r="I338" i="1"/>
  <c r="J337" i="1"/>
  <c r="K337" i="1" s="1"/>
  <c r="U337" i="1" s="1"/>
  <c r="W337" i="1" s="1"/>
  <c r="M337" i="1"/>
  <c r="N337" i="1" s="1"/>
  <c r="A419" i="1"/>
  <c r="Q419" i="1" s="1"/>
  <c r="AA418" i="1"/>
  <c r="T421" i="1"/>
  <c r="H419" i="1" l="1"/>
  <c r="B297" i="1"/>
  <c r="Y297" i="1"/>
  <c r="E337" i="1"/>
  <c r="C299" i="1"/>
  <c r="P298" i="1"/>
  <c r="L335" i="1"/>
  <c r="O335" i="1" s="1"/>
  <c r="G335" i="1"/>
  <c r="R419" i="1"/>
  <c r="S419" i="1" s="1"/>
  <c r="M338" i="1"/>
  <c r="N338" i="1" s="1"/>
  <c r="I339" i="1"/>
  <c r="J338" i="1"/>
  <c r="K338" i="1" s="1"/>
  <c r="U338" i="1" s="1"/>
  <c r="W338" i="1" s="1"/>
  <c r="D336" i="1"/>
  <c r="F336" i="1" s="1"/>
  <c r="AA419" i="1"/>
  <c r="T422" i="1"/>
  <c r="A420" i="1"/>
  <c r="Q420" i="1" s="1"/>
  <c r="H420" i="1" l="1"/>
  <c r="E338" i="1"/>
  <c r="X298" i="1"/>
  <c r="B298" i="1" s="1"/>
  <c r="S298" i="1"/>
  <c r="C300" i="1"/>
  <c r="P299" i="1"/>
  <c r="X299" i="1" s="1"/>
  <c r="L336" i="1"/>
  <c r="O336" i="1" s="1"/>
  <c r="G336" i="1"/>
  <c r="J339" i="1"/>
  <c r="K339" i="1" s="1"/>
  <c r="U339" i="1" s="1"/>
  <c r="W339" i="1" s="1"/>
  <c r="M339" i="1"/>
  <c r="N339" i="1" s="1"/>
  <c r="I340" i="1"/>
  <c r="R420" i="1"/>
  <c r="S420" i="1" s="1"/>
  <c r="D337" i="1"/>
  <c r="F337" i="1" s="1"/>
  <c r="T423" i="1"/>
  <c r="AA420" i="1"/>
  <c r="A421" i="1"/>
  <c r="Q421" i="1" s="1"/>
  <c r="H421" i="1" l="1"/>
  <c r="E339" i="1"/>
  <c r="Y298" i="1"/>
  <c r="B299" i="1"/>
  <c r="Y299" i="1"/>
  <c r="C301" i="1"/>
  <c r="P300" i="1"/>
  <c r="X300" i="1" s="1"/>
  <c r="B300" i="1" s="1"/>
  <c r="L337" i="1"/>
  <c r="O337" i="1" s="1"/>
  <c r="J340" i="1"/>
  <c r="K340" i="1" s="1"/>
  <c r="U340" i="1" s="1"/>
  <c r="W340" i="1" s="1"/>
  <c r="I341" i="1"/>
  <c r="M340" i="1"/>
  <c r="N340" i="1" s="1"/>
  <c r="Y421" i="1"/>
  <c r="R421" i="1"/>
  <c r="S421" i="1" s="1"/>
  <c r="D338" i="1"/>
  <c r="F338" i="1" s="1"/>
  <c r="G337" i="1"/>
  <c r="A422" i="1"/>
  <c r="Q422" i="1" s="1"/>
  <c r="AA421" i="1"/>
  <c r="T424" i="1"/>
  <c r="H422" i="1" l="1"/>
  <c r="E340" i="1"/>
  <c r="C302" i="1"/>
  <c r="P301" i="1"/>
  <c r="X301" i="1" s="1"/>
  <c r="B301" i="1" s="1"/>
  <c r="L338" i="1"/>
  <c r="O338" i="1" s="1"/>
  <c r="G338" i="1"/>
  <c r="Y422" i="1"/>
  <c r="R422" i="1"/>
  <c r="S422" i="1" s="1"/>
  <c r="D339" i="1"/>
  <c r="F339" i="1" s="1"/>
  <c r="I342" i="1"/>
  <c r="J341" i="1"/>
  <c r="K341" i="1" s="1"/>
  <c r="U341" i="1" s="1"/>
  <c r="W341" i="1" s="1"/>
  <c r="M341" i="1"/>
  <c r="N341" i="1" s="1"/>
  <c r="T425" i="1"/>
  <c r="AA422" i="1"/>
  <c r="A423" i="1"/>
  <c r="Q423" i="1" s="1"/>
  <c r="H423" i="1" l="1"/>
  <c r="E341" i="1"/>
  <c r="C303" i="1"/>
  <c r="P302" i="1"/>
  <c r="X302" i="1" s="1"/>
  <c r="B302" i="1" s="1"/>
  <c r="L339" i="1"/>
  <c r="O339" i="1" s="1"/>
  <c r="G339" i="1"/>
  <c r="J342" i="1"/>
  <c r="K342" i="1" s="1"/>
  <c r="U342" i="1" s="1"/>
  <c r="W342" i="1" s="1"/>
  <c r="M342" i="1"/>
  <c r="N342" i="1" s="1"/>
  <c r="I343" i="1"/>
  <c r="D340" i="1"/>
  <c r="F340" i="1" s="1"/>
  <c r="R423" i="1"/>
  <c r="AA423" i="1"/>
  <c r="A424" i="1"/>
  <c r="Q424" i="1" s="1"/>
  <c r="T426" i="1"/>
  <c r="H424" i="1" l="1"/>
  <c r="E342" i="1"/>
  <c r="C304" i="1"/>
  <c r="P303" i="1"/>
  <c r="X303" i="1" s="1"/>
  <c r="B303" i="1" s="1"/>
  <c r="Y424" i="1"/>
  <c r="R424" i="1"/>
  <c r="S424" i="1" s="1"/>
  <c r="L340" i="1"/>
  <c r="O340" i="1" s="1"/>
  <c r="I344" i="1"/>
  <c r="J343" i="1"/>
  <c r="K343" i="1" s="1"/>
  <c r="U343" i="1" s="1"/>
  <c r="W343" i="1" s="1"/>
  <c r="M343" i="1"/>
  <c r="N343" i="1" s="1"/>
  <c r="D341" i="1"/>
  <c r="F341" i="1" s="1"/>
  <c r="G340" i="1"/>
  <c r="AA424" i="1"/>
  <c r="T427" i="1"/>
  <c r="A425" i="1"/>
  <c r="Q425" i="1" s="1"/>
  <c r="H425" i="1" l="1"/>
  <c r="E343" i="1"/>
  <c r="C305" i="1"/>
  <c r="P304" i="1"/>
  <c r="X304" i="1" s="1"/>
  <c r="B304" i="1" s="1"/>
  <c r="G341" i="1"/>
  <c r="I345" i="1"/>
  <c r="J344" i="1"/>
  <c r="K344" i="1" s="1"/>
  <c r="D342" i="1"/>
  <c r="F342" i="1" s="1"/>
  <c r="Y425" i="1"/>
  <c r="R425" i="1"/>
  <c r="S425" i="1" s="1"/>
  <c r="L341" i="1"/>
  <c r="O341" i="1" s="1"/>
  <c r="AA425" i="1"/>
  <c r="A426" i="1"/>
  <c r="Q426" i="1" s="1"/>
  <c r="T428" i="1"/>
  <c r="H426" i="1" l="1"/>
  <c r="U344" i="1"/>
  <c r="W344" i="1" s="1"/>
  <c r="E344" i="1"/>
  <c r="C306" i="1"/>
  <c r="P305" i="1"/>
  <c r="X305" i="1" s="1"/>
  <c r="B305" i="1" s="1"/>
  <c r="L342" i="1"/>
  <c r="O342" i="1" s="1"/>
  <c r="G342" i="1"/>
  <c r="D343" i="1"/>
  <c r="F343" i="1" s="1"/>
  <c r="R426" i="1"/>
  <c r="S426" i="1" s="1"/>
  <c r="Y426" i="1"/>
  <c r="I346" i="1"/>
  <c r="J345" i="1"/>
  <c r="K345" i="1" s="1"/>
  <c r="AA426" i="1"/>
  <c r="A427" i="1"/>
  <c r="Q427" i="1" s="1"/>
  <c r="T429" i="1"/>
  <c r="H427" i="1" l="1"/>
  <c r="U345" i="1"/>
  <c r="W345" i="1" s="1"/>
  <c r="E345" i="1"/>
  <c r="C307" i="1"/>
  <c r="P306" i="1"/>
  <c r="X306" i="1" s="1"/>
  <c r="B306" i="1" s="1"/>
  <c r="L343" i="1"/>
  <c r="G343" i="1"/>
  <c r="I347" i="1"/>
  <c r="J346" i="1"/>
  <c r="K346" i="1" s="1"/>
  <c r="Y427" i="1"/>
  <c r="R427" i="1"/>
  <c r="S427" i="1" s="1"/>
  <c r="D344" i="1"/>
  <c r="F344" i="1" s="1"/>
  <c r="AA427" i="1"/>
  <c r="T430" i="1"/>
  <c r="A428" i="1"/>
  <c r="Q428" i="1" s="1"/>
  <c r="H428" i="1" l="1"/>
  <c r="U346" i="1"/>
  <c r="W346" i="1" s="1"/>
  <c r="E346" i="1"/>
  <c r="O343" i="1"/>
  <c r="M344" i="1"/>
  <c r="N344" i="1" s="1"/>
  <c r="C308" i="1"/>
  <c r="P307" i="1"/>
  <c r="X307" i="1" s="1"/>
  <c r="B307" i="1" s="1"/>
  <c r="G344" i="1"/>
  <c r="D345" i="1"/>
  <c r="F345" i="1" s="1"/>
  <c r="Y428" i="1"/>
  <c r="R428" i="1"/>
  <c r="S428" i="1" s="1"/>
  <c r="L344" i="1"/>
  <c r="J347" i="1"/>
  <c r="K347" i="1" s="1"/>
  <c r="I348" i="1"/>
  <c r="T431" i="1"/>
  <c r="A429" i="1"/>
  <c r="Q429" i="1" s="1"/>
  <c r="AA428" i="1"/>
  <c r="H429" i="1" l="1"/>
  <c r="U347" i="1"/>
  <c r="W347" i="1" s="1"/>
  <c r="E347" i="1"/>
  <c r="O344" i="1"/>
  <c r="M345" i="1"/>
  <c r="C309" i="1"/>
  <c r="P308" i="1"/>
  <c r="X308" i="1" s="1"/>
  <c r="B308" i="1" s="1"/>
  <c r="G345" i="1"/>
  <c r="Y429" i="1"/>
  <c r="R429" i="1"/>
  <c r="S429" i="1" s="1"/>
  <c r="J348" i="1"/>
  <c r="K348" i="1" s="1"/>
  <c r="I349" i="1"/>
  <c r="D346" i="1"/>
  <c r="F346" i="1" s="1"/>
  <c r="L345" i="1"/>
  <c r="AA429" i="1"/>
  <c r="A430" i="1"/>
  <c r="Q430" i="1" s="1"/>
  <c r="T432" i="1"/>
  <c r="H430" i="1" l="1"/>
  <c r="E348" i="1"/>
  <c r="N345" i="1"/>
  <c r="O345" i="1" s="1"/>
  <c r="M346" i="1"/>
  <c r="C310" i="1"/>
  <c r="P309" i="1"/>
  <c r="X309" i="1" s="1"/>
  <c r="B309" i="1" s="1"/>
  <c r="U348" i="1"/>
  <c r="W348" i="1" s="1"/>
  <c r="D347" i="1"/>
  <c r="F347" i="1" s="1"/>
  <c r="L346" i="1"/>
  <c r="Y430" i="1"/>
  <c r="R430" i="1"/>
  <c r="S430" i="1" s="1"/>
  <c r="G346" i="1"/>
  <c r="J349" i="1"/>
  <c r="K349" i="1" s="1"/>
  <c r="I350" i="1"/>
  <c r="T433" i="1"/>
  <c r="AA430" i="1"/>
  <c r="A431" i="1"/>
  <c r="Q431" i="1" s="1"/>
  <c r="H431" i="1" l="1"/>
  <c r="U349" i="1"/>
  <c r="W349" i="1" s="1"/>
  <c r="E349" i="1"/>
  <c r="N346" i="1"/>
  <c r="O346" i="1" s="1"/>
  <c r="C311" i="1"/>
  <c r="P310" i="1"/>
  <c r="X310" i="1" s="1"/>
  <c r="B310" i="1" s="1"/>
  <c r="M347" i="1"/>
  <c r="L347" i="1"/>
  <c r="Y431" i="1"/>
  <c r="R431" i="1"/>
  <c r="S431" i="1" s="1"/>
  <c r="G347" i="1"/>
  <c r="J350" i="1"/>
  <c r="K350" i="1" s="1"/>
  <c r="I351" i="1"/>
  <c r="D348" i="1"/>
  <c r="F348" i="1" s="1"/>
  <c r="T434" i="1"/>
  <c r="AA431" i="1"/>
  <c r="A432" i="1"/>
  <c r="Q432" i="1" s="1"/>
  <c r="H432" i="1" l="1"/>
  <c r="U350" i="1"/>
  <c r="W350" i="1" s="1"/>
  <c r="N347" i="1"/>
  <c r="O347" i="1" s="1"/>
  <c r="E350" i="1"/>
  <c r="C312" i="1"/>
  <c r="P311" i="1"/>
  <c r="X311" i="1" s="1"/>
  <c r="B311" i="1" s="1"/>
  <c r="M348" i="1"/>
  <c r="M349" i="1" s="1"/>
  <c r="L348" i="1"/>
  <c r="G348" i="1"/>
  <c r="Y432" i="1"/>
  <c r="R432" i="1"/>
  <c r="S432" i="1" s="1"/>
  <c r="D349" i="1"/>
  <c r="F349" i="1" s="1"/>
  <c r="J351" i="1"/>
  <c r="K351" i="1" s="1"/>
  <c r="U351" i="1" s="1"/>
  <c r="W351" i="1" s="1"/>
  <c r="I352" i="1"/>
  <c r="AA432" i="1"/>
  <c r="A433" i="1"/>
  <c r="Q433" i="1" s="1"/>
  <c r="T435" i="1"/>
  <c r="H433" i="1" l="1"/>
  <c r="E351" i="1"/>
  <c r="C313" i="1"/>
  <c r="P312" i="1"/>
  <c r="X312" i="1" s="1"/>
  <c r="B312" i="1" s="1"/>
  <c r="N348" i="1"/>
  <c r="O348" i="1" s="1"/>
  <c r="Y433" i="1"/>
  <c r="R433" i="1"/>
  <c r="S433" i="1" s="1"/>
  <c r="G349" i="1"/>
  <c r="J352" i="1"/>
  <c r="K352" i="1" s="1"/>
  <c r="U352" i="1" s="1"/>
  <c r="W352" i="1" s="1"/>
  <c r="I353" i="1"/>
  <c r="D350" i="1"/>
  <c r="F350" i="1" s="1"/>
  <c r="M350" i="1"/>
  <c r="L349" i="1"/>
  <c r="AA433" i="1"/>
  <c r="T436" i="1"/>
  <c r="A434" i="1"/>
  <c r="Q434" i="1" s="1"/>
  <c r="H434" i="1" l="1"/>
  <c r="E352" i="1"/>
  <c r="C314" i="1"/>
  <c r="P313" i="1"/>
  <c r="X313" i="1" s="1"/>
  <c r="B313" i="1" s="1"/>
  <c r="N349" i="1"/>
  <c r="O349" i="1" s="1"/>
  <c r="M351" i="1"/>
  <c r="D351" i="1"/>
  <c r="F351" i="1" s="1"/>
  <c r="R434" i="1"/>
  <c r="S434" i="1" s="1"/>
  <c r="Y434" i="1"/>
  <c r="L350" i="1"/>
  <c r="G350" i="1"/>
  <c r="J353" i="1"/>
  <c r="K353" i="1" s="1"/>
  <c r="U353" i="1" s="1"/>
  <c r="W353" i="1" s="1"/>
  <c r="I354" i="1"/>
  <c r="AA434" i="1"/>
  <c r="A435" i="1"/>
  <c r="T437" i="1"/>
  <c r="Q435" i="1" l="1"/>
  <c r="Y435" i="1" s="1"/>
  <c r="H435" i="1"/>
  <c r="E353" i="1"/>
  <c r="C315" i="1"/>
  <c r="P314" i="1"/>
  <c r="N350" i="1"/>
  <c r="O350" i="1" s="1"/>
  <c r="I355" i="1"/>
  <c r="J354" i="1"/>
  <c r="K354" i="1" s="1"/>
  <c r="U354" i="1" s="1"/>
  <c r="W354" i="1" s="1"/>
  <c r="D352" i="1"/>
  <c r="F352" i="1" s="1"/>
  <c r="L351" i="1"/>
  <c r="M352" i="1"/>
  <c r="G351" i="1"/>
  <c r="T438" i="1"/>
  <c r="A436" i="1"/>
  <c r="Q436" i="1" s="1"/>
  <c r="AA435" i="1"/>
  <c r="R435" i="1" l="1"/>
  <c r="S435" i="1" s="1"/>
  <c r="H436" i="1"/>
  <c r="E354" i="1"/>
  <c r="X314" i="1"/>
  <c r="B314" i="1" s="1"/>
  <c r="S314" i="1"/>
  <c r="Y314" i="1" s="1"/>
  <c r="C316" i="1"/>
  <c r="P315" i="1"/>
  <c r="X315" i="1" s="1"/>
  <c r="B315" i="1" s="1"/>
  <c r="N351" i="1"/>
  <c r="O351" i="1" s="1"/>
  <c r="L352" i="1"/>
  <c r="G352" i="1"/>
  <c r="Y436" i="1"/>
  <c r="R436" i="1"/>
  <c r="S436" i="1" s="1"/>
  <c r="M353" i="1"/>
  <c r="D353" i="1"/>
  <c r="F353" i="1" s="1"/>
  <c r="J355" i="1"/>
  <c r="K355" i="1" s="1"/>
  <c r="U355" i="1" s="1"/>
  <c r="W355" i="1" s="1"/>
  <c r="I356" i="1"/>
  <c r="A437" i="1"/>
  <c r="Q437" i="1" s="1"/>
  <c r="T439" i="1"/>
  <c r="AA436" i="1"/>
  <c r="H437" i="1" l="1"/>
  <c r="N352" i="1"/>
  <c r="O352" i="1" s="1"/>
  <c r="E355" i="1"/>
  <c r="C317" i="1"/>
  <c r="P316" i="1"/>
  <c r="X316" i="1" s="1"/>
  <c r="B316" i="1" s="1"/>
  <c r="G353" i="1"/>
  <c r="L353" i="1"/>
  <c r="J356" i="1"/>
  <c r="K356" i="1" s="1"/>
  <c r="U356" i="1" s="1"/>
  <c r="W356" i="1" s="1"/>
  <c r="I357" i="1"/>
  <c r="M354" i="1"/>
  <c r="R437" i="1"/>
  <c r="D354" i="1"/>
  <c r="F354" i="1" s="1"/>
  <c r="AA437" i="1"/>
  <c r="T440" i="1"/>
  <c r="A438" i="1"/>
  <c r="Q438" i="1" s="1"/>
  <c r="H438" i="1" l="1"/>
  <c r="N353" i="1"/>
  <c r="N354" i="1" s="1"/>
  <c r="E356" i="1"/>
  <c r="C318" i="1"/>
  <c r="P317" i="1"/>
  <c r="X317" i="1" s="1"/>
  <c r="B317" i="1" s="1"/>
  <c r="G354" i="1"/>
  <c r="L354" i="1"/>
  <c r="Y438" i="1"/>
  <c r="R438" i="1"/>
  <c r="S438" i="1" s="1"/>
  <c r="D355" i="1"/>
  <c r="F355" i="1" s="1"/>
  <c r="M355" i="1"/>
  <c r="J357" i="1"/>
  <c r="K357" i="1" s="1"/>
  <c r="U357" i="1" s="1"/>
  <c r="W357" i="1" s="1"/>
  <c r="I358" i="1"/>
  <c r="AA438" i="1"/>
  <c r="A439" i="1"/>
  <c r="Q439" i="1" s="1"/>
  <c r="T441" i="1"/>
  <c r="O353" i="1" l="1"/>
  <c r="H439" i="1"/>
  <c r="E357" i="1"/>
  <c r="C319" i="1"/>
  <c r="P318" i="1"/>
  <c r="X318" i="1" s="1"/>
  <c r="B318" i="1" s="1"/>
  <c r="O354" i="1"/>
  <c r="L355" i="1"/>
  <c r="G355" i="1"/>
  <c r="J358" i="1"/>
  <c r="K358" i="1" s="1"/>
  <c r="U358" i="1" s="1"/>
  <c r="W358" i="1" s="1"/>
  <c r="I359" i="1"/>
  <c r="D356" i="1"/>
  <c r="F356" i="1" s="1"/>
  <c r="Y439" i="1"/>
  <c r="R439" i="1"/>
  <c r="S439" i="1" s="1"/>
  <c r="N355" i="1"/>
  <c r="M356" i="1"/>
  <c r="T442" i="1"/>
  <c r="AA439" i="1"/>
  <c r="A440" i="1"/>
  <c r="Q440" i="1" s="1"/>
  <c r="H440" i="1" l="1"/>
  <c r="E358" i="1"/>
  <c r="C320" i="1"/>
  <c r="P319" i="1"/>
  <c r="X319" i="1" s="1"/>
  <c r="B319" i="1" s="1"/>
  <c r="O355" i="1"/>
  <c r="L356" i="1"/>
  <c r="G356" i="1"/>
  <c r="Y440" i="1"/>
  <c r="R440" i="1"/>
  <c r="S440" i="1" s="1"/>
  <c r="N356" i="1"/>
  <c r="M357" i="1"/>
  <c r="D357" i="1"/>
  <c r="F357" i="1" s="1"/>
  <c r="J359" i="1"/>
  <c r="K359" i="1" s="1"/>
  <c r="U359" i="1" s="1"/>
  <c r="W359" i="1" s="1"/>
  <c r="I360" i="1"/>
  <c r="AA440" i="1"/>
  <c r="A441" i="1"/>
  <c r="Q441" i="1" s="1"/>
  <c r="T443" i="1"/>
  <c r="H441" i="1" l="1"/>
  <c r="E359" i="1"/>
  <c r="C321" i="1"/>
  <c r="P320" i="1"/>
  <c r="X320" i="1" s="1"/>
  <c r="B320" i="1" s="1"/>
  <c r="O356" i="1"/>
  <c r="G357" i="1"/>
  <c r="L357" i="1"/>
  <c r="I361" i="1"/>
  <c r="J360" i="1"/>
  <c r="K360" i="1" s="1"/>
  <c r="U360" i="1" s="1"/>
  <c r="W360" i="1" s="1"/>
  <c r="N357" i="1"/>
  <c r="M358" i="1"/>
  <c r="Y441" i="1"/>
  <c r="R441" i="1"/>
  <c r="S441" i="1" s="1"/>
  <c r="D358" i="1"/>
  <c r="F358" i="1" s="1"/>
  <c r="AA441" i="1"/>
  <c r="A442" i="1"/>
  <c r="Q442" i="1" s="1"/>
  <c r="T444" i="1"/>
  <c r="H442" i="1" l="1"/>
  <c r="E360" i="1"/>
  <c r="C322" i="1"/>
  <c r="P321" i="1"/>
  <c r="X321" i="1" s="1"/>
  <c r="B321" i="1" s="1"/>
  <c r="O357" i="1"/>
  <c r="L358" i="1"/>
  <c r="G358" i="1"/>
  <c r="R442" i="1"/>
  <c r="S442" i="1" s="1"/>
  <c r="Y442" i="1"/>
  <c r="N358" i="1"/>
  <c r="M359" i="1"/>
  <c r="D359" i="1"/>
  <c r="F359" i="1" s="1"/>
  <c r="I362" i="1"/>
  <c r="J361" i="1"/>
  <c r="K361" i="1" s="1"/>
  <c r="U361" i="1" s="1"/>
  <c r="W361" i="1" s="1"/>
  <c r="A443" i="1"/>
  <c r="Q443" i="1" s="1"/>
  <c r="T445" i="1"/>
  <c r="AA442" i="1"/>
  <c r="H443" i="1" l="1"/>
  <c r="E361" i="1"/>
  <c r="C323" i="1"/>
  <c r="P322" i="1"/>
  <c r="X322" i="1" s="1"/>
  <c r="B322" i="1" s="1"/>
  <c r="O358" i="1"/>
  <c r="G359" i="1"/>
  <c r="N359" i="1"/>
  <c r="M360" i="1"/>
  <c r="J362" i="1"/>
  <c r="K362" i="1" s="1"/>
  <c r="U362" i="1" s="1"/>
  <c r="W362" i="1" s="1"/>
  <c r="I363" i="1"/>
  <c r="Y443" i="1"/>
  <c r="R443" i="1"/>
  <c r="S443" i="1" s="1"/>
  <c r="D360" i="1"/>
  <c r="F360" i="1" s="1"/>
  <c r="L359" i="1"/>
  <c r="AA443" i="1"/>
  <c r="T446" i="1"/>
  <c r="A444" i="1"/>
  <c r="Q444" i="1" s="1"/>
  <c r="H444" i="1" l="1"/>
  <c r="E362" i="1"/>
  <c r="C324" i="1"/>
  <c r="P323" i="1"/>
  <c r="X323" i="1" s="1"/>
  <c r="B323" i="1" s="1"/>
  <c r="O359" i="1"/>
  <c r="L360" i="1"/>
  <c r="G360" i="1"/>
  <c r="N360" i="1"/>
  <c r="M361" i="1"/>
  <c r="J363" i="1"/>
  <c r="K363" i="1" s="1"/>
  <c r="U363" i="1" s="1"/>
  <c r="W363" i="1" s="1"/>
  <c r="I364" i="1"/>
  <c r="Y444" i="1"/>
  <c r="R444" i="1"/>
  <c r="S444" i="1" s="1"/>
  <c r="D361" i="1"/>
  <c r="F361" i="1" s="1"/>
  <c r="AA444" i="1"/>
  <c r="A445" i="1"/>
  <c r="Q445" i="1" s="1"/>
  <c r="T447" i="1"/>
  <c r="H445" i="1" l="1"/>
  <c r="E363" i="1"/>
  <c r="C325" i="1"/>
  <c r="P324" i="1"/>
  <c r="X324" i="1" s="1"/>
  <c r="B324" i="1" s="1"/>
  <c r="O360" i="1"/>
  <c r="L361" i="1"/>
  <c r="Y445" i="1"/>
  <c r="R445" i="1"/>
  <c r="S445" i="1" s="1"/>
  <c r="G361" i="1"/>
  <c r="N361" i="1"/>
  <c r="M362" i="1"/>
  <c r="J364" i="1"/>
  <c r="K364" i="1" s="1"/>
  <c r="U364" i="1" s="1"/>
  <c r="W364" i="1" s="1"/>
  <c r="I365" i="1"/>
  <c r="D362" i="1"/>
  <c r="F362" i="1" s="1"/>
  <c r="T448" i="1"/>
  <c r="A446" i="1"/>
  <c r="Q446" i="1" s="1"/>
  <c r="AA445" i="1"/>
  <c r="H446" i="1" l="1"/>
  <c r="E364" i="1"/>
  <c r="C326" i="1"/>
  <c r="P325" i="1"/>
  <c r="X325" i="1" s="1"/>
  <c r="B325" i="1" s="1"/>
  <c r="O361" i="1"/>
  <c r="G362" i="1"/>
  <c r="J365" i="1"/>
  <c r="K365" i="1" s="1"/>
  <c r="U365" i="1" s="1"/>
  <c r="W365" i="1" s="1"/>
  <c r="I366" i="1"/>
  <c r="D363" i="1"/>
  <c r="F363" i="1" s="1"/>
  <c r="Y446" i="1"/>
  <c r="R446" i="1"/>
  <c r="S446" i="1" s="1"/>
  <c r="L362" i="1"/>
  <c r="N362" i="1"/>
  <c r="M363" i="1"/>
  <c r="AA446" i="1"/>
  <c r="A447" i="1"/>
  <c r="Q447" i="1" s="1"/>
  <c r="T449" i="1"/>
  <c r="H447" i="1" l="1"/>
  <c r="E365" i="1"/>
  <c r="C327" i="1"/>
  <c r="P326" i="1"/>
  <c r="X326" i="1" s="1"/>
  <c r="B326" i="1" s="1"/>
  <c r="G363" i="1"/>
  <c r="L363" i="1"/>
  <c r="O362" i="1"/>
  <c r="J366" i="1"/>
  <c r="K366" i="1" s="1"/>
  <c r="U366" i="1" s="1"/>
  <c r="W366" i="1" s="1"/>
  <c r="I367" i="1"/>
  <c r="Y447" i="1"/>
  <c r="R447" i="1"/>
  <c r="S447" i="1" s="1"/>
  <c r="N363" i="1"/>
  <c r="M364" i="1"/>
  <c r="D364" i="1"/>
  <c r="F364" i="1" s="1"/>
  <c r="A448" i="1"/>
  <c r="Q448" i="1" s="1"/>
  <c r="T450" i="1"/>
  <c r="AA447" i="1"/>
  <c r="H448" i="1" l="1"/>
  <c r="E366" i="1"/>
  <c r="C328" i="1"/>
  <c r="P327" i="1"/>
  <c r="X327" i="1" s="1"/>
  <c r="O363" i="1"/>
  <c r="L364" i="1"/>
  <c r="N364" i="1"/>
  <c r="M365" i="1"/>
  <c r="G364" i="1"/>
  <c r="J367" i="1"/>
  <c r="K367" i="1" s="1"/>
  <c r="U367" i="1" s="1"/>
  <c r="W367" i="1" s="1"/>
  <c r="I368" i="1"/>
  <c r="Y448" i="1"/>
  <c r="R448" i="1"/>
  <c r="S448" i="1" s="1"/>
  <c r="D365" i="1"/>
  <c r="F365" i="1" s="1"/>
  <c r="AA448" i="1"/>
  <c r="A449" i="1"/>
  <c r="Q449" i="1" s="1"/>
  <c r="T451" i="1"/>
  <c r="H449" i="1" l="1"/>
  <c r="E367" i="1"/>
  <c r="B327" i="1"/>
  <c r="Y327" i="1"/>
  <c r="C329" i="1"/>
  <c r="P328" i="1"/>
  <c r="X328" i="1" s="1"/>
  <c r="L365" i="1"/>
  <c r="O364" i="1"/>
  <c r="G365" i="1"/>
  <c r="Y449" i="1"/>
  <c r="R449" i="1"/>
  <c r="S449" i="1" s="1"/>
  <c r="J368" i="1"/>
  <c r="K368" i="1" s="1"/>
  <c r="U368" i="1" s="1"/>
  <c r="W368" i="1" s="1"/>
  <c r="I369" i="1"/>
  <c r="N365" i="1"/>
  <c r="M366" i="1"/>
  <c r="D366" i="1"/>
  <c r="F366" i="1" s="1"/>
  <c r="T452" i="1"/>
  <c r="AA449" i="1"/>
  <c r="A450" i="1"/>
  <c r="Q450" i="1" s="1"/>
  <c r="H450" i="1" l="1"/>
  <c r="E368" i="1"/>
  <c r="B328" i="1"/>
  <c r="Y328" i="1"/>
  <c r="C330" i="1"/>
  <c r="P329" i="1"/>
  <c r="O365" i="1"/>
  <c r="L366" i="1"/>
  <c r="N366" i="1"/>
  <c r="M367" i="1"/>
  <c r="G366" i="1"/>
  <c r="R450" i="1"/>
  <c r="S450" i="1" s="1"/>
  <c r="Y450" i="1"/>
  <c r="D367" i="1"/>
  <c r="F367" i="1" s="1"/>
  <c r="J369" i="1"/>
  <c r="K369" i="1" s="1"/>
  <c r="U369" i="1" s="1"/>
  <c r="W369" i="1" s="1"/>
  <c r="I370" i="1"/>
  <c r="A451" i="1"/>
  <c r="Q451" i="1" s="1"/>
  <c r="T453" i="1"/>
  <c r="AA450" i="1"/>
  <c r="H451" i="1" l="1"/>
  <c r="E369" i="1"/>
  <c r="X329" i="1"/>
  <c r="B329" i="1" s="1"/>
  <c r="S329" i="1"/>
  <c r="Y329" i="1" s="1"/>
  <c r="C331" i="1"/>
  <c r="P330" i="1"/>
  <c r="X330" i="1" s="1"/>
  <c r="B330" i="1" s="1"/>
  <c r="O366" i="1"/>
  <c r="R451" i="1"/>
  <c r="D368" i="1"/>
  <c r="F368" i="1" s="1"/>
  <c r="N367" i="1"/>
  <c r="M368" i="1"/>
  <c r="L367" i="1"/>
  <c r="J370" i="1"/>
  <c r="K370" i="1" s="1"/>
  <c r="U370" i="1" s="1"/>
  <c r="W370" i="1" s="1"/>
  <c r="I371" i="1"/>
  <c r="G367" i="1"/>
  <c r="T454" i="1"/>
  <c r="AA451" i="1"/>
  <c r="A452" i="1"/>
  <c r="Q452" i="1" s="1"/>
  <c r="H452" i="1" l="1"/>
  <c r="E370" i="1"/>
  <c r="C332" i="1"/>
  <c r="P331" i="1"/>
  <c r="X331" i="1" s="1"/>
  <c r="B331" i="1" s="1"/>
  <c r="I372" i="1"/>
  <c r="J371" i="1"/>
  <c r="K371" i="1" s="1"/>
  <c r="U371" i="1" s="1"/>
  <c r="W371" i="1" s="1"/>
  <c r="N368" i="1"/>
  <c r="M369" i="1"/>
  <c r="D369" i="1"/>
  <c r="F369" i="1" s="1"/>
  <c r="L368" i="1"/>
  <c r="R452" i="1"/>
  <c r="S452" i="1" s="1"/>
  <c r="O367" i="1"/>
  <c r="G368" i="1"/>
  <c r="A453" i="1"/>
  <c r="Q453" i="1" s="1"/>
  <c r="T455" i="1"/>
  <c r="AA452" i="1"/>
  <c r="H453" i="1" l="1"/>
  <c r="E371" i="1"/>
  <c r="C333" i="1"/>
  <c r="P332" i="1"/>
  <c r="X332" i="1" s="1"/>
  <c r="B332" i="1" s="1"/>
  <c r="O368" i="1"/>
  <c r="R453" i="1"/>
  <c r="S453" i="1" s="1"/>
  <c r="G369" i="1"/>
  <c r="D370" i="1"/>
  <c r="F370" i="1" s="1"/>
  <c r="J372" i="1"/>
  <c r="K372" i="1" s="1"/>
  <c r="U372" i="1" s="1"/>
  <c r="W372" i="1" s="1"/>
  <c r="I373" i="1"/>
  <c r="L369" i="1"/>
  <c r="N369" i="1"/>
  <c r="M370" i="1"/>
  <c r="AA453" i="1"/>
  <c r="T456" i="1"/>
  <c r="A454" i="1"/>
  <c r="Q454" i="1" s="1"/>
  <c r="H454" i="1" l="1"/>
  <c r="E372" i="1"/>
  <c r="C334" i="1"/>
  <c r="P333" i="1"/>
  <c r="X333" i="1" s="1"/>
  <c r="B333" i="1" s="1"/>
  <c r="L370" i="1"/>
  <c r="G370" i="1"/>
  <c r="D371" i="1"/>
  <c r="F371" i="1" s="1"/>
  <c r="O369" i="1"/>
  <c r="Y454" i="1"/>
  <c r="R454" i="1"/>
  <c r="S454" i="1" s="1"/>
  <c r="N370" i="1"/>
  <c r="M371" i="1"/>
  <c r="J373" i="1"/>
  <c r="K373" i="1" s="1"/>
  <c r="U373" i="1" s="1"/>
  <c r="W373" i="1" s="1"/>
  <c r="I374" i="1"/>
  <c r="AA454" i="1"/>
  <c r="A455" i="1"/>
  <c r="Q455" i="1" s="1"/>
  <c r="T457" i="1"/>
  <c r="H455" i="1" l="1"/>
  <c r="E373" i="1"/>
  <c r="C335" i="1"/>
  <c r="P334" i="1"/>
  <c r="X334" i="1" s="1"/>
  <c r="B334" i="1" s="1"/>
  <c r="O370" i="1"/>
  <c r="L371" i="1"/>
  <c r="G371" i="1"/>
  <c r="N371" i="1"/>
  <c r="M372" i="1"/>
  <c r="Y455" i="1"/>
  <c r="R455" i="1"/>
  <c r="S455" i="1" s="1"/>
  <c r="J374" i="1"/>
  <c r="K374" i="1" s="1"/>
  <c r="U374" i="1" s="1"/>
  <c r="W374" i="1" s="1"/>
  <c r="I375" i="1"/>
  <c r="D372" i="1"/>
  <c r="F372" i="1" s="1"/>
  <c r="T458" i="1"/>
  <c r="AA455" i="1"/>
  <c r="A456" i="1"/>
  <c r="Q456" i="1" s="1"/>
  <c r="H456" i="1" l="1"/>
  <c r="E374" i="1"/>
  <c r="C336" i="1"/>
  <c r="P335" i="1"/>
  <c r="X335" i="1" s="1"/>
  <c r="B335" i="1" s="1"/>
  <c r="O371" i="1"/>
  <c r="L372" i="1"/>
  <c r="I376" i="1"/>
  <c r="J375" i="1"/>
  <c r="K375" i="1" s="1"/>
  <c r="U375" i="1" s="1"/>
  <c r="W375" i="1" s="1"/>
  <c r="Y456" i="1"/>
  <c r="R456" i="1"/>
  <c r="S456" i="1" s="1"/>
  <c r="G372" i="1"/>
  <c r="N372" i="1"/>
  <c r="M373" i="1"/>
  <c r="D373" i="1"/>
  <c r="F373" i="1" s="1"/>
  <c r="AA456" i="1"/>
  <c r="A457" i="1"/>
  <c r="Q457" i="1" s="1"/>
  <c r="T459" i="1"/>
  <c r="H457" i="1" l="1"/>
  <c r="E375" i="1"/>
  <c r="C337" i="1"/>
  <c r="P336" i="1"/>
  <c r="X336" i="1" s="1"/>
  <c r="B336" i="1" s="1"/>
  <c r="G373" i="1"/>
  <c r="D374" i="1"/>
  <c r="F374" i="1" s="1"/>
  <c r="J376" i="1"/>
  <c r="K376" i="1" s="1"/>
  <c r="I377" i="1"/>
  <c r="Y457" i="1"/>
  <c r="R457" i="1"/>
  <c r="S457" i="1" s="1"/>
  <c r="L373" i="1"/>
  <c r="N373" i="1"/>
  <c r="M374" i="1"/>
  <c r="O372" i="1"/>
  <c r="AA457" i="1"/>
  <c r="T460" i="1"/>
  <c r="A458" i="1"/>
  <c r="Q458" i="1" s="1"/>
  <c r="H458" i="1" l="1"/>
  <c r="E376" i="1"/>
  <c r="C338" i="1"/>
  <c r="P337" i="1"/>
  <c r="X337" i="1" s="1"/>
  <c r="B337" i="1" s="1"/>
  <c r="O373" i="1"/>
  <c r="G374" i="1"/>
  <c r="J377" i="1"/>
  <c r="K377" i="1" s="1"/>
  <c r="I378" i="1"/>
  <c r="U376" i="1"/>
  <c r="W376" i="1" s="1"/>
  <c r="D375" i="1"/>
  <c r="F375" i="1" s="1"/>
  <c r="R458" i="1"/>
  <c r="S458" i="1" s="1"/>
  <c r="Y458" i="1"/>
  <c r="N374" i="1"/>
  <c r="L374" i="1"/>
  <c r="M375" i="1" s="1"/>
  <c r="AA458" i="1"/>
  <c r="A459" i="1"/>
  <c r="Q459" i="1" s="1"/>
  <c r="T461" i="1"/>
  <c r="E377" i="1" l="1"/>
  <c r="H459" i="1"/>
  <c r="C339" i="1"/>
  <c r="P338" i="1"/>
  <c r="X338" i="1" s="1"/>
  <c r="B338" i="1" s="1"/>
  <c r="O374" i="1"/>
  <c r="U377" i="1"/>
  <c r="W377" i="1" s="1"/>
  <c r="N375" i="1"/>
  <c r="L375" i="1"/>
  <c r="Y459" i="1"/>
  <c r="R459" i="1"/>
  <c r="S459" i="1" s="1"/>
  <c r="J378" i="1"/>
  <c r="K378" i="1" s="1"/>
  <c r="I379" i="1"/>
  <c r="D376" i="1"/>
  <c r="F376" i="1" s="1"/>
  <c r="G375" i="1"/>
  <c r="T462" i="1"/>
  <c r="A460" i="1"/>
  <c r="Q460" i="1" s="1"/>
  <c r="AA459" i="1"/>
  <c r="E378" i="1" l="1"/>
  <c r="H460" i="1"/>
  <c r="C340" i="1"/>
  <c r="P339" i="1"/>
  <c r="X339" i="1" s="1"/>
  <c r="B339" i="1" s="1"/>
  <c r="O375" i="1"/>
  <c r="U378" i="1"/>
  <c r="W378" i="1" s="1"/>
  <c r="L376" i="1"/>
  <c r="M376" i="1"/>
  <c r="M377" i="1" s="1"/>
  <c r="M378" i="1" s="1"/>
  <c r="M379" i="1" s="1"/>
  <c r="Y460" i="1"/>
  <c r="R460" i="1"/>
  <c r="S460" i="1" s="1"/>
  <c r="D377" i="1"/>
  <c r="F377" i="1" s="1"/>
  <c r="G376" i="1"/>
  <c r="J379" i="1"/>
  <c r="K379" i="1" s="1"/>
  <c r="I380" i="1"/>
  <c r="AA460" i="1"/>
  <c r="A461" i="1"/>
  <c r="Q461" i="1" s="1"/>
  <c r="T463" i="1"/>
  <c r="E379" i="1" l="1"/>
  <c r="H461" i="1"/>
  <c r="U379" i="1"/>
  <c r="W379" i="1" s="1"/>
  <c r="C341" i="1"/>
  <c r="P340" i="1"/>
  <c r="X340" i="1" s="1"/>
  <c r="B340" i="1" s="1"/>
  <c r="N376" i="1"/>
  <c r="N377" i="1" s="1"/>
  <c r="N378" i="1" s="1"/>
  <c r="N379" i="1" s="1"/>
  <c r="Y461" i="1"/>
  <c r="R461" i="1"/>
  <c r="S461" i="1" s="1"/>
  <c r="J380" i="1"/>
  <c r="K380" i="1" s="1"/>
  <c r="M380" i="1"/>
  <c r="I381" i="1"/>
  <c r="D378" i="1"/>
  <c r="F378" i="1" s="1"/>
  <c r="L377" i="1"/>
  <c r="G377" i="1"/>
  <c r="AA461" i="1"/>
  <c r="T464" i="1"/>
  <c r="A462" i="1"/>
  <c r="Q462" i="1" s="1"/>
  <c r="H462" i="1" l="1"/>
  <c r="U380" i="1"/>
  <c r="W380" i="1" s="1"/>
  <c r="E380" i="1"/>
  <c r="C342" i="1"/>
  <c r="P341" i="1"/>
  <c r="X341" i="1" s="1"/>
  <c r="B341" i="1" s="1"/>
  <c r="O376" i="1"/>
  <c r="N380" i="1"/>
  <c r="O377" i="1"/>
  <c r="G378" i="1"/>
  <c r="D379" i="1"/>
  <c r="F379" i="1" s="1"/>
  <c r="Y462" i="1"/>
  <c r="R462" i="1"/>
  <c r="S462" i="1" s="1"/>
  <c r="L378" i="1"/>
  <c r="O378" i="1" s="1"/>
  <c r="J381" i="1"/>
  <c r="K381" i="1" s="1"/>
  <c r="U381" i="1" s="1"/>
  <c r="W381" i="1" s="1"/>
  <c r="M381" i="1"/>
  <c r="I382" i="1"/>
  <c r="AA462" i="1"/>
  <c r="A463" i="1"/>
  <c r="Q463" i="1" s="1"/>
  <c r="T465" i="1"/>
  <c r="N381" i="1" l="1"/>
  <c r="H463" i="1"/>
  <c r="E381" i="1"/>
  <c r="C343" i="1"/>
  <c r="P342" i="1"/>
  <c r="X342" i="1" s="1"/>
  <c r="B342" i="1" s="1"/>
  <c r="G379" i="1"/>
  <c r="I383" i="1"/>
  <c r="J382" i="1"/>
  <c r="K382" i="1" s="1"/>
  <c r="U382" i="1" s="1"/>
  <c r="W382" i="1" s="1"/>
  <c r="M382" i="1"/>
  <c r="Y463" i="1"/>
  <c r="R463" i="1"/>
  <c r="S463" i="1" s="1"/>
  <c r="D380" i="1"/>
  <c r="F380" i="1" s="1"/>
  <c r="L379" i="1"/>
  <c r="O379" i="1" s="1"/>
  <c r="T466" i="1"/>
  <c r="AA463" i="1"/>
  <c r="A464" i="1"/>
  <c r="N382" i="1" l="1"/>
  <c r="Q464" i="1"/>
  <c r="Y464" i="1" s="1"/>
  <c r="H464" i="1"/>
  <c r="E382" i="1"/>
  <c r="C344" i="1"/>
  <c r="P343" i="1"/>
  <c r="X343" i="1" s="1"/>
  <c r="B343" i="1" s="1"/>
  <c r="L380" i="1"/>
  <c r="O380" i="1" s="1"/>
  <c r="M383" i="1"/>
  <c r="I384" i="1"/>
  <c r="J383" i="1"/>
  <c r="K383" i="1" s="1"/>
  <c r="U383" i="1" s="1"/>
  <c r="W383" i="1" s="1"/>
  <c r="D381" i="1"/>
  <c r="F381" i="1" s="1"/>
  <c r="G380" i="1"/>
  <c r="A465" i="1"/>
  <c r="T467" i="1"/>
  <c r="AA464" i="1"/>
  <c r="N383" i="1" l="1"/>
  <c r="R464" i="1"/>
  <c r="S464" i="1" s="1"/>
  <c r="Q465" i="1"/>
  <c r="R465" i="1" s="1"/>
  <c r="S465" i="1" s="1"/>
  <c r="H465" i="1"/>
  <c r="E383" i="1"/>
  <c r="C345" i="1"/>
  <c r="P344" i="1"/>
  <c r="X344" i="1" s="1"/>
  <c r="B344" i="1" s="1"/>
  <c r="L381" i="1"/>
  <c r="O381" i="1" s="1"/>
  <c r="G381" i="1"/>
  <c r="I385" i="1"/>
  <c r="J384" i="1"/>
  <c r="K384" i="1" s="1"/>
  <c r="U384" i="1" s="1"/>
  <c r="W384" i="1" s="1"/>
  <c r="M384" i="1"/>
  <c r="D382" i="1"/>
  <c r="F382" i="1" s="1"/>
  <c r="A466" i="1"/>
  <c r="Q466" i="1" s="1"/>
  <c r="T468" i="1"/>
  <c r="AA465" i="1"/>
  <c r="N384" i="1" l="1"/>
  <c r="Y465" i="1"/>
  <c r="H466" i="1"/>
  <c r="E384" i="1"/>
  <c r="C346" i="1"/>
  <c r="P345" i="1"/>
  <c r="X345" i="1" s="1"/>
  <c r="B345" i="1" s="1"/>
  <c r="R466" i="1"/>
  <c r="S466" i="1" s="1"/>
  <c r="Y466" i="1"/>
  <c r="L382" i="1"/>
  <c r="O382" i="1" s="1"/>
  <c r="J385" i="1"/>
  <c r="K385" i="1" s="1"/>
  <c r="U385" i="1" s="1"/>
  <c r="W385" i="1" s="1"/>
  <c r="I386" i="1"/>
  <c r="M385" i="1"/>
  <c r="D383" i="1"/>
  <c r="F383" i="1" s="1"/>
  <c r="G382" i="1"/>
  <c r="T469" i="1"/>
  <c r="AA466" i="1"/>
  <c r="A467" i="1"/>
  <c r="Q467" i="1" s="1"/>
  <c r="N385" i="1" l="1"/>
  <c r="H467" i="1"/>
  <c r="E385" i="1"/>
  <c r="C347" i="1"/>
  <c r="P346" i="1"/>
  <c r="R467" i="1"/>
  <c r="D384" i="1"/>
  <c r="F384" i="1" s="1"/>
  <c r="L383" i="1"/>
  <c r="O383" i="1" s="1"/>
  <c r="G383" i="1"/>
  <c r="J386" i="1"/>
  <c r="K386" i="1" s="1"/>
  <c r="U386" i="1" s="1"/>
  <c r="W386" i="1" s="1"/>
  <c r="M386" i="1"/>
  <c r="I387" i="1"/>
  <c r="T470" i="1"/>
  <c r="AA467" i="1"/>
  <c r="A468" i="1"/>
  <c r="Q468" i="1" s="1"/>
  <c r="N386" i="1" l="1"/>
  <c r="H468" i="1"/>
  <c r="E386" i="1"/>
  <c r="X346" i="1"/>
  <c r="B346" i="1" s="1"/>
  <c r="S346" i="1"/>
  <c r="Y346" i="1" s="1"/>
  <c r="C348" i="1"/>
  <c r="P347" i="1"/>
  <c r="X347" i="1" s="1"/>
  <c r="B347" i="1" s="1"/>
  <c r="L384" i="1"/>
  <c r="O384" i="1" s="1"/>
  <c r="Y468" i="1"/>
  <c r="R468" i="1"/>
  <c r="S468" i="1" s="1"/>
  <c r="M387" i="1"/>
  <c r="J387" i="1"/>
  <c r="K387" i="1" s="1"/>
  <c r="U387" i="1" s="1"/>
  <c r="W387" i="1" s="1"/>
  <c r="I388" i="1"/>
  <c r="D385" i="1"/>
  <c r="F385" i="1" s="1"/>
  <c r="G384" i="1"/>
  <c r="AA468" i="1"/>
  <c r="T471" i="1"/>
  <c r="A469" i="1"/>
  <c r="Q469" i="1" s="1"/>
  <c r="N387" i="1" l="1"/>
  <c r="H469" i="1"/>
  <c r="E387" i="1"/>
  <c r="C349" i="1"/>
  <c r="P348" i="1"/>
  <c r="X348" i="1" s="1"/>
  <c r="B348" i="1" s="1"/>
  <c r="G385" i="1"/>
  <c r="Y469" i="1"/>
  <c r="R469" i="1"/>
  <c r="S469" i="1" s="1"/>
  <c r="D386" i="1"/>
  <c r="F386" i="1" s="1"/>
  <c r="L385" i="1"/>
  <c r="O385" i="1" s="1"/>
  <c r="J388" i="1"/>
  <c r="K388" i="1" s="1"/>
  <c r="U388" i="1" s="1"/>
  <c r="W388" i="1" s="1"/>
  <c r="M388" i="1"/>
  <c r="I389" i="1"/>
  <c r="A470" i="1"/>
  <c r="Q470" i="1" s="1"/>
  <c r="T472" i="1"/>
  <c r="AA469" i="1"/>
  <c r="N388" i="1" l="1"/>
  <c r="H470" i="1"/>
  <c r="E388" i="1"/>
  <c r="C350" i="1"/>
  <c r="P349" i="1"/>
  <c r="X349" i="1" s="1"/>
  <c r="B349" i="1" s="1"/>
  <c r="D387" i="1"/>
  <c r="F387" i="1" s="1"/>
  <c r="Y470" i="1"/>
  <c r="R470" i="1"/>
  <c r="S470" i="1" s="1"/>
  <c r="M389" i="1"/>
  <c r="I390" i="1"/>
  <c r="J389" i="1"/>
  <c r="K389" i="1" s="1"/>
  <c r="U389" i="1" s="1"/>
  <c r="W389" i="1" s="1"/>
  <c r="L386" i="1"/>
  <c r="O386" i="1" s="1"/>
  <c r="G386" i="1"/>
  <c r="T473" i="1"/>
  <c r="AA470" i="1"/>
  <c r="A471" i="1"/>
  <c r="Q471" i="1" s="1"/>
  <c r="N389" i="1" l="1"/>
  <c r="H471" i="1"/>
  <c r="E389" i="1"/>
  <c r="C351" i="1"/>
  <c r="P350" i="1"/>
  <c r="X350" i="1" s="1"/>
  <c r="B350" i="1" s="1"/>
  <c r="L387" i="1"/>
  <c r="O387" i="1" s="1"/>
  <c r="G387" i="1"/>
  <c r="Y471" i="1"/>
  <c r="R471" i="1"/>
  <c r="S471" i="1" s="1"/>
  <c r="J390" i="1"/>
  <c r="K390" i="1" s="1"/>
  <c r="U390" i="1" s="1"/>
  <c r="W390" i="1" s="1"/>
  <c r="I391" i="1"/>
  <c r="M390" i="1"/>
  <c r="D388" i="1"/>
  <c r="F388" i="1" s="1"/>
  <c r="A472" i="1"/>
  <c r="Q472" i="1" s="1"/>
  <c r="T474" i="1"/>
  <c r="AA471" i="1"/>
  <c r="N390" i="1" l="1"/>
  <c r="H472" i="1"/>
  <c r="E390" i="1"/>
  <c r="C352" i="1"/>
  <c r="P351" i="1"/>
  <c r="X351" i="1" s="1"/>
  <c r="B351" i="1" s="1"/>
  <c r="Y472" i="1"/>
  <c r="R472" i="1"/>
  <c r="S472" i="1" s="1"/>
  <c r="G388" i="1"/>
  <c r="M391" i="1"/>
  <c r="N391" i="1" s="1"/>
  <c r="I392" i="1"/>
  <c r="J391" i="1"/>
  <c r="K391" i="1" s="1"/>
  <c r="U391" i="1" s="1"/>
  <c r="W391" i="1" s="1"/>
  <c r="D389" i="1"/>
  <c r="F389" i="1" s="1"/>
  <c r="L388" i="1"/>
  <c r="O388" i="1" s="1"/>
  <c r="T475" i="1"/>
  <c r="AA472" i="1"/>
  <c r="A473" i="1"/>
  <c r="Q473" i="1" s="1"/>
  <c r="H473" i="1" l="1"/>
  <c r="E391" i="1"/>
  <c r="C353" i="1"/>
  <c r="P352" i="1"/>
  <c r="X352" i="1" s="1"/>
  <c r="B352" i="1" s="1"/>
  <c r="L389" i="1"/>
  <c r="O389" i="1" s="1"/>
  <c r="Y473" i="1"/>
  <c r="R473" i="1"/>
  <c r="S473" i="1" s="1"/>
  <c r="D390" i="1"/>
  <c r="F390" i="1" s="1"/>
  <c r="G389" i="1"/>
  <c r="J392" i="1"/>
  <c r="K392" i="1" s="1"/>
  <c r="U392" i="1" s="1"/>
  <c r="W392" i="1" s="1"/>
  <c r="M392" i="1"/>
  <c r="N392" i="1" s="1"/>
  <c r="I393" i="1"/>
  <c r="AA473" i="1"/>
  <c r="A474" i="1"/>
  <c r="Q474" i="1" s="1"/>
  <c r="T476" i="1"/>
  <c r="H474" i="1" l="1"/>
  <c r="E392" i="1"/>
  <c r="C354" i="1"/>
  <c r="P353" i="1"/>
  <c r="X353" i="1" s="1"/>
  <c r="B353" i="1" s="1"/>
  <c r="R474" i="1"/>
  <c r="S474" i="1" s="1"/>
  <c r="Y474" i="1"/>
  <c r="D391" i="1"/>
  <c r="F391" i="1" s="1"/>
  <c r="I394" i="1"/>
  <c r="M393" i="1"/>
  <c r="N393" i="1" s="1"/>
  <c r="J393" i="1"/>
  <c r="K393" i="1" s="1"/>
  <c r="U393" i="1" s="1"/>
  <c r="W393" i="1" s="1"/>
  <c r="L390" i="1"/>
  <c r="O390" i="1" s="1"/>
  <c r="G390" i="1"/>
  <c r="T477" i="1"/>
  <c r="AA474" i="1"/>
  <c r="A475" i="1"/>
  <c r="Q475" i="1" s="1"/>
  <c r="H475" i="1" l="1"/>
  <c r="E393" i="1"/>
  <c r="C355" i="1"/>
  <c r="P354" i="1"/>
  <c r="X354" i="1" s="1"/>
  <c r="B354" i="1" s="1"/>
  <c r="Y475" i="1"/>
  <c r="R475" i="1"/>
  <c r="S475" i="1" s="1"/>
  <c r="M394" i="1"/>
  <c r="N394" i="1" s="1"/>
  <c r="I395" i="1"/>
  <c r="J394" i="1"/>
  <c r="K394" i="1" s="1"/>
  <c r="U394" i="1" s="1"/>
  <c r="W394" i="1" s="1"/>
  <c r="D392" i="1"/>
  <c r="F392" i="1" s="1"/>
  <c r="L391" i="1"/>
  <c r="O391" i="1" s="1"/>
  <c r="G391" i="1"/>
  <c r="AA475" i="1"/>
  <c r="A476" i="1"/>
  <c r="Q476" i="1" s="1"/>
  <c r="T478" i="1"/>
  <c r="H476" i="1" l="1"/>
  <c r="E394" i="1"/>
  <c r="C356" i="1"/>
  <c r="P355" i="1"/>
  <c r="X355" i="1" s="1"/>
  <c r="B355" i="1" s="1"/>
  <c r="L392" i="1"/>
  <c r="O392" i="1" s="1"/>
  <c r="G392" i="1"/>
  <c r="J395" i="1"/>
  <c r="K395" i="1" s="1"/>
  <c r="U395" i="1" s="1"/>
  <c r="W395" i="1" s="1"/>
  <c r="I396" i="1"/>
  <c r="M395" i="1"/>
  <c r="N395" i="1" s="1"/>
  <c r="Y476" i="1"/>
  <c r="R476" i="1"/>
  <c r="S476" i="1" s="1"/>
  <c r="D393" i="1"/>
  <c r="F393" i="1" s="1"/>
  <c r="AA476" i="1"/>
  <c r="A477" i="1"/>
  <c r="Q477" i="1" s="1"/>
  <c r="T479" i="1"/>
  <c r="H477" i="1" l="1"/>
  <c r="E395" i="1"/>
  <c r="C357" i="1"/>
  <c r="P356" i="1"/>
  <c r="X356" i="1" s="1"/>
  <c r="B356" i="1" s="1"/>
  <c r="L393" i="1"/>
  <c r="O393" i="1" s="1"/>
  <c r="D394" i="1"/>
  <c r="F394" i="1" s="1"/>
  <c r="I397" i="1"/>
  <c r="J396" i="1"/>
  <c r="K396" i="1" s="1"/>
  <c r="U396" i="1" s="1"/>
  <c r="W396" i="1" s="1"/>
  <c r="M396" i="1"/>
  <c r="N396" i="1" s="1"/>
  <c r="Y477" i="1"/>
  <c r="R477" i="1"/>
  <c r="S477" i="1" s="1"/>
  <c r="G393" i="1"/>
  <c r="T480" i="1"/>
  <c r="AA477" i="1"/>
  <c r="A478" i="1"/>
  <c r="Q478" i="1" s="1"/>
  <c r="H478" i="1" l="1"/>
  <c r="E396" i="1"/>
  <c r="C358" i="1"/>
  <c r="P357" i="1"/>
  <c r="X357" i="1" s="1"/>
  <c r="B357" i="1" s="1"/>
  <c r="L394" i="1"/>
  <c r="O394" i="1" s="1"/>
  <c r="G394" i="1"/>
  <c r="Y478" i="1"/>
  <c r="R478" i="1"/>
  <c r="S478" i="1" s="1"/>
  <c r="J397" i="1"/>
  <c r="K397" i="1" s="1"/>
  <c r="U397" i="1" s="1"/>
  <c r="W397" i="1" s="1"/>
  <c r="M397" i="1"/>
  <c r="N397" i="1" s="1"/>
  <c r="I398" i="1"/>
  <c r="D395" i="1"/>
  <c r="F395" i="1" s="1"/>
  <c r="AA478" i="1"/>
  <c r="A479" i="1"/>
  <c r="Q479" i="1" s="1"/>
  <c r="T481" i="1"/>
  <c r="H479" i="1" l="1"/>
  <c r="E397" i="1"/>
  <c r="C359" i="1"/>
  <c r="P358" i="1"/>
  <c r="X358" i="1" s="1"/>
  <c r="G395" i="1"/>
  <c r="R479" i="1"/>
  <c r="D396" i="1"/>
  <c r="F396" i="1" s="1"/>
  <c r="L395" i="1"/>
  <c r="O395" i="1" s="1"/>
  <c r="M398" i="1"/>
  <c r="N398" i="1" s="1"/>
  <c r="I399" i="1"/>
  <c r="J398" i="1"/>
  <c r="K398" i="1" s="1"/>
  <c r="U398" i="1" s="1"/>
  <c r="W398" i="1" s="1"/>
  <c r="T482" i="1"/>
  <c r="AA479" i="1"/>
  <c r="A480" i="1"/>
  <c r="Q480" i="1" s="1"/>
  <c r="H480" i="1" l="1"/>
  <c r="E398" i="1"/>
  <c r="B358" i="1"/>
  <c r="Y358" i="1"/>
  <c r="C360" i="1"/>
  <c r="P359" i="1"/>
  <c r="X359" i="1" s="1"/>
  <c r="L396" i="1"/>
  <c r="O396" i="1" s="1"/>
  <c r="G396" i="1"/>
  <c r="D397" i="1"/>
  <c r="F397" i="1" s="1"/>
  <c r="R480" i="1"/>
  <c r="S480" i="1" s="1"/>
  <c r="M399" i="1"/>
  <c r="N399" i="1" s="1"/>
  <c r="I400" i="1"/>
  <c r="J399" i="1"/>
  <c r="K399" i="1" s="1"/>
  <c r="U399" i="1" s="1"/>
  <c r="W399" i="1" s="1"/>
  <c r="AA480" i="1"/>
  <c r="A481" i="1"/>
  <c r="Q481" i="1" s="1"/>
  <c r="T483" i="1"/>
  <c r="H481" i="1" l="1"/>
  <c r="E399" i="1"/>
  <c r="B359" i="1"/>
  <c r="Y359" i="1"/>
  <c r="C361" i="1"/>
  <c r="P360" i="1"/>
  <c r="L397" i="1"/>
  <c r="O397" i="1" s="1"/>
  <c r="G397" i="1"/>
  <c r="R481" i="1"/>
  <c r="S481" i="1" s="1"/>
  <c r="J400" i="1"/>
  <c r="K400" i="1" s="1"/>
  <c r="U400" i="1" s="1"/>
  <c r="W400" i="1" s="1"/>
  <c r="I401" i="1"/>
  <c r="M400" i="1"/>
  <c r="N400" i="1" s="1"/>
  <c r="D398" i="1"/>
  <c r="F398" i="1" s="1"/>
  <c r="AA481" i="1"/>
  <c r="T484" i="1"/>
  <c r="A482" i="1"/>
  <c r="Q482" i="1" s="1"/>
  <c r="H482" i="1" l="1"/>
  <c r="E400" i="1"/>
  <c r="X360" i="1"/>
  <c r="S360" i="1"/>
  <c r="C362" i="1"/>
  <c r="P361" i="1"/>
  <c r="X361" i="1" s="1"/>
  <c r="B361" i="1" s="1"/>
  <c r="R482" i="1"/>
  <c r="G398" i="1"/>
  <c r="I402" i="1"/>
  <c r="M401" i="1"/>
  <c r="N401" i="1" s="1"/>
  <c r="J401" i="1"/>
  <c r="K401" i="1" s="1"/>
  <c r="U401" i="1" s="1"/>
  <c r="W401" i="1" s="1"/>
  <c r="D399" i="1"/>
  <c r="F399" i="1" s="1"/>
  <c r="L398" i="1"/>
  <c r="O398" i="1" s="1"/>
  <c r="AA482" i="1"/>
  <c r="A483" i="1"/>
  <c r="Q483" i="1" s="1"/>
  <c r="T485" i="1"/>
  <c r="B360" i="1" l="1"/>
  <c r="H483" i="1"/>
  <c r="Y360" i="1"/>
  <c r="E401" i="1"/>
  <c r="C363" i="1"/>
  <c r="P362" i="1"/>
  <c r="X362" i="1" s="1"/>
  <c r="B362" i="1" s="1"/>
  <c r="L399" i="1"/>
  <c r="O399" i="1" s="1"/>
  <c r="Y483" i="1"/>
  <c r="R483" i="1"/>
  <c r="S483" i="1" s="1"/>
  <c r="J402" i="1"/>
  <c r="K402" i="1" s="1"/>
  <c r="U402" i="1" s="1"/>
  <c r="W402" i="1" s="1"/>
  <c r="M402" i="1"/>
  <c r="N402" i="1" s="1"/>
  <c r="I403" i="1"/>
  <c r="D400" i="1"/>
  <c r="F400" i="1" s="1"/>
  <c r="G399" i="1"/>
  <c r="T486" i="1"/>
  <c r="AA483" i="1"/>
  <c r="A484" i="1"/>
  <c r="Q484" i="1" s="1"/>
  <c r="H484" i="1" l="1"/>
  <c r="E402" i="1"/>
  <c r="C364" i="1"/>
  <c r="P363" i="1"/>
  <c r="X363" i="1" s="1"/>
  <c r="B363" i="1" s="1"/>
  <c r="G400" i="1"/>
  <c r="D401" i="1"/>
  <c r="F401" i="1" s="1"/>
  <c r="Y484" i="1"/>
  <c r="R484" i="1"/>
  <c r="S484" i="1" s="1"/>
  <c r="L400" i="1"/>
  <c r="O400" i="1" s="1"/>
  <c r="M403" i="1"/>
  <c r="N403" i="1" s="1"/>
  <c r="I404" i="1"/>
  <c r="J403" i="1"/>
  <c r="K403" i="1" s="1"/>
  <c r="U403" i="1" s="1"/>
  <c r="W403" i="1" s="1"/>
  <c r="T487" i="1"/>
  <c r="AA484" i="1"/>
  <c r="A485" i="1"/>
  <c r="Q485" i="1" s="1"/>
  <c r="H485" i="1" l="1"/>
  <c r="E403" i="1"/>
  <c r="C365" i="1"/>
  <c r="P364" i="1"/>
  <c r="X364" i="1" s="1"/>
  <c r="B364" i="1" s="1"/>
  <c r="G401" i="1"/>
  <c r="J404" i="1"/>
  <c r="K404" i="1" s="1"/>
  <c r="U404" i="1" s="1"/>
  <c r="W404" i="1" s="1"/>
  <c r="M404" i="1"/>
  <c r="N404" i="1" s="1"/>
  <c r="I405" i="1"/>
  <c r="D402" i="1"/>
  <c r="F402" i="1" s="1"/>
  <c r="Y485" i="1"/>
  <c r="R485" i="1"/>
  <c r="S485" i="1" s="1"/>
  <c r="L401" i="1"/>
  <c r="O401" i="1" s="1"/>
  <c r="A486" i="1"/>
  <c r="Q486" i="1" s="1"/>
  <c r="AA485" i="1"/>
  <c r="T488" i="1"/>
  <c r="H486" i="1" l="1"/>
  <c r="E404" i="1"/>
  <c r="C366" i="1"/>
  <c r="P365" i="1"/>
  <c r="X365" i="1" s="1"/>
  <c r="B365" i="1" s="1"/>
  <c r="D403" i="1"/>
  <c r="F403" i="1" s="1"/>
  <c r="Y486" i="1"/>
  <c r="R486" i="1"/>
  <c r="S486" i="1" s="1"/>
  <c r="L402" i="1"/>
  <c r="O402" i="1" s="1"/>
  <c r="I406" i="1"/>
  <c r="J405" i="1"/>
  <c r="K405" i="1" s="1"/>
  <c r="G402" i="1"/>
  <c r="T489" i="1"/>
  <c r="AA486" i="1"/>
  <c r="A487" i="1"/>
  <c r="Q487" i="1" s="1"/>
  <c r="H487" i="1" l="1"/>
  <c r="U405" i="1"/>
  <c r="W405" i="1" s="1"/>
  <c r="E405" i="1"/>
  <c r="C367" i="1"/>
  <c r="P366" i="1"/>
  <c r="X366" i="1" s="1"/>
  <c r="B366" i="1" s="1"/>
  <c r="L403" i="1"/>
  <c r="O403" i="1" s="1"/>
  <c r="G403" i="1"/>
  <c r="Y487" i="1"/>
  <c r="R487" i="1"/>
  <c r="S487" i="1" s="1"/>
  <c r="I407" i="1"/>
  <c r="J406" i="1"/>
  <c r="K406" i="1" s="1"/>
  <c r="D404" i="1"/>
  <c r="F404" i="1" s="1"/>
  <c r="AA487" i="1"/>
  <c r="T490" i="1"/>
  <c r="A488" i="1"/>
  <c r="Q488" i="1" s="1"/>
  <c r="H488" i="1" l="1"/>
  <c r="U406" i="1"/>
  <c r="W406" i="1" s="1"/>
  <c r="E406" i="1"/>
  <c r="C368" i="1"/>
  <c r="P367" i="1"/>
  <c r="X367" i="1" s="1"/>
  <c r="B367" i="1" s="1"/>
  <c r="G404" i="1"/>
  <c r="I408" i="1"/>
  <c r="J407" i="1"/>
  <c r="K407" i="1" s="1"/>
  <c r="Y488" i="1"/>
  <c r="R488" i="1"/>
  <c r="S488" i="1" s="1"/>
  <c r="D405" i="1"/>
  <c r="F405" i="1" s="1"/>
  <c r="L404" i="1"/>
  <c r="A489" i="1"/>
  <c r="Q489" i="1" s="1"/>
  <c r="T491" i="1"/>
  <c r="AA488" i="1"/>
  <c r="H489" i="1" l="1"/>
  <c r="E407" i="1"/>
  <c r="O404" i="1"/>
  <c r="M405" i="1"/>
  <c r="N405" i="1" s="1"/>
  <c r="C369" i="1"/>
  <c r="P368" i="1"/>
  <c r="X368" i="1" s="1"/>
  <c r="B368" i="1" s="1"/>
  <c r="U407" i="1"/>
  <c r="W407" i="1" s="1"/>
  <c r="Y489" i="1"/>
  <c r="R489" i="1"/>
  <c r="S489" i="1" s="1"/>
  <c r="G405" i="1"/>
  <c r="D406" i="1"/>
  <c r="F406" i="1" s="1"/>
  <c r="L405" i="1"/>
  <c r="I409" i="1"/>
  <c r="J408" i="1"/>
  <c r="K408" i="1" s="1"/>
  <c r="T492" i="1"/>
  <c r="AA489" i="1"/>
  <c r="A490" i="1"/>
  <c r="Q490" i="1" s="1"/>
  <c r="E408" i="1" l="1"/>
  <c r="H490" i="1"/>
  <c r="O405" i="1"/>
  <c r="M406" i="1"/>
  <c r="N406" i="1" s="1"/>
  <c r="C370" i="1"/>
  <c r="P369" i="1"/>
  <c r="X369" i="1" s="1"/>
  <c r="B369" i="1" s="1"/>
  <c r="L406" i="1"/>
  <c r="G406" i="1"/>
  <c r="D407" i="1"/>
  <c r="F407" i="1" s="1"/>
  <c r="R490" i="1"/>
  <c r="S490" i="1" s="1"/>
  <c r="Y490" i="1"/>
  <c r="U408" i="1"/>
  <c r="W408" i="1" s="1"/>
  <c r="J409" i="1"/>
  <c r="K409" i="1" s="1"/>
  <c r="I410" i="1"/>
  <c r="AA490" i="1"/>
  <c r="T493" i="1"/>
  <c r="A491" i="1"/>
  <c r="Q491" i="1" s="1"/>
  <c r="E409" i="1" l="1"/>
  <c r="H491" i="1"/>
  <c r="O406" i="1"/>
  <c r="C371" i="1"/>
  <c r="P370" i="1"/>
  <c r="X370" i="1" s="1"/>
  <c r="B370" i="1" s="1"/>
  <c r="M407" i="1"/>
  <c r="M408" i="1" s="1"/>
  <c r="L407" i="1"/>
  <c r="G407" i="1"/>
  <c r="D408" i="1"/>
  <c r="F408" i="1" s="1"/>
  <c r="Y491" i="1"/>
  <c r="R491" i="1"/>
  <c r="S491" i="1" s="1"/>
  <c r="J410" i="1"/>
  <c r="K410" i="1" s="1"/>
  <c r="I411" i="1"/>
  <c r="U409" i="1"/>
  <c r="W409" i="1" s="1"/>
  <c r="T494" i="1"/>
  <c r="AA491" i="1"/>
  <c r="A492" i="1"/>
  <c r="Q492" i="1" s="1"/>
  <c r="E410" i="1" l="1"/>
  <c r="H492" i="1"/>
  <c r="C372" i="1"/>
  <c r="P371" i="1"/>
  <c r="X371" i="1" s="1"/>
  <c r="B371" i="1" s="1"/>
  <c r="N407" i="1"/>
  <c r="O407" i="1" s="1"/>
  <c r="L408" i="1"/>
  <c r="G408" i="1"/>
  <c r="Y492" i="1"/>
  <c r="R492" i="1"/>
  <c r="S492" i="1" s="1"/>
  <c r="D409" i="1"/>
  <c r="F409" i="1" s="1"/>
  <c r="I412" i="1"/>
  <c r="J411" i="1"/>
  <c r="K411" i="1" s="1"/>
  <c r="U410" i="1"/>
  <c r="W410" i="1" s="1"/>
  <c r="M409" i="1"/>
  <c r="T495" i="1"/>
  <c r="A493" i="1"/>
  <c r="Q493" i="1" s="1"/>
  <c r="AA492" i="1"/>
  <c r="E411" i="1" l="1"/>
  <c r="H493" i="1"/>
  <c r="C373" i="1"/>
  <c r="P372" i="1"/>
  <c r="X372" i="1" s="1"/>
  <c r="B372" i="1" s="1"/>
  <c r="N408" i="1"/>
  <c r="O408" i="1" s="1"/>
  <c r="U411" i="1"/>
  <c r="W411" i="1" s="1"/>
  <c r="G409" i="1"/>
  <c r="Y493" i="1"/>
  <c r="R493" i="1"/>
  <c r="S493" i="1" s="1"/>
  <c r="D410" i="1"/>
  <c r="F410" i="1" s="1"/>
  <c r="J412" i="1"/>
  <c r="K412" i="1" s="1"/>
  <c r="I413" i="1"/>
  <c r="L409" i="1"/>
  <c r="M410" i="1" s="1"/>
  <c r="AA493" i="1"/>
  <c r="T496" i="1"/>
  <c r="A494" i="1"/>
  <c r="Q494" i="1" s="1"/>
  <c r="E412" i="1" l="1"/>
  <c r="H494" i="1"/>
  <c r="N409" i="1"/>
  <c r="N410" i="1" s="1"/>
  <c r="C374" i="1"/>
  <c r="P373" i="1"/>
  <c r="X373" i="1" s="1"/>
  <c r="B373" i="1" s="1"/>
  <c r="U412" i="1"/>
  <c r="W412" i="1" s="1"/>
  <c r="L410" i="1"/>
  <c r="G410" i="1"/>
  <c r="M411" i="1"/>
  <c r="D411" i="1"/>
  <c r="F411" i="1" s="1"/>
  <c r="Y494" i="1"/>
  <c r="R494" i="1"/>
  <c r="S494" i="1" s="1"/>
  <c r="I414" i="1"/>
  <c r="J413" i="1"/>
  <c r="K413" i="1" s="1"/>
  <c r="T497" i="1"/>
  <c r="AA494" i="1"/>
  <c r="A495" i="1"/>
  <c r="O409" i="1" l="1"/>
  <c r="Q495" i="1"/>
  <c r="Y495" i="1" s="1"/>
  <c r="H495" i="1"/>
  <c r="U413" i="1"/>
  <c r="W413" i="1" s="1"/>
  <c r="E413" i="1"/>
  <c r="C375" i="1"/>
  <c r="P374" i="1"/>
  <c r="X374" i="1" s="1"/>
  <c r="B374" i="1" s="1"/>
  <c r="O410" i="1"/>
  <c r="D412" i="1"/>
  <c r="F412" i="1" s="1"/>
  <c r="J414" i="1"/>
  <c r="K414" i="1" s="1"/>
  <c r="I415" i="1"/>
  <c r="L411" i="1"/>
  <c r="N411" i="1"/>
  <c r="M412" i="1"/>
  <c r="G411" i="1"/>
  <c r="T498" i="1"/>
  <c r="AA495" i="1"/>
  <c r="A496" i="1"/>
  <c r="Q496" i="1" s="1"/>
  <c r="R495" i="1" l="1"/>
  <c r="S495" i="1" s="1"/>
  <c r="H496" i="1"/>
  <c r="U414" i="1"/>
  <c r="W414" i="1" s="1"/>
  <c r="E414" i="1"/>
  <c r="C376" i="1"/>
  <c r="P375" i="1"/>
  <c r="S375" i="1" s="1"/>
  <c r="L412" i="1"/>
  <c r="N412" i="1"/>
  <c r="M413" i="1"/>
  <c r="G412" i="1"/>
  <c r="O411" i="1"/>
  <c r="Y496" i="1"/>
  <c r="R496" i="1"/>
  <c r="S496" i="1" s="1"/>
  <c r="J415" i="1"/>
  <c r="K415" i="1" s="1"/>
  <c r="I416" i="1"/>
  <c r="D413" i="1"/>
  <c r="F413" i="1" s="1"/>
  <c r="A497" i="1"/>
  <c r="AA496" i="1"/>
  <c r="T499" i="1"/>
  <c r="Q497" i="1" l="1"/>
  <c r="Y497" i="1" s="1"/>
  <c r="H497" i="1"/>
  <c r="U415" i="1"/>
  <c r="W415" i="1" s="1"/>
  <c r="E415" i="1"/>
  <c r="X375" i="1"/>
  <c r="B375" i="1" s="1"/>
  <c r="C377" i="1"/>
  <c r="P376" i="1"/>
  <c r="X376" i="1" s="1"/>
  <c r="B376" i="1" s="1"/>
  <c r="O412" i="1"/>
  <c r="D414" i="1"/>
  <c r="F414" i="1" s="1"/>
  <c r="L413" i="1"/>
  <c r="J416" i="1"/>
  <c r="K416" i="1" s="1"/>
  <c r="U416" i="1" s="1"/>
  <c r="W416" i="1" s="1"/>
  <c r="I417" i="1"/>
  <c r="N413" i="1"/>
  <c r="M414" i="1"/>
  <c r="G413" i="1"/>
  <c r="T500" i="1"/>
  <c r="AA497" i="1"/>
  <c r="A498" i="1"/>
  <c r="Q498" i="1" s="1"/>
  <c r="R497" i="1" l="1"/>
  <c r="S497" i="1" s="1"/>
  <c r="H498" i="1"/>
  <c r="E416" i="1"/>
  <c r="Y375" i="1"/>
  <c r="C378" i="1"/>
  <c r="P377" i="1"/>
  <c r="X377" i="1" s="1"/>
  <c r="B377" i="1" s="1"/>
  <c r="L414" i="1"/>
  <c r="G414" i="1"/>
  <c r="J417" i="1"/>
  <c r="K417" i="1" s="1"/>
  <c r="U417" i="1" s="1"/>
  <c r="W417" i="1" s="1"/>
  <c r="I418" i="1"/>
  <c r="R498" i="1"/>
  <c r="S498" i="1" s="1"/>
  <c r="Y498" i="1"/>
  <c r="N414" i="1"/>
  <c r="M415" i="1"/>
  <c r="O413" i="1"/>
  <c r="D415" i="1"/>
  <c r="F415" i="1" s="1"/>
  <c r="AA498" i="1"/>
  <c r="A499" i="1"/>
  <c r="Q499" i="1" s="1"/>
  <c r="T501" i="1"/>
  <c r="H499" i="1" l="1"/>
  <c r="E417" i="1"/>
  <c r="C379" i="1"/>
  <c r="P378" i="1"/>
  <c r="X378" i="1" s="1"/>
  <c r="B378" i="1" s="1"/>
  <c r="O414" i="1"/>
  <c r="L415" i="1"/>
  <c r="G415" i="1"/>
  <c r="N415" i="1"/>
  <c r="M416" i="1"/>
  <c r="Y499" i="1"/>
  <c r="R499" i="1"/>
  <c r="S499" i="1" s="1"/>
  <c r="I419" i="1"/>
  <c r="J418" i="1"/>
  <c r="K418" i="1" s="1"/>
  <c r="U418" i="1" s="1"/>
  <c r="W418" i="1" s="1"/>
  <c r="D416" i="1"/>
  <c r="F416" i="1" s="1"/>
  <c r="T502" i="1"/>
  <c r="A500" i="1"/>
  <c r="Q500" i="1" s="1"/>
  <c r="AA499" i="1"/>
  <c r="H500" i="1" l="1"/>
  <c r="E418" i="1"/>
  <c r="C380" i="1"/>
  <c r="P379" i="1"/>
  <c r="X379" i="1" s="1"/>
  <c r="B379" i="1" s="1"/>
  <c r="O415" i="1"/>
  <c r="L416" i="1"/>
  <c r="G416" i="1"/>
  <c r="R500" i="1"/>
  <c r="D417" i="1"/>
  <c r="F417" i="1" s="1"/>
  <c r="I420" i="1"/>
  <c r="J419" i="1"/>
  <c r="K419" i="1" s="1"/>
  <c r="U419" i="1" s="1"/>
  <c r="W419" i="1" s="1"/>
  <c r="N416" i="1"/>
  <c r="M417" i="1"/>
  <c r="A501" i="1"/>
  <c r="Q501" i="1" s="1"/>
  <c r="T503" i="1"/>
  <c r="AA500" i="1"/>
  <c r="H501" i="1" l="1"/>
  <c r="E419" i="1"/>
  <c r="C381" i="1"/>
  <c r="P380" i="1"/>
  <c r="X380" i="1" s="1"/>
  <c r="B380" i="1" s="1"/>
  <c r="O416" i="1"/>
  <c r="Y501" i="1"/>
  <c r="R501" i="1"/>
  <c r="S501" i="1" s="1"/>
  <c r="N417" i="1"/>
  <c r="M418" i="1"/>
  <c r="D418" i="1"/>
  <c r="F418" i="1" s="1"/>
  <c r="J420" i="1"/>
  <c r="K420" i="1" s="1"/>
  <c r="U420" i="1" s="1"/>
  <c r="W420" i="1" s="1"/>
  <c r="I421" i="1"/>
  <c r="L417" i="1"/>
  <c r="G417" i="1"/>
  <c r="T504" i="1"/>
  <c r="AA501" i="1"/>
  <c r="A502" i="1"/>
  <c r="Q502" i="1" s="1"/>
  <c r="H502" i="1" l="1"/>
  <c r="E420" i="1"/>
  <c r="C382" i="1"/>
  <c r="P381" i="1"/>
  <c r="X381" i="1" s="1"/>
  <c r="B381" i="1" s="1"/>
  <c r="O417" i="1"/>
  <c r="L418" i="1"/>
  <c r="G418" i="1"/>
  <c r="N418" i="1"/>
  <c r="M419" i="1"/>
  <c r="J421" i="1"/>
  <c r="K421" i="1" s="1"/>
  <c r="U421" i="1" s="1"/>
  <c r="W421" i="1" s="1"/>
  <c r="I422" i="1"/>
  <c r="Y502" i="1"/>
  <c r="R502" i="1"/>
  <c r="S502" i="1" s="1"/>
  <c r="D419" i="1"/>
  <c r="F419" i="1" s="1"/>
  <c r="AA502" i="1"/>
  <c r="A503" i="1"/>
  <c r="Q503" i="1" s="1"/>
  <c r="T505" i="1"/>
  <c r="H503" i="1" l="1"/>
  <c r="E421" i="1"/>
  <c r="C383" i="1"/>
  <c r="P382" i="1"/>
  <c r="X382" i="1" s="1"/>
  <c r="B382" i="1" s="1"/>
  <c r="O418" i="1"/>
  <c r="G419" i="1"/>
  <c r="L419" i="1"/>
  <c r="N419" i="1"/>
  <c r="M420" i="1"/>
  <c r="Y503" i="1"/>
  <c r="R503" i="1"/>
  <c r="S503" i="1" s="1"/>
  <c r="D420" i="1"/>
  <c r="F420" i="1" s="1"/>
  <c r="J422" i="1"/>
  <c r="K422" i="1" s="1"/>
  <c r="U422" i="1" s="1"/>
  <c r="W422" i="1" s="1"/>
  <c r="I423" i="1"/>
  <c r="T506" i="1"/>
  <c r="AA503" i="1"/>
  <c r="A504" i="1"/>
  <c r="Q504" i="1" s="1"/>
  <c r="H504" i="1" l="1"/>
  <c r="E422" i="1"/>
  <c r="C384" i="1"/>
  <c r="P383" i="1"/>
  <c r="X383" i="1" s="1"/>
  <c r="B383" i="1" s="1"/>
  <c r="O419" i="1"/>
  <c r="G420" i="1"/>
  <c r="L420" i="1"/>
  <c r="I424" i="1"/>
  <c r="J423" i="1"/>
  <c r="K423" i="1" s="1"/>
  <c r="U423" i="1" s="1"/>
  <c r="W423" i="1" s="1"/>
  <c r="Y504" i="1"/>
  <c r="R504" i="1"/>
  <c r="S504" i="1" s="1"/>
  <c r="D421" i="1"/>
  <c r="F421" i="1" s="1"/>
  <c r="N420" i="1"/>
  <c r="M421" i="1"/>
  <c r="AA504" i="1"/>
  <c r="A505" i="1"/>
  <c r="Q505" i="1" s="1"/>
  <c r="T507" i="1"/>
  <c r="H505" i="1" l="1"/>
  <c r="E423" i="1"/>
  <c r="C385" i="1"/>
  <c r="P384" i="1"/>
  <c r="X384" i="1" s="1"/>
  <c r="B384" i="1" s="1"/>
  <c r="O420" i="1"/>
  <c r="G421" i="1"/>
  <c r="D422" i="1"/>
  <c r="F422" i="1" s="1"/>
  <c r="N421" i="1"/>
  <c r="M422" i="1"/>
  <c r="Y505" i="1"/>
  <c r="R505" i="1"/>
  <c r="S505" i="1" s="1"/>
  <c r="L421" i="1"/>
  <c r="I425" i="1"/>
  <c r="J424" i="1"/>
  <c r="K424" i="1" s="1"/>
  <c r="U424" i="1" s="1"/>
  <c r="W424" i="1" s="1"/>
  <c r="AA505" i="1"/>
  <c r="A506" i="1"/>
  <c r="Q506" i="1" s="1"/>
  <c r="T508" i="1"/>
  <c r="O421" i="1" l="1"/>
  <c r="H506" i="1"/>
  <c r="E424" i="1"/>
  <c r="C386" i="1"/>
  <c r="P385" i="1"/>
  <c r="X385" i="1" s="1"/>
  <c r="B385" i="1" s="1"/>
  <c r="G422" i="1"/>
  <c r="I426" i="1"/>
  <c r="J425" i="1"/>
  <c r="K425" i="1" s="1"/>
  <c r="U425" i="1" s="1"/>
  <c r="W425" i="1" s="1"/>
  <c r="N422" i="1"/>
  <c r="M423" i="1"/>
  <c r="D423" i="1"/>
  <c r="F423" i="1" s="1"/>
  <c r="R506" i="1"/>
  <c r="S506" i="1" s="1"/>
  <c r="Y506" i="1"/>
  <c r="L422" i="1"/>
  <c r="T509" i="1"/>
  <c r="AA506" i="1"/>
  <c r="A507" i="1"/>
  <c r="Q507" i="1" s="1"/>
  <c r="H507" i="1" l="1"/>
  <c r="E425" i="1"/>
  <c r="C387" i="1"/>
  <c r="P386" i="1"/>
  <c r="X386" i="1" s="1"/>
  <c r="B386" i="1" s="1"/>
  <c r="O422" i="1"/>
  <c r="G423" i="1"/>
  <c r="D424" i="1"/>
  <c r="F424" i="1" s="1"/>
  <c r="Y507" i="1"/>
  <c r="R507" i="1"/>
  <c r="S507" i="1" s="1"/>
  <c r="L423" i="1"/>
  <c r="N423" i="1"/>
  <c r="M424" i="1"/>
  <c r="J426" i="1"/>
  <c r="K426" i="1" s="1"/>
  <c r="U426" i="1" s="1"/>
  <c r="W426" i="1" s="1"/>
  <c r="I427" i="1"/>
  <c r="A508" i="1"/>
  <c r="Q508" i="1" s="1"/>
  <c r="T510" i="1"/>
  <c r="AA507" i="1"/>
  <c r="H508" i="1" l="1"/>
  <c r="E426" i="1"/>
  <c r="C388" i="1"/>
  <c r="P387" i="1"/>
  <c r="X387" i="1" s="1"/>
  <c r="B387" i="1" s="1"/>
  <c r="O423" i="1"/>
  <c r="G424" i="1"/>
  <c r="Y508" i="1"/>
  <c r="R508" i="1"/>
  <c r="S508" i="1" s="1"/>
  <c r="N424" i="1"/>
  <c r="M425" i="1"/>
  <c r="D425" i="1"/>
  <c r="F425" i="1" s="1"/>
  <c r="J427" i="1"/>
  <c r="K427" i="1" s="1"/>
  <c r="U427" i="1" s="1"/>
  <c r="W427" i="1" s="1"/>
  <c r="I428" i="1"/>
  <c r="L424" i="1"/>
  <c r="T511" i="1"/>
  <c r="AA508" i="1"/>
  <c r="A509" i="1"/>
  <c r="Q509" i="1" s="1"/>
  <c r="H509" i="1" l="1"/>
  <c r="E427" i="1"/>
  <c r="C389" i="1"/>
  <c r="P388" i="1"/>
  <c r="X388" i="1" s="1"/>
  <c r="O424" i="1"/>
  <c r="G425" i="1"/>
  <c r="Y509" i="1"/>
  <c r="R509" i="1"/>
  <c r="S509" i="1" s="1"/>
  <c r="J428" i="1"/>
  <c r="K428" i="1" s="1"/>
  <c r="U428" i="1" s="1"/>
  <c r="W428" i="1" s="1"/>
  <c r="I429" i="1"/>
  <c r="D426" i="1"/>
  <c r="F426" i="1" s="1"/>
  <c r="L425" i="1"/>
  <c r="N425" i="1"/>
  <c r="M426" i="1"/>
  <c r="AA509" i="1"/>
  <c r="T512" i="1"/>
  <c r="A510" i="1"/>
  <c r="Q510" i="1" s="1"/>
  <c r="H510" i="1" l="1"/>
  <c r="B388" i="1"/>
  <c r="Y388" i="1"/>
  <c r="E428" i="1"/>
  <c r="C390" i="1"/>
  <c r="P389" i="1"/>
  <c r="X389" i="1" s="1"/>
  <c r="O425" i="1"/>
  <c r="D427" i="1"/>
  <c r="F427" i="1" s="1"/>
  <c r="R510" i="1"/>
  <c r="L426" i="1"/>
  <c r="N426" i="1"/>
  <c r="M427" i="1"/>
  <c r="G426" i="1"/>
  <c r="J429" i="1"/>
  <c r="K429" i="1" s="1"/>
  <c r="U429" i="1" s="1"/>
  <c r="W429" i="1" s="1"/>
  <c r="I430" i="1"/>
  <c r="AA510" i="1"/>
  <c r="T513" i="1"/>
  <c r="A511" i="1"/>
  <c r="Q511" i="1" s="1"/>
  <c r="H511" i="1" l="1"/>
  <c r="E429" i="1"/>
  <c r="B389" i="1"/>
  <c r="Y389" i="1"/>
  <c r="C391" i="1"/>
  <c r="P390" i="1"/>
  <c r="L427" i="1"/>
  <c r="O426" i="1"/>
  <c r="G427" i="1"/>
  <c r="R511" i="1"/>
  <c r="S511" i="1" s="1"/>
  <c r="J430" i="1"/>
  <c r="K430" i="1" s="1"/>
  <c r="U430" i="1" s="1"/>
  <c r="W430" i="1" s="1"/>
  <c r="I431" i="1"/>
  <c r="N427" i="1"/>
  <c r="M428" i="1"/>
  <c r="D428" i="1"/>
  <c r="F428" i="1" s="1"/>
  <c r="AA511" i="1"/>
  <c r="A512" i="1"/>
  <c r="Q512" i="1" s="1"/>
  <c r="T514" i="1"/>
  <c r="H512" i="1" l="1"/>
  <c r="E430" i="1"/>
  <c r="X390" i="1"/>
  <c r="B390" i="1" s="1"/>
  <c r="S390" i="1"/>
  <c r="Y390" i="1" s="1"/>
  <c r="C392" i="1"/>
  <c r="P391" i="1"/>
  <c r="X391" i="1" s="1"/>
  <c r="B391" i="1" s="1"/>
  <c r="O427" i="1"/>
  <c r="G428" i="1"/>
  <c r="L428" i="1"/>
  <c r="R512" i="1"/>
  <c r="S512" i="1" s="1"/>
  <c r="N428" i="1"/>
  <c r="M429" i="1"/>
  <c r="D429" i="1"/>
  <c r="F429" i="1" s="1"/>
  <c r="I432" i="1"/>
  <c r="J431" i="1"/>
  <c r="K431" i="1" s="1"/>
  <c r="U431" i="1" s="1"/>
  <c r="W431" i="1" s="1"/>
  <c r="T515" i="1"/>
  <c r="AA512" i="1"/>
  <c r="A513" i="1"/>
  <c r="Q513" i="1" s="1"/>
  <c r="H513" i="1" l="1"/>
  <c r="E431" i="1"/>
  <c r="C393" i="1"/>
  <c r="P392" i="1"/>
  <c r="X392" i="1" s="1"/>
  <c r="B392" i="1" s="1"/>
  <c r="O428" i="1"/>
  <c r="G429" i="1"/>
  <c r="J432" i="1"/>
  <c r="K432" i="1" s="1"/>
  <c r="U432" i="1" s="1"/>
  <c r="W432" i="1" s="1"/>
  <c r="I433" i="1"/>
  <c r="Y513" i="1"/>
  <c r="R513" i="1"/>
  <c r="S513" i="1" s="1"/>
  <c r="D430" i="1"/>
  <c r="F430" i="1" s="1"/>
  <c r="L429" i="1"/>
  <c r="N429" i="1"/>
  <c r="M430" i="1"/>
  <c r="T516" i="1"/>
  <c r="AA513" i="1"/>
  <c r="A514" i="1"/>
  <c r="Q514" i="1" s="1"/>
  <c r="H514" i="1" l="1"/>
  <c r="E432" i="1"/>
  <c r="C394" i="1"/>
  <c r="P393" i="1"/>
  <c r="X393" i="1" s="1"/>
  <c r="B393" i="1" s="1"/>
  <c r="L430" i="1"/>
  <c r="O429" i="1"/>
  <c r="N430" i="1"/>
  <c r="M431" i="1"/>
  <c r="G430" i="1"/>
  <c r="J433" i="1"/>
  <c r="K433" i="1" s="1"/>
  <c r="U433" i="1" s="1"/>
  <c r="W433" i="1" s="1"/>
  <c r="I434" i="1"/>
  <c r="R514" i="1"/>
  <c r="D431" i="1"/>
  <c r="F431" i="1" s="1"/>
  <c r="AA514" i="1"/>
  <c r="A515" i="1"/>
  <c r="Q515" i="1" s="1"/>
  <c r="T517" i="1"/>
  <c r="H515" i="1" l="1"/>
  <c r="E433" i="1"/>
  <c r="C395" i="1"/>
  <c r="P394" i="1"/>
  <c r="X394" i="1" s="1"/>
  <c r="B394" i="1" s="1"/>
  <c r="O430" i="1"/>
  <c r="L431" i="1"/>
  <c r="G431" i="1"/>
  <c r="Y515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AA515" i="1"/>
  <c r="T518" i="1"/>
  <c r="A516" i="1"/>
  <c r="Q516" i="1" s="1"/>
  <c r="H516" i="1" l="1"/>
  <c r="E434" i="1"/>
  <c r="C396" i="1"/>
  <c r="P395" i="1"/>
  <c r="X395" i="1" s="1"/>
  <c r="B395" i="1" s="1"/>
  <c r="O431" i="1"/>
  <c r="G432" i="1"/>
  <c r="Y516" i="1"/>
  <c r="R516" i="1"/>
  <c r="S516" i="1" s="1"/>
  <c r="J435" i="1"/>
  <c r="K435" i="1" s="1"/>
  <c r="U435" i="1" s="1"/>
  <c r="W435" i="1" s="1"/>
  <c r="I436" i="1"/>
  <c r="D433" i="1"/>
  <c r="F433" i="1" s="1"/>
  <c r="L432" i="1"/>
  <c r="N432" i="1"/>
  <c r="M433" i="1"/>
  <c r="A517" i="1"/>
  <c r="Q517" i="1" s="1"/>
  <c r="T519" i="1"/>
  <c r="AA516" i="1"/>
  <c r="H517" i="1" l="1"/>
  <c r="E435" i="1"/>
  <c r="C397" i="1"/>
  <c r="P396" i="1"/>
  <c r="X396" i="1" s="1"/>
  <c r="B396" i="1" s="1"/>
  <c r="O432" i="1"/>
  <c r="D434" i="1"/>
  <c r="F434" i="1" s="1"/>
  <c r="L433" i="1"/>
  <c r="I437" i="1"/>
  <c r="J436" i="1"/>
  <c r="K436" i="1" s="1"/>
  <c r="U436" i="1" s="1"/>
  <c r="W436" i="1" s="1"/>
  <c r="Y517" i="1"/>
  <c r="R517" i="1"/>
  <c r="S517" i="1" s="1"/>
  <c r="N433" i="1"/>
  <c r="M434" i="1"/>
  <c r="G433" i="1"/>
  <c r="T520" i="1"/>
  <c r="AA517" i="1"/>
  <c r="A518" i="1"/>
  <c r="Q518" i="1" s="1"/>
  <c r="H518" i="1" l="1"/>
  <c r="E436" i="1"/>
  <c r="C398" i="1"/>
  <c r="P397" i="1"/>
  <c r="X397" i="1" s="1"/>
  <c r="B397" i="1" s="1"/>
  <c r="L434" i="1"/>
  <c r="G434" i="1"/>
  <c r="Y518" i="1"/>
  <c r="R518" i="1"/>
  <c r="S518" i="1" s="1"/>
  <c r="I438" i="1"/>
  <c r="J437" i="1"/>
  <c r="K437" i="1" s="1"/>
  <c r="U437" i="1" s="1"/>
  <c r="W437" i="1" s="1"/>
  <c r="O433" i="1"/>
  <c r="D435" i="1"/>
  <c r="F435" i="1" s="1"/>
  <c r="N434" i="1"/>
  <c r="M435" i="1"/>
  <c r="T521" i="1"/>
  <c r="AA518" i="1"/>
  <c r="A519" i="1"/>
  <c r="Q519" i="1" s="1"/>
  <c r="H519" i="1" l="1"/>
  <c r="E437" i="1"/>
  <c r="C399" i="1"/>
  <c r="P398" i="1"/>
  <c r="X398" i="1" s="1"/>
  <c r="B398" i="1" s="1"/>
  <c r="O434" i="1"/>
  <c r="L435" i="1"/>
  <c r="G435" i="1"/>
  <c r="D436" i="1"/>
  <c r="F436" i="1" s="1"/>
  <c r="J438" i="1"/>
  <c r="K438" i="1" s="1"/>
  <c r="U438" i="1" s="1"/>
  <c r="W438" i="1" s="1"/>
  <c r="I439" i="1"/>
  <c r="Y519" i="1"/>
  <c r="R519" i="1"/>
  <c r="S519" i="1" s="1"/>
  <c r="N435" i="1"/>
  <c r="M436" i="1"/>
  <c r="AA519" i="1"/>
  <c r="A520" i="1"/>
  <c r="Q520" i="1" s="1"/>
  <c r="T522" i="1"/>
  <c r="H520" i="1" l="1"/>
  <c r="E438" i="1"/>
  <c r="C400" i="1"/>
  <c r="P399" i="1"/>
  <c r="X399" i="1" s="1"/>
  <c r="B399" i="1" s="1"/>
  <c r="O435" i="1"/>
  <c r="N436" i="1"/>
  <c r="M437" i="1"/>
  <c r="L436" i="1"/>
  <c r="Y520" i="1"/>
  <c r="R520" i="1"/>
  <c r="S520" i="1" s="1"/>
  <c r="J439" i="1"/>
  <c r="K439" i="1" s="1"/>
  <c r="I440" i="1"/>
  <c r="G436" i="1"/>
  <c r="D437" i="1"/>
  <c r="F437" i="1" s="1"/>
  <c r="AA520" i="1"/>
  <c r="A521" i="1"/>
  <c r="Q521" i="1" s="1"/>
  <c r="T523" i="1"/>
  <c r="H521" i="1" l="1"/>
  <c r="E439" i="1"/>
  <c r="C401" i="1"/>
  <c r="P400" i="1"/>
  <c r="X400" i="1" s="1"/>
  <c r="B400" i="1" s="1"/>
  <c r="O436" i="1"/>
  <c r="Y521" i="1"/>
  <c r="R521" i="1"/>
  <c r="S521" i="1" s="1"/>
  <c r="G437" i="1"/>
  <c r="I441" i="1"/>
  <c r="J440" i="1"/>
  <c r="K440" i="1" s="1"/>
  <c r="U439" i="1"/>
  <c r="W439" i="1" s="1"/>
  <c r="N437" i="1"/>
  <c r="D438" i="1"/>
  <c r="F438" i="1" s="1"/>
  <c r="L437" i="1"/>
  <c r="M438" i="1" s="1"/>
  <c r="T524" i="1"/>
  <c r="A522" i="1"/>
  <c r="Q522" i="1" s="1"/>
  <c r="AA521" i="1"/>
  <c r="E440" i="1" l="1"/>
  <c r="H522" i="1"/>
  <c r="C402" i="1"/>
  <c r="P401" i="1"/>
  <c r="X401" i="1" s="1"/>
  <c r="B401" i="1" s="1"/>
  <c r="U440" i="1"/>
  <c r="W440" i="1" s="1"/>
  <c r="L438" i="1"/>
  <c r="G438" i="1"/>
  <c r="I442" i="1"/>
  <c r="J441" i="1"/>
  <c r="K441" i="1" s="1"/>
  <c r="D439" i="1"/>
  <c r="F439" i="1" s="1"/>
  <c r="R522" i="1"/>
  <c r="S522" i="1" s="1"/>
  <c r="Y522" i="1"/>
  <c r="O437" i="1"/>
  <c r="N438" i="1"/>
  <c r="AA522" i="1"/>
  <c r="A523" i="1"/>
  <c r="Q523" i="1" s="1"/>
  <c r="T525" i="1"/>
  <c r="H523" i="1" l="1"/>
  <c r="U441" i="1"/>
  <c r="W441" i="1" s="1"/>
  <c r="E441" i="1"/>
  <c r="C403" i="1"/>
  <c r="P402" i="1"/>
  <c r="X402" i="1" s="1"/>
  <c r="B402" i="1" s="1"/>
  <c r="Y523" i="1"/>
  <c r="R523" i="1"/>
  <c r="S523" i="1" s="1"/>
  <c r="D440" i="1"/>
  <c r="F440" i="1" s="1"/>
  <c r="J442" i="1"/>
  <c r="K442" i="1" s="1"/>
  <c r="I443" i="1"/>
  <c r="L439" i="1"/>
  <c r="G439" i="1"/>
  <c r="O438" i="1"/>
  <c r="M439" i="1"/>
  <c r="A524" i="1"/>
  <c r="Q524" i="1" s="1"/>
  <c r="T526" i="1"/>
  <c r="AA523" i="1"/>
  <c r="H524" i="1" l="1"/>
  <c r="U442" i="1"/>
  <c r="W442" i="1" s="1"/>
  <c r="E442" i="1"/>
  <c r="C404" i="1"/>
  <c r="P403" i="1"/>
  <c r="X403" i="1" s="1"/>
  <c r="B403" i="1" s="1"/>
  <c r="I444" i="1"/>
  <c r="J443" i="1"/>
  <c r="K443" i="1" s="1"/>
  <c r="D441" i="1"/>
  <c r="F441" i="1" s="1"/>
  <c r="Y524" i="1"/>
  <c r="R524" i="1"/>
  <c r="S524" i="1" s="1"/>
  <c r="L440" i="1"/>
  <c r="N439" i="1"/>
  <c r="O439" i="1" s="1"/>
  <c r="M440" i="1"/>
  <c r="G440" i="1"/>
  <c r="AA524" i="1"/>
  <c r="T527" i="1"/>
  <c r="A525" i="1"/>
  <c r="Q525" i="1" l="1"/>
  <c r="Y525" i="1" s="1"/>
  <c r="H525" i="1"/>
  <c r="U443" i="1"/>
  <c r="W443" i="1" s="1"/>
  <c r="E443" i="1"/>
  <c r="C405" i="1"/>
  <c r="P404" i="1"/>
  <c r="X404" i="1" s="1"/>
  <c r="B404" i="1" s="1"/>
  <c r="L441" i="1"/>
  <c r="G441" i="1"/>
  <c r="N440" i="1"/>
  <c r="N441" i="1" s="1"/>
  <c r="N442" i="1" s="1"/>
  <c r="N443" i="1" s="1"/>
  <c r="N444" i="1" s="1"/>
  <c r="M441" i="1"/>
  <c r="M442" i="1" s="1"/>
  <c r="M443" i="1" s="1"/>
  <c r="M444" i="1" s="1"/>
  <c r="D442" i="1"/>
  <c r="F442" i="1" s="1"/>
  <c r="J444" i="1"/>
  <c r="K444" i="1" s="1"/>
  <c r="I445" i="1"/>
  <c r="A526" i="1"/>
  <c r="Q526" i="1" s="1"/>
  <c r="AA525" i="1"/>
  <c r="T528" i="1"/>
  <c r="R525" i="1" l="1"/>
  <c r="S525" i="1" s="1"/>
  <c r="H526" i="1"/>
  <c r="U444" i="1"/>
  <c r="W444" i="1" s="1"/>
  <c r="E444" i="1"/>
  <c r="C406" i="1"/>
  <c r="P405" i="1"/>
  <c r="X405" i="1" s="1"/>
  <c r="B405" i="1" s="1"/>
  <c r="L442" i="1"/>
  <c r="O442" i="1" s="1"/>
  <c r="G442" i="1"/>
  <c r="D443" i="1"/>
  <c r="F443" i="1" s="1"/>
  <c r="I446" i="1"/>
  <c r="M445" i="1"/>
  <c r="J445" i="1"/>
  <c r="K445" i="1" s="1"/>
  <c r="U445" i="1" s="1"/>
  <c r="W445" i="1" s="1"/>
  <c r="N445" i="1"/>
  <c r="O441" i="1"/>
  <c r="Y526" i="1"/>
  <c r="R526" i="1"/>
  <c r="S526" i="1" s="1"/>
  <c r="O440" i="1"/>
  <c r="AA526" i="1"/>
  <c r="T529" i="1"/>
  <c r="A527" i="1"/>
  <c r="Q527" i="1" l="1"/>
  <c r="Y527" i="1" s="1"/>
  <c r="H527" i="1"/>
  <c r="E445" i="1"/>
  <c r="C407" i="1"/>
  <c r="P406" i="1"/>
  <c r="X406" i="1" s="1"/>
  <c r="B406" i="1" s="1"/>
  <c r="L443" i="1"/>
  <c r="O443" i="1" s="1"/>
  <c r="G443" i="1"/>
  <c r="J446" i="1"/>
  <c r="K446" i="1" s="1"/>
  <c r="U446" i="1" s="1"/>
  <c r="W446" i="1" s="1"/>
  <c r="M446" i="1"/>
  <c r="N446" i="1" s="1"/>
  <c r="I447" i="1"/>
  <c r="D444" i="1"/>
  <c r="F444" i="1" s="1"/>
  <c r="AA527" i="1"/>
  <c r="A528" i="1"/>
  <c r="Q528" i="1" s="1"/>
  <c r="T530" i="1"/>
  <c r="R527" i="1" l="1"/>
  <c r="S527" i="1" s="1"/>
  <c r="H528" i="1"/>
  <c r="E446" i="1"/>
  <c r="C408" i="1"/>
  <c r="P407" i="1"/>
  <c r="X407" i="1" s="1"/>
  <c r="B407" i="1" s="1"/>
  <c r="D445" i="1"/>
  <c r="F445" i="1" s="1"/>
  <c r="L444" i="1"/>
  <c r="O444" i="1" s="1"/>
  <c r="M447" i="1"/>
  <c r="N447" i="1" s="1"/>
  <c r="I448" i="1"/>
  <c r="J447" i="1"/>
  <c r="K447" i="1" s="1"/>
  <c r="U447" i="1" s="1"/>
  <c r="W447" i="1" s="1"/>
  <c r="R528" i="1"/>
  <c r="G444" i="1"/>
  <c r="AA528" i="1"/>
  <c r="T531" i="1"/>
  <c r="A529" i="1"/>
  <c r="Q529" i="1" s="1"/>
  <c r="H529" i="1" l="1"/>
  <c r="E447" i="1"/>
  <c r="C409" i="1"/>
  <c r="P408" i="1"/>
  <c r="X408" i="1" s="1"/>
  <c r="B408" i="1" s="1"/>
  <c r="L445" i="1"/>
  <c r="O445" i="1" s="1"/>
  <c r="G445" i="1"/>
  <c r="J448" i="1"/>
  <c r="K448" i="1" s="1"/>
  <c r="U448" i="1" s="1"/>
  <c r="W448" i="1" s="1"/>
  <c r="M448" i="1"/>
  <c r="N448" i="1" s="1"/>
  <c r="I449" i="1"/>
  <c r="Y529" i="1"/>
  <c r="R529" i="1"/>
  <c r="S529" i="1" s="1"/>
  <c r="D446" i="1"/>
  <c r="F446" i="1" s="1"/>
  <c r="A530" i="1"/>
  <c r="Q530" i="1" s="1"/>
  <c r="T532" i="1"/>
  <c r="AA529" i="1"/>
  <c r="H530" i="1" l="1"/>
  <c r="E448" i="1"/>
  <c r="C410" i="1"/>
  <c r="P409" i="1"/>
  <c r="L446" i="1"/>
  <c r="O446" i="1" s="1"/>
  <c r="G446" i="1"/>
  <c r="R530" i="1"/>
  <c r="S530" i="1" s="1"/>
  <c r="Y530" i="1"/>
  <c r="M449" i="1"/>
  <c r="N449" i="1" s="1"/>
  <c r="J449" i="1"/>
  <c r="K449" i="1" s="1"/>
  <c r="U449" i="1" s="1"/>
  <c r="W449" i="1" s="1"/>
  <c r="I450" i="1"/>
  <c r="D447" i="1"/>
  <c r="F447" i="1" s="1"/>
  <c r="T533" i="1"/>
  <c r="AA530" i="1"/>
  <c r="A531" i="1"/>
  <c r="Q531" i="1" l="1"/>
  <c r="R531" i="1" s="1"/>
  <c r="S531" i="1" s="1"/>
  <c r="H531" i="1"/>
  <c r="E449" i="1"/>
  <c r="X409" i="1"/>
  <c r="B409" i="1" s="1"/>
  <c r="S409" i="1"/>
  <c r="Y409" i="1" s="1"/>
  <c r="C411" i="1"/>
  <c r="P410" i="1"/>
  <c r="X410" i="1" s="1"/>
  <c r="B410" i="1" s="1"/>
  <c r="G447" i="1"/>
  <c r="D448" i="1"/>
  <c r="F448" i="1" s="1"/>
  <c r="L447" i="1"/>
  <c r="O447" i="1" s="1"/>
  <c r="J450" i="1"/>
  <c r="K450" i="1" s="1"/>
  <c r="U450" i="1" s="1"/>
  <c r="W450" i="1" s="1"/>
  <c r="M450" i="1"/>
  <c r="N450" i="1" s="1"/>
  <c r="I451" i="1"/>
  <c r="A532" i="1"/>
  <c r="Q532" i="1" s="1"/>
  <c r="AA531" i="1"/>
  <c r="T534" i="1"/>
  <c r="Y531" i="1" l="1"/>
  <c r="H532" i="1"/>
  <c r="E450" i="1"/>
  <c r="C412" i="1"/>
  <c r="P411" i="1"/>
  <c r="X411" i="1" s="1"/>
  <c r="B411" i="1" s="1"/>
  <c r="D449" i="1"/>
  <c r="F449" i="1" s="1"/>
  <c r="Y532" i="1"/>
  <c r="R532" i="1"/>
  <c r="S532" i="1" s="1"/>
  <c r="I452" i="1"/>
  <c r="N451" i="1"/>
  <c r="M451" i="1"/>
  <c r="J451" i="1"/>
  <c r="K451" i="1" s="1"/>
  <c r="U451" i="1" s="1"/>
  <c r="W451" i="1" s="1"/>
  <c r="L448" i="1"/>
  <c r="O448" i="1" s="1"/>
  <c r="G448" i="1"/>
  <c r="AA532" i="1"/>
  <c r="T535" i="1"/>
  <c r="A533" i="1"/>
  <c r="Q533" i="1" s="1"/>
  <c r="H533" i="1" l="1"/>
  <c r="E451" i="1"/>
  <c r="C413" i="1"/>
  <c r="P412" i="1"/>
  <c r="X412" i="1" s="1"/>
  <c r="B412" i="1" s="1"/>
  <c r="L449" i="1"/>
  <c r="O449" i="1" s="1"/>
  <c r="G449" i="1"/>
  <c r="M452" i="1"/>
  <c r="N452" i="1" s="1"/>
  <c r="I453" i="1"/>
  <c r="J452" i="1"/>
  <c r="K452" i="1" s="1"/>
  <c r="U452" i="1" s="1"/>
  <c r="W452" i="1" s="1"/>
  <c r="Y533" i="1"/>
  <c r="R533" i="1"/>
  <c r="S533" i="1" s="1"/>
  <c r="D450" i="1"/>
  <c r="F450" i="1" s="1"/>
  <c r="AA533" i="1"/>
  <c r="A534" i="1"/>
  <c r="Q534" i="1" s="1"/>
  <c r="T536" i="1"/>
  <c r="H534" i="1" l="1"/>
  <c r="E452" i="1"/>
  <c r="C414" i="1"/>
  <c r="P413" i="1"/>
  <c r="X413" i="1" s="1"/>
  <c r="B413" i="1" s="1"/>
  <c r="G450" i="1"/>
  <c r="Y534" i="1"/>
  <c r="R534" i="1"/>
  <c r="S534" i="1" s="1"/>
  <c r="D451" i="1"/>
  <c r="F451" i="1" s="1"/>
  <c r="M453" i="1"/>
  <c r="N453" i="1" s="1"/>
  <c r="J453" i="1"/>
  <c r="K453" i="1" s="1"/>
  <c r="U453" i="1" s="1"/>
  <c r="W453" i="1" s="1"/>
  <c r="I454" i="1"/>
  <c r="L450" i="1"/>
  <c r="O450" i="1" s="1"/>
  <c r="AA534" i="1"/>
  <c r="T537" i="1"/>
  <c r="A535" i="1"/>
  <c r="Q535" i="1" l="1"/>
  <c r="Y535" i="1" s="1"/>
  <c r="H535" i="1"/>
  <c r="E453" i="1"/>
  <c r="C415" i="1"/>
  <c r="P414" i="1"/>
  <c r="X414" i="1" s="1"/>
  <c r="B414" i="1" s="1"/>
  <c r="L451" i="1"/>
  <c r="O451" i="1" s="1"/>
  <c r="D452" i="1"/>
  <c r="F452" i="1" s="1"/>
  <c r="M454" i="1"/>
  <c r="N454" i="1" s="1"/>
  <c r="I455" i="1"/>
  <c r="J454" i="1"/>
  <c r="K454" i="1" s="1"/>
  <c r="U454" i="1" s="1"/>
  <c r="W454" i="1" s="1"/>
  <c r="G451" i="1"/>
  <c r="AA535" i="1"/>
  <c r="A536" i="1"/>
  <c r="Q536" i="1" s="1"/>
  <c r="T538" i="1"/>
  <c r="R535" i="1" l="1"/>
  <c r="S535" i="1" s="1"/>
  <c r="H536" i="1"/>
  <c r="E454" i="1"/>
  <c r="C416" i="1"/>
  <c r="P415" i="1"/>
  <c r="X415" i="1" s="1"/>
  <c r="B415" i="1" s="1"/>
  <c r="Y536" i="1"/>
  <c r="R536" i="1"/>
  <c r="S536" i="1" s="1"/>
  <c r="D453" i="1"/>
  <c r="F453" i="1" s="1"/>
  <c r="J455" i="1"/>
  <c r="K455" i="1" s="1"/>
  <c r="U455" i="1" s="1"/>
  <c r="W455" i="1" s="1"/>
  <c r="M455" i="1"/>
  <c r="N455" i="1" s="1"/>
  <c r="I456" i="1"/>
  <c r="L452" i="1"/>
  <c r="O452" i="1" s="1"/>
  <c r="G452" i="1"/>
  <c r="AA536" i="1"/>
  <c r="T539" i="1"/>
  <c r="A537" i="1"/>
  <c r="Q537" i="1" s="1"/>
  <c r="H537" i="1" l="1"/>
  <c r="E455" i="1"/>
  <c r="C417" i="1"/>
  <c r="P416" i="1"/>
  <c r="X416" i="1" s="1"/>
  <c r="B416" i="1" s="1"/>
  <c r="D454" i="1"/>
  <c r="F454" i="1" s="1"/>
  <c r="L453" i="1"/>
  <c r="O453" i="1" s="1"/>
  <c r="Y537" i="1"/>
  <c r="R537" i="1"/>
  <c r="S537" i="1" s="1"/>
  <c r="J456" i="1"/>
  <c r="K456" i="1" s="1"/>
  <c r="U456" i="1" s="1"/>
  <c r="W456" i="1" s="1"/>
  <c r="I457" i="1"/>
  <c r="M456" i="1"/>
  <c r="N456" i="1" s="1"/>
  <c r="G453" i="1"/>
  <c r="T540" i="1"/>
  <c r="A538" i="1"/>
  <c r="Q538" i="1" s="1"/>
  <c r="AA537" i="1"/>
  <c r="H538" i="1" l="1"/>
  <c r="E456" i="1"/>
  <c r="C418" i="1"/>
  <c r="P417" i="1"/>
  <c r="X417" i="1" s="1"/>
  <c r="B417" i="1" s="1"/>
  <c r="L454" i="1"/>
  <c r="O454" i="1" s="1"/>
  <c r="G454" i="1"/>
  <c r="R538" i="1"/>
  <c r="S538" i="1" s="1"/>
  <c r="Y538" i="1"/>
  <c r="I458" i="1"/>
  <c r="M457" i="1"/>
  <c r="N457" i="1" s="1"/>
  <c r="J457" i="1"/>
  <c r="K457" i="1" s="1"/>
  <c r="U457" i="1" s="1"/>
  <c r="W457" i="1" s="1"/>
  <c r="D455" i="1"/>
  <c r="F455" i="1" s="1"/>
  <c r="AA538" i="1"/>
  <c r="A539" i="1"/>
  <c r="Q539" i="1" s="1"/>
  <c r="T541" i="1"/>
  <c r="H539" i="1" l="1"/>
  <c r="E457" i="1"/>
  <c r="C419" i="1"/>
  <c r="P418" i="1"/>
  <c r="X418" i="1" s="1"/>
  <c r="B418" i="1" s="1"/>
  <c r="L455" i="1"/>
  <c r="O455" i="1" s="1"/>
  <c r="G455" i="1"/>
  <c r="J458" i="1"/>
  <c r="K458" i="1" s="1"/>
  <c r="U458" i="1" s="1"/>
  <c r="W458" i="1" s="1"/>
  <c r="I459" i="1"/>
  <c r="M458" i="1"/>
  <c r="N458" i="1" s="1"/>
  <c r="Y539" i="1"/>
  <c r="R539" i="1"/>
  <c r="S539" i="1" s="1"/>
  <c r="D456" i="1"/>
  <c r="F456" i="1" s="1"/>
  <c r="AA539" i="1"/>
  <c r="A540" i="1"/>
  <c r="Q540" i="1" s="1"/>
  <c r="T542" i="1"/>
  <c r="H540" i="1" l="1"/>
  <c r="E458" i="1"/>
  <c r="C420" i="1"/>
  <c r="P419" i="1"/>
  <c r="X419" i="1" s="1"/>
  <c r="L456" i="1"/>
  <c r="O456" i="1" s="1"/>
  <c r="G456" i="1"/>
  <c r="Y540" i="1"/>
  <c r="R540" i="1"/>
  <c r="S540" i="1" s="1"/>
  <c r="D457" i="1"/>
  <c r="F457" i="1" s="1"/>
  <c r="M459" i="1"/>
  <c r="N459" i="1" s="1"/>
  <c r="J459" i="1"/>
  <c r="K459" i="1" s="1"/>
  <c r="U459" i="1" s="1"/>
  <c r="W459" i="1" s="1"/>
  <c r="I460" i="1"/>
  <c r="T543" i="1"/>
  <c r="AA540" i="1"/>
  <c r="A541" i="1"/>
  <c r="Q541" i="1" s="1"/>
  <c r="H541" i="1" l="1"/>
  <c r="E459" i="1"/>
  <c r="B419" i="1"/>
  <c r="Y419" i="1"/>
  <c r="C421" i="1"/>
  <c r="P420" i="1"/>
  <c r="X420" i="1" s="1"/>
  <c r="D458" i="1"/>
  <c r="F458" i="1" s="1"/>
  <c r="L457" i="1"/>
  <c r="O457" i="1" s="1"/>
  <c r="Y541" i="1"/>
  <c r="R541" i="1"/>
  <c r="S541" i="1" s="1"/>
  <c r="J460" i="1"/>
  <c r="K460" i="1" s="1"/>
  <c r="U460" i="1" s="1"/>
  <c r="W460" i="1" s="1"/>
  <c r="M460" i="1"/>
  <c r="N460" i="1" s="1"/>
  <c r="I461" i="1"/>
  <c r="G457" i="1"/>
  <c r="AA541" i="1"/>
  <c r="A542" i="1"/>
  <c r="Q542" i="1" s="1"/>
  <c r="T544" i="1"/>
  <c r="H542" i="1" l="1"/>
  <c r="E460" i="1"/>
  <c r="B420" i="1"/>
  <c r="Y420" i="1"/>
  <c r="C422" i="1"/>
  <c r="P421" i="1"/>
  <c r="X421" i="1" s="1"/>
  <c r="B421" i="1" s="1"/>
  <c r="L458" i="1"/>
  <c r="O458" i="1" s="1"/>
  <c r="G458" i="1"/>
  <c r="J461" i="1"/>
  <c r="K461" i="1" s="1"/>
  <c r="U461" i="1" s="1"/>
  <c r="W461" i="1" s="1"/>
  <c r="I462" i="1"/>
  <c r="M461" i="1"/>
  <c r="N461" i="1" s="1"/>
  <c r="R542" i="1"/>
  <c r="D459" i="1"/>
  <c r="F459" i="1" s="1"/>
  <c r="AA542" i="1"/>
  <c r="A543" i="1"/>
  <c r="Q543" i="1" s="1"/>
  <c r="T545" i="1"/>
  <c r="H543" i="1" l="1"/>
  <c r="E461" i="1"/>
  <c r="C423" i="1"/>
  <c r="P422" i="1"/>
  <c r="X422" i="1" s="1"/>
  <c r="B422" i="1" s="1"/>
  <c r="L459" i="1"/>
  <c r="O459" i="1" s="1"/>
  <c r="G459" i="1"/>
  <c r="R543" i="1"/>
  <c r="D460" i="1"/>
  <c r="F460" i="1" s="1"/>
  <c r="M462" i="1"/>
  <c r="N462" i="1" s="1"/>
  <c r="I463" i="1"/>
  <c r="J462" i="1"/>
  <c r="K462" i="1" s="1"/>
  <c r="U462" i="1" s="1"/>
  <c r="W462" i="1" s="1"/>
  <c r="T546" i="1"/>
  <c r="A544" i="1"/>
  <c r="Q544" i="1" s="1"/>
  <c r="AA543" i="1"/>
  <c r="H544" i="1" l="1"/>
  <c r="E462" i="1"/>
  <c r="C424" i="1"/>
  <c r="P423" i="1"/>
  <c r="M463" i="1"/>
  <c r="N463" i="1" s="1"/>
  <c r="I464" i="1"/>
  <c r="J463" i="1"/>
  <c r="K463" i="1" s="1"/>
  <c r="U463" i="1" s="1"/>
  <c r="W463" i="1" s="1"/>
  <c r="D461" i="1"/>
  <c r="F461" i="1" s="1"/>
  <c r="R544" i="1"/>
  <c r="L460" i="1"/>
  <c r="O460" i="1" s="1"/>
  <c r="G460" i="1"/>
  <c r="T547" i="1"/>
  <c r="A545" i="1"/>
  <c r="Q545" i="1" s="1"/>
  <c r="AA544" i="1"/>
  <c r="H545" i="1" l="1"/>
  <c r="E463" i="1"/>
  <c r="X423" i="1"/>
  <c r="B423" i="1" s="1"/>
  <c r="S423" i="1"/>
  <c r="Y423" i="1" s="1"/>
  <c r="C425" i="1"/>
  <c r="P424" i="1"/>
  <c r="X424" i="1" s="1"/>
  <c r="B424" i="1" s="1"/>
  <c r="L461" i="1"/>
  <c r="O461" i="1" s="1"/>
  <c r="G461" i="1"/>
  <c r="D462" i="1"/>
  <c r="F462" i="1" s="1"/>
  <c r="I465" i="1"/>
  <c r="J464" i="1"/>
  <c r="K464" i="1" s="1"/>
  <c r="U464" i="1" s="1"/>
  <c r="W464" i="1" s="1"/>
  <c r="M464" i="1"/>
  <c r="N464" i="1" s="1"/>
  <c r="Y545" i="1"/>
  <c r="R545" i="1"/>
  <c r="S545" i="1" s="1"/>
  <c r="A546" i="1"/>
  <c r="Q546" i="1" s="1"/>
  <c r="T548" i="1"/>
  <c r="AA545" i="1"/>
  <c r="H546" i="1" l="1"/>
  <c r="E464" i="1"/>
  <c r="C426" i="1"/>
  <c r="P425" i="1"/>
  <c r="X425" i="1" s="1"/>
  <c r="B425" i="1" s="1"/>
  <c r="G462" i="1"/>
  <c r="R546" i="1"/>
  <c r="S546" i="1" s="1"/>
  <c r="Y546" i="1"/>
  <c r="L462" i="1"/>
  <c r="O462" i="1" s="1"/>
  <c r="M465" i="1"/>
  <c r="N465" i="1" s="1"/>
  <c r="J465" i="1"/>
  <c r="K465" i="1" s="1"/>
  <c r="U465" i="1" s="1"/>
  <c r="W465" i="1" s="1"/>
  <c r="I466" i="1"/>
  <c r="D463" i="1"/>
  <c r="F463" i="1" s="1"/>
  <c r="AA546" i="1"/>
  <c r="T549" i="1"/>
  <c r="A547" i="1"/>
  <c r="Q547" i="1" s="1"/>
  <c r="H547" i="1" l="1"/>
  <c r="E465" i="1"/>
  <c r="C427" i="1"/>
  <c r="P426" i="1"/>
  <c r="X426" i="1" s="1"/>
  <c r="B426" i="1" s="1"/>
  <c r="G463" i="1"/>
  <c r="Y547" i="1"/>
  <c r="R547" i="1"/>
  <c r="S547" i="1" s="1"/>
  <c r="D464" i="1"/>
  <c r="F464" i="1" s="1"/>
  <c r="L463" i="1"/>
  <c r="O463" i="1" s="1"/>
  <c r="I467" i="1"/>
  <c r="J466" i="1"/>
  <c r="K466" i="1" s="1"/>
  <c r="U466" i="1" s="1"/>
  <c r="W466" i="1" s="1"/>
  <c r="AA547" i="1"/>
  <c r="A548" i="1"/>
  <c r="Q548" i="1" s="1"/>
  <c r="T550" i="1"/>
  <c r="H548" i="1" l="1"/>
  <c r="E466" i="1"/>
  <c r="C428" i="1"/>
  <c r="P427" i="1"/>
  <c r="X427" i="1" s="1"/>
  <c r="B427" i="1" s="1"/>
  <c r="Y548" i="1"/>
  <c r="R548" i="1"/>
  <c r="S548" i="1" s="1"/>
  <c r="J467" i="1"/>
  <c r="K467" i="1" s="1"/>
  <c r="I468" i="1"/>
  <c r="D465" i="1"/>
  <c r="F465" i="1" s="1"/>
  <c r="L464" i="1"/>
  <c r="O464" i="1" s="1"/>
  <c r="G464" i="1"/>
  <c r="T551" i="1"/>
  <c r="AA548" i="1"/>
  <c r="A549" i="1"/>
  <c r="Q549" i="1" s="1"/>
  <c r="H549" i="1" l="1"/>
  <c r="U467" i="1"/>
  <c r="W467" i="1" s="1"/>
  <c r="E467" i="1"/>
  <c r="C429" i="1"/>
  <c r="P428" i="1"/>
  <c r="X428" i="1" s="1"/>
  <c r="B428" i="1" s="1"/>
  <c r="G465" i="1"/>
  <c r="D466" i="1"/>
  <c r="F466" i="1" s="1"/>
  <c r="Y549" i="1"/>
  <c r="R549" i="1"/>
  <c r="S549" i="1" s="1"/>
  <c r="L465" i="1"/>
  <c r="J468" i="1"/>
  <c r="K468" i="1" s="1"/>
  <c r="I469" i="1"/>
  <c r="A550" i="1"/>
  <c r="Q550" i="1" s="1"/>
  <c r="AA549" i="1"/>
  <c r="T552" i="1"/>
  <c r="H550" i="1" l="1"/>
  <c r="O465" i="1"/>
  <c r="M466" i="1"/>
  <c r="N466" i="1" s="1"/>
  <c r="E468" i="1"/>
  <c r="C430" i="1"/>
  <c r="P429" i="1"/>
  <c r="X429" i="1" s="1"/>
  <c r="B429" i="1" s="1"/>
  <c r="U468" i="1"/>
  <c r="W468" i="1" s="1"/>
  <c r="G466" i="1"/>
  <c r="Y550" i="1"/>
  <c r="R550" i="1"/>
  <c r="S550" i="1" s="1"/>
  <c r="J469" i="1"/>
  <c r="K469" i="1" s="1"/>
  <c r="I470" i="1"/>
  <c r="D467" i="1"/>
  <c r="F467" i="1" s="1"/>
  <c r="L466" i="1"/>
  <c r="AA550" i="1"/>
  <c r="A551" i="1"/>
  <c r="Q551" i="1" s="1"/>
  <c r="T553" i="1"/>
  <c r="H551" i="1" l="1"/>
  <c r="U469" i="1"/>
  <c r="W469" i="1" s="1"/>
  <c r="E469" i="1"/>
  <c r="O466" i="1"/>
  <c r="M467" i="1"/>
  <c r="N467" i="1" s="1"/>
  <c r="C431" i="1"/>
  <c r="P430" i="1"/>
  <c r="X430" i="1" s="1"/>
  <c r="B430" i="1" s="1"/>
  <c r="D468" i="1"/>
  <c r="F468" i="1" s="1"/>
  <c r="G467" i="1"/>
  <c r="Y551" i="1"/>
  <c r="R551" i="1"/>
  <c r="S551" i="1" s="1"/>
  <c r="L467" i="1"/>
  <c r="J470" i="1"/>
  <c r="K470" i="1" s="1"/>
  <c r="I471" i="1"/>
  <c r="A552" i="1"/>
  <c r="Q552" i="1" s="1"/>
  <c r="T554" i="1"/>
  <c r="AA551" i="1"/>
  <c r="H552" i="1" l="1"/>
  <c r="U470" i="1"/>
  <c r="W470" i="1" s="1"/>
  <c r="E470" i="1"/>
  <c r="C432" i="1"/>
  <c r="P431" i="1"/>
  <c r="X431" i="1" s="1"/>
  <c r="B431" i="1" s="1"/>
  <c r="G468" i="1"/>
  <c r="L468" i="1"/>
  <c r="Y552" i="1"/>
  <c r="R552" i="1"/>
  <c r="S552" i="1" s="1"/>
  <c r="J471" i="1"/>
  <c r="K471" i="1" s="1"/>
  <c r="I472" i="1"/>
  <c r="O467" i="1"/>
  <c r="M468" i="1"/>
  <c r="D469" i="1"/>
  <c r="F469" i="1" s="1"/>
  <c r="T555" i="1"/>
  <c r="A553" i="1"/>
  <c r="Q553" i="1" s="1"/>
  <c r="AA552" i="1"/>
  <c r="H553" i="1" l="1"/>
  <c r="U471" i="1"/>
  <c r="W471" i="1" s="1"/>
  <c r="E471" i="1"/>
  <c r="C433" i="1"/>
  <c r="P432" i="1"/>
  <c r="X432" i="1" s="1"/>
  <c r="B432" i="1" s="1"/>
  <c r="G469" i="1"/>
  <c r="L469" i="1"/>
  <c r="Y553" i="1"/>
  <c r="R553" i="1"/>
  <c r="S553" i="1" s="1"/>
  <c r="N468" i="1"/>
  <c r="O468" i="1" s="1"/>
  <c r="M469" i="1"/>
  <c r="D470" i="1"/>
  <c r="F470" i="1" s="1"/>
  <c r="I473" i="1"/>
  <c r="J472" i="1"/>
  <c r="K472" i="1" s="1"/>
  <c r="U472" i="1" s="1"/>
  <c r="W472" i="1" s="1"/>
  <c r="AA553" i="1"/>
  <c r="A554" i="1"/>
  <c r="Q554" i="1" s="1"/>
  <c r="T556" i="1"/>
  <c r="H554" i="1" l="1"/>
  <c r="E472" i="1"/>
  <c r="C434" i="1"/>
  <c r="P433" i="1"/>
  <c r="X433" i="1" s="1"/>
  <c r="B433" i="1" s="1"/>
  <c r="L470" i="1"/>
  <c r="G470" i="1"/>
  <c r="D471" i="1"/>
  <c r="F471" i="1" s="1"/>
  <c r="R554" i="1"/>
  <c r="S554" i="1" s="1"/>
  <c r="Y554" i="1"/>
  <c r="J473" i="1"/>
  <c r="K473" i="1" s="1"/>
  <c r="U473" i="1" s="1"/>
  <c r="W473" i="1" s="1"/>
  <c r="I474" i="1"/>
  <c r="N469" i="1"/>
  <c r="O469" i="1" s="1"/>
  <c r="M470" i="1"/>
  <c r="T557" i="1"/>
  <c r="A555" i="1"/>
  <c r="Q555" i="1" s="1"/>
  <c r="AA554" i="1"/>
  <c r="H555" i="1" l="1"/>
  <c r="E473" i="1"/>
  <c r="C435" i="1"/>
  <c r="P434" i="1"/>
  <c r="X434" i="1" s="1"/>
  <c r="B434" i="1" s="1"/>
  <c r="G471" i="1"/>
  <c r="L471" i="1"/>
  <c r="Y555" i="1"/>
  <c r="R555" i="1"/>
  <c r="S555" i="1" s="1"/>
  <c r="I475" i="1"/>
  <c r="J474" i="1"/>
  <c r="K474" i="1" s="1"/>
  <c r="U474" i="1" s="1"/>
  <c r="W474" i="1" s="1"/>
  <c r="N470" i="1"/>
  <c r="O470" i="1" s="1"/>
  <c r="M471" i="1"/>
  <c r="D472" i="1"/>
  <c r="F472" i="1" s="1"/>
  <c r="AA555" i="1"/>
  <c r="T558" i="1"/>
  <c r="A556" i="1"/>
  <c r="Q556" i="1" l="1"/>
  <c r="R556" i="1" s="1"/>
  <c r="S556" i="1" s="1"/>
  <c r="H556" i="1"/>
  <c r="E474" i="1"/>
  <c r="C436" i="1"/>
  <c r="P435" i="1"/>
  <c r="X435" i="1" s="1"/>
  <c r="B435" i="1" s="1"/>
  <c r="G472" i="1"/>
  <c r="L472" i="1"/>
  <c r="J475" i="1"/>
  <c r="K475" i="1" s="1"/>
  <c r="U475" i="1" s="1"/>
  <c r="W475" i="1" s="1"/>
  <c r="I476" i="1"/>
  <c r="N471" i="1"/>
  <c r="M472" i="1"/>
  <c r="M473" i="1" s="1"/>
  <c r="M474" i="1" s="1"/>
  <c r="M475" i="1" s="1"/>
  <c r="D473" i="1"/>
  <c r="F473" i="1" s="1"/>
  <c r="AA556" i="1"/>
  <c r="T559" i="1"/>
  <c r="A557" i="1"/>
  <c r="Y556" i="1" l="1"/>
  <c r="Q557" i="1"/>
  <c r="R557" i="1" s="1"/>
  <c r="S557" i="1" s="1"/>
  <c r="H557" i="1"/>
  <c r="E475" i="1"/>
  <c r="C437" i="1"/>
  <c r="P436" i="1"/>
  <c r="X436" i="1" s="1"/>
  <c r="B436" i="1" s="1"/>
  <c r="G473" i="1"/>
  <c r="N472" i="1"/>
  <c r="O471" i="1"/>
  <c r="D474" i="1"/>
  <c r="F474" i="1" s="1"/>
  <c r="L473" i="1"/>
  <c r="M476" i="1"/>
  <c r="I477" i="1"/>
  <c r="J476" i="1"/>
  <c r="K476" i="1" s="1"/>
  <c r="U476" i="1" s="1"/>
  <c r="W476" i="1" s="1"/>
  <c r="AA557" i="1"/>
  <c r="T560" i="1"/>
  <c r="A558" i="1"/>
  <c r="Q558" i="1" s="1"/>
  <c r="Y557" i="1" l="1"/>
  <c r="H558" i="1"/>
  <c r="E476" i="1"/>
  <c r="C438" i="1"/>
  <c r="P437" i="1"/>
  <c r="L474" i="1"/>
  <c r="G474" i="1"/>
  <c r="R558" i="1"/>
  <c r="J477" i="1"/>
  <c r="K477" i="1" s="1"/>
  <c r="U477" i="1" s="1"/>
  <c r="W477" i="1" s="1"/>
  <c r="I478" i="1"/>
  <c r="M477" i="1"/>
  <c r="D475" i="1"/>
  <c r="F475" i="1" s="1"/>
  <c r="N473" i="1"/>
  <c r="N474" i="1" s="1"/>
  <c r="N475" i="1" s="1"/>
  <c r="N476" i="1" s="1"/>
  <c r="O472" i="1"/>
  <c r="A559" i="1"/>
  <c r="AA558" i="1"/>
  <c r="T561" i="1"/>
  <c r="Q559" i="1" l="1"/>
  <c r="Y559" i="1" s="1"/>
  <c r="H559" i="1"/>
  <c r="E477" i="1"/>
  <c r="X437" i="1"/>
  <c r="B437" i="1" s="1"/>
  <c r="S437" i="1"/>
  <c r="Y437" i="1" s="1"/>
  <c r="C439" i="1"/>
  <c r="P438" i="1"/>
  <c r="X438" i="1" s="1"/>
  <c r="B438" i="1" s="1"/>
  <c r="L475" i="1"/>
  <c r="O475" i="1" s="1"/>
  <c r="D476" i="1"/>
  <c r="F476" i="1" s="1"/>
  <c r="O473" i="1"/>
  <c r="G475" i="1"/>
  <c r="N477" i="1"/>
  <c r="J478" i="1"/>
  <c r="K478" i="1" s="1"/>
  <c r="U478" i="1" s="1"/>
  <c r="W478" i="1" s="1"/>
  <c r="M478" i="1"/>
  <c r="I479" i="1"/>
  <c r="O474" i="1"/>
  <c r="T562" i="1"/>
  <c r="AA559" i="1"/>
  <c r="A560" i="1"/>
  <c r="Q560" i="1" s="1"/>
  <c r="R559" i="1" l="1"/>
  <c r="S559" i="1" s="1"/>
  <c r="N478" i="1"/>
  <c r="H560" i="1"/>
  <c r="E478" i="1"/>
  <c r="C440" i="1"/>
  <c r="P439" i="1"/>
  <c r="X439" i="1" s="1"/>
  <c r="B439" i="1" s="1"/>
  <c r="Y560" i="1"/>
  <c r="R560" i="1"/>
  <c r="S560" i="1" s="1"/>
  <c r="L476" i="1"/>
  <c r="O476" i="1" s="1"/>
  <c r="G476" i="1"/>
  <c r="M479" i="1"/>
  <c r="I480" i="1"/>
  <c r="J479" i="1"/>
  <c r="K479" i="1" s="1"/>
  <c r="U479" i="1" s="1"/>
  <c r="W479" i="1" s="1"/>
  <c r="D477" i="1"/>
  <c r="F477" i="1" s="1"/>
  <c r="A561" i="1"/>
  <c r="Q561" i="1" s="1"/>
  <c r="AA560" i="1"/>
  <c r="T563" i="1"/>
  <c r="N479" i="1" l="1"/>
  <c r="H561" i="1"/>
  <c r="E479" i="1"/>
  <c r="C441" i="1"/>
  <c r="P440" i="1"/>
  <c r="X440" i="1" s="1"/>
  <c r="B440" i="1" s="1"/>
  <c r="L477" i="1"/>
  <c r="O477" i="1" s="1"/>
  <c r="G477" i="1"/>
  <c r="D478" i="1"/>
  <c r="F478" i="1" s="1"/>
  <c r="Y561" i="1"/>
  <c r="R561" i="1"/>
  <c r="S561" i="1" s="1"/>
  <c r="J480" i="1"/>
  <c r="K480" i="1" s="1"/>
  <c r="U480" i="1" s="1"/>
  <c r="W480" i="1" s="1"/>
  <c r="M480" i="1"/>
  <c r="I481" i="1"/>
  <c r="T564" i="1"/>
  <c r="AA561" i="1"/>
  <c r="A562" i="1"/>
  <c r="Q562" i="1" s="1"/>
  <c r="N480" i="1" l="1"/>
  <c r="H562" i="1"/>
  <c r="E480" i="1"/>
  <c r="C442" i="1"/>
  <c r="P441" i="1"/>
  <c r="X441" i="1" s="1"/>
  <c r="B441" i="1" s="1"/>
  <c r="L478" i="1"/>
  <c r="O478" i="1" s="1"/>
  <c r="G478" i="1"/>
  <c r="R562" i="1"/>
  <c r="S562" i="1" s="1"/>
  <c r="Y562" i="1"/>
  <c r="M481" i="1"/>
  <c r="J481" i="1"/>
  <c r="K481" i="1" s="1"/>
  <c r="U481" i="1" s="1"/>
  <c r="W481" i="1" s="1"/>
  <c r="I482" i="1"/>
  <c r="D479" i="1"/>
  <c r="F479" i="1" s="1"/>
  <c r="AA562" i="1"/>
  <c r="A563" i="1"/>
  <c r="Q563" i="1" s="1"/>
  <c r="T565" i="1"/>
  <c r="N481" i="1" l="1"/>
  <c r="H563" i="1"/>
  <c r="E481" i="1"/>
  <c r="C443" i="1"/>
  <c r="P442" i="1"/>
  <c r="X442" i="1" s="1"/>
  <c r="B442" i="1" s="1"/>
  <c r="G479" i="1"/>
  <c r="D480" i="1"/>
  <c r="F480" i="1" s="1"/>
  <c r="Y563" i="1"/>
  <c r="R563" i="1"/>
  <c r="S563" i="1" s="1"/>
  <c r="L479" i="1"/>
  <c r="O479" i="1" s="1"/>
  <c r="J482" i="1"/>
  <c r="K482" i="1" s="1"/>
  <c r="U482" i="1" s="1"/>
  <c r="W482" i="1" s="1"/>
  <c r="M482" i="1"/>
  <c r="I483" i="1"/>
  <c r="A564" i="1"/>
  <c r="Q564" i="1" s="1"/>
  <c r="T566" i="1"/>
  <c r="AA563" i="1"/>
  <c r="N482" i="1" l="1"/>
  <c r="H564" i="1"/>
  <c r="E482" i="1"/>
  <c r="C444" i="1"/>
  <c r="P443" i="1"/>
  <c r="X443" i="1" s="1"/>
  <c r="B443" i="1" s="1"/>
  <c r="L480" i="1"/>
  <c r="O480" i="1" s="1"/>
  <c r="G480" i="1"/>
  <c r="Y564" i="1"/>
  <c r="R564" i="1"/>
  <c r="S564" i="1" s="1"/>
  <c r="I484" i="1"/>
  <c r="J483" i="1"/>
  <c r="K483" i="1" s="1"/>
  <c r="U483" i="1" s="1"/>
  <c r="W483" i="1" s="1"/>
  <c r="M483" i="1"/>
  <c r="D481" i="1"/>
  <c r="F481" i="1" s="1"/>
  <c r="AA564" i="1"/>
  <c r="A565" i="1"/>
  <c r="Q565" i="1" s="1"/>
  <c r="T567" i="1"/>
  <c r="N483" i="1" l="1"/>
  <c r="H565" i="1"/>
  <c r="E483" i="1"/>
  <c r="C445" i="1"/>
  <c r="P444" i="1"/>
  <c r="X444" i="1" s="1"/>
  <c r="B444" i="1" s="1"/>
  <c r="G481" i="1"/>
  <c r="I485" i="1"/>
  <c r="J484" i="1"/>
  <c r="K484" i="1" s="1"/>
  <c r="U484" i="1" s="1"/>
  <c r="W484" i="1" s="1"/>
  <c r="M484" i="1"/>
  <c r="N484" i="1" s="1"/>
  <c r="D482" i="1"/>
  <c r="F482" i="1" s="1"/>
  <c r="Y565" i="1"/>
  <c r="R565" i="1"/>
  <c r="S565" i="1" s="1"/>
  <c r="L481" i="1"/>
  <c r="O481" i="1" s="1"/>
  <c r="T568" i="1"/>
  <c r="A566" i="1"/>
  <c r="Q566" i="1" s="1"/>
  <c r="AA565" i="1"/>
  <c r="H566" i="1" l="1"/>
  <c r="E484" i="1"/>
  <c r="C446" i="1"/>
  <c r="P445" i="1"/>
  <c r="X445" i="1" s="1"/>
  <c r="B445" i="1" s="1"/>
  <c r="L482" i="1"/>
  <c r="O482" i="1" s="1"/>
  <c r="G482" i="1"/>
  <c r="Y566" i="1"/>
  <c r="R566" i="1"/>
  <c r="S566" i="1" s="1"/>
  <c r="D483" i="1"/>
  <c r="F483" i="1" s="1"/>
  <c r="M485" i="1"/>
  <c r="N485" i="1" s="1"/>
  <c r="J485" i="1"/>
  <c r="K485" i="1" s="1"/>
  <c r="U485" i="1" s="1"/>
  <c r="W485" i="1" s="1"/>
  <c r="I486" i="1"/>
  <c r="A567" i="1"/>
  <c r="Q567" i="1" s="1"/>
  <c r="AA566" i="1"/>
  <c r="T569" i="1"/>
  <c r="H567" i="1" l="1"/>
  <c r="E485" i="1"/>
  <c r="C447" i="1"/>
  <c r="P446" i="1"/>
  <c r="X446" i="1" s="1"/>
  <c r="B446" i="1" s="1"/>
  <c r="Y567" i="1"/>
  <c r="R567" i="1"/>
  <c r="S567" i="1" s="1"/>
  <c r="D484" i="1"/>
  <c r="F484" i="1" s="1"/>
  <c r="L483" i="1"/>
  <c r="O483" i="1" s="1"/>
  <c r="J486" i="1"/>
  <c r="K486" i="1" s="1"/>
  <c r="U486" i="1" s="1"/>
  <c r="W486" i="1" s="1"/>
  <c r="M486" i="1"/>
  <c r="N486" i="1" s="1"/>
  <c r="I487" i="1"/>
  <c r="G483" i="1"/>
  <c r="AA567" i="1"/>
  <c r="A568" i="1"/>
  <c r="Q568" i="1" s="1"/>
  <c r="T570" i="1"/>
  <c r="H568" i="1" l="1"/>
  <c r="E486" i="1"/>
  <c r="C448" i="1"/>
  <c r="P447" i="1"/>
  <c r="X447" i="1" s="1"/>
  <c r="B447" i="1" s="1"/>
  <c r="D485" i="1"/>
  <c r="F485" i="1" s="1"/>
  <c r="Y568" i="1"/>
  <c r="R568" i="1"/>
  <c r="S568" i="1" s="1"/>
  <c r="J487" i="1"/>
  <c r="K487" i="1" s="1"/>
  <c r="U487" i="1" s="1"/>
  <c r="W487" i="1" s="1"/>
  <c r="M487" i="1"/>
  <c r="N487" i="1" s="1"/>
  <c r="I488" i="1"/>
  <c r="L484" i="1"/>
  <c r="O484" i="1" s="1"/>
  <c r="G484" i="1"/>
  <c r="A569" i="1"/>
  <c r="Q569" i="1" s="1"/>
  <c r="T571" i="1"/>
  <c r="AA568" i="1"/>
  <c r="H569" i="1" l="1"/>
  <c r="E487" i="1"/>
  <c r="C449" i="1"/>
  <c r="P448" i="1"/>
  <c r="X448" i="1" s="1"/>
  <c r="B448" i="1" s="1"/>
  <c r="L485" i="1"/>
  <c r="O485" i="1" s="1"/>
  <c r="G485" i="1"/>
  <c r="Y569" i="1"/>
  <c r="R569" i="1"/>
  <c r="S569" i="1" s="1"/>
  <c r="J488" i="1"/>
  <c r="K488" i="1" s="1"/>
  <c r="U488" i="1" s="1"/>
  <c r="W488" i="1" s="1"/>
  <c r="M488" i="1"/>
  <c r="N488" i="1" s="1"/>
  <c r="I489" i="1"/>
  <c r="D486" i="1"/>
  <c r="F486" i="1" s="1"/>
  <c r="A570" i="1"/>
  <c r="Q570" i="1" s="1"/>
  <c r="AA569" i="1"/>
  <c r="T572" i="1"/>
  <c r="H570" i="1" l="1"/>
  <c r="E488" i="1"/>
  <c r="C450" i="1"/>
  <c r="P449" i="1"/>
  <c r="X449" i="1" s="1"/>
  <c r="B449" i="1" s="1"/>
  <c r="G486" i="1"/>
  <c r="D487" i="1"/>
  <c r="F487" i="1" s="1"/>
  <c r="R570" i="1"/>
  <c r="S570" i="1" s="1"/>
  <c r="Y570" i="1"/>
  <c r="L486" i="1"/>
  <c r="O486" i="1" s="1"/>
  <c r="M489" i="1"/>
  <c r="N489" i="1" s="1"/>
  <c r="I490" i="1"/>
  <c r="J489" i="1"/>
  <c r="K489" i="1" s="1"/>
  <c r="U489" i="1" s="1"/>
  <c r="W489" i="1" s="1"/>
  <c r="T573" i="1"/>
  <c r="AA570" i="1"/>
  <c r="A571" i="1"/>
  <c r="Q571" i="1" s="1"/>
  <c r="H571" i="1" l="1"/>
  <c r="E489" i="1"/>
  <c r="C451" i="1"/>
  <c r="P450" i="1"/>
  <c r="X450" i="1" s="1"/>
  <c r="B450" i="1" s="1"/>
  <c r="G487" i="1"/>
  <c r="R571" i="1"/>
  <c r="I491" i="1"/>
  <c r="M490" i="1"/>
  <c r="N490" i="1" s="1"/>
  <c r="J490" i="1"/>
  <c r="K490" i="1" s="1"/>
  <c r="U490" i="1" s="1"/>
  <c r="W490" i="1" s="1"/>
  <c r="D488" i="1"/>
  <c r="F488" i="1" s="1"/>
  <c r="L487" i="1"/>
  <c r="O487" i="1" s="1"/>
  <c r="AA571" i="1"/>
  <c r="A572" i="1"/>
  <c r="Q572" i="1" s="1"/>
  <c r="T574" i="1"/>
  <c r="H572" i="1" l="1"/>
  <c r="E490" i="1"/>
  <c r="C452" i="1"/>
  <c r="P451" i="1"/>
  <c r="L488" i="1"/>
  <c r="O488" i="1" s="1"/>
  <c r="I492" i="1"/>
  <c r="J491" i="1"/>
  <c r="K491" i="1" s="1"/>
  <c r="U491" i="1" s="1"/>
  <c r="W491" i="1" s="1"/>
  <c r="M491" i="1"/>
  <c r="N491" i="1" s="1"/>
  <c r="D489" i="1"/>
  <c r="F489" i="1" s="1"/>
  <c r="R572" i="1"/>
  <c r="G488" i="1"/>
  <c r="T575" i="1"/>
  <c r="A573" i="1"/>
  <c r="Q573" i="1" s="1"/>
  <c r="AA572" i="1"/>
  <c r="H573" i="1" l="1"/>
  <c r="E491" i="1"/>
  <c r="X451" i="1"/>
  <c r="S451" i="1"/>
  <c r="C453" i="1"/>
  <c r="P452" i="1"/>
  <c r="X452" i="1" s="1"/>
  <c r="L489" i="1"/>
  <c r="O489" i="1" s="1"/>
  <c r="G489" i="1"/>
  <c r="D490" i="1"/>
  <c r="F490" i="1" s="1"/>
  <c r="R573" i="1"/>
  <c r="J492" i="1"/>
  <c r="K492" i="1" s="1"/>
  <c r="U492" i="1" s="1"/>
  <c r="W492" i="1" s="1"/>
  <c r="M492" i="1"/>
  <c r="N492" i="1" s="1"/>
  <c r="I493" i="1"/>
  <c r="AA573" i="1"/>
  <c r="A574" i="1"/>
  <c r="Q574" i="1" s="1"/>
  <c r="T576" i="1"/>
  <c r="B451" i="1" l="1"/>
  <c r="H574" i="1"/>
  <c r="Y451" i="1"/>
  <c r="E492" i="1"/>
  <c r="B452" i="1"/>
  <c r="Y452" i="1"/>
  <c r="C454" i="1"/>
  <c r="P453" i="1"/>
  <c r="X453" i="1" s="1"/>
  <c r="L490" i="1"/>
  <c r="O490" i="1" s="1"/>
  <c r="G490" i="1"/>
  <c r="Y574" i="1"/>
  <c r="R574" i="1"/>
  <c r="S574" i="1" s="1"/>
  <c r="I494" i="1"/>
  <c r="M493" i="1"/>
  <c r="N493" i="1" s="1"/>
  <c r="J493" i="1"/>
  <c r="K493" i="1" s="1"/>
  <c r="U493" i="1" s="1"/>
  <c r="W493" i="1" s="1"/>
  <c r="D491" i="1"/>
  <c r="F491" i="1" s="1"/>
  <c r="T577" i="1"/>
  <c r="AA574" i="1"/>
  <c r="A575" i="1"/>
  <c r="Q575" i="1" s="1"/>
  <c r="H575" i="1" l="1"/>
  <c r="E493" i="1"/>
  <c r="B453" i="1"/>
  <c r="Y453" i="1"/>
  <c r="C455" i="1"/>
  <c r="P454" i="1"/>
  <c r="X454" i="1" s="1"/>
  <c r="B454" i="1" s="1"/>
  <c r="L491" i="1"/>
  <c r="O491" i="1" s="1"/>
  <c r="G491" i="1"/>
  <c r="I495" i="1"/>
  <c r="J494" i="1"/>
  <c r="K494" i="1" s="1"/>
  <c r="U494" i="1" s="1"/>
  <c r="W494" i="1" s="1"/>
  <c r="M494" i="1"/>
  <c r="N494" i="1" s="1"/>
  <c r="Y575" i="1"/>
  <c r="R575" i="1"/>
  <c r="S575" i="1" s="1"/>
  <c r="D492" i="1"/>
  <c r="F492" i="1" s="1"/>
  <c r="AA575" i="1"/>
  <c r="A576" i="1"/>
  <c r="Q576" i="1" s="1"/>
  <c r="T578" i="1"/>
  <c r="H576" i="1" l="1"/>
  <c r="E494" i="1"/>
  <c r="C456" i="1"/>
  <c r="P455" i="1"/>
  <c r="X455" i="1" s="1"/>
  <c r="B455" i="1" s="1"/>
  <c r="D493" i="1"/>
  <c r="F493" i="1" s="1"/>
  <c r="L492" i="1"/>
  <c r="O492" i="1" s="1"/>
  <c r="J495" i="1"/>
  <c r="K495" i="1" s="1"/>
  <c r="U495" i="1" s="1"/>
  <c r="W495" i="1" s="1"/>
  <c r="M495" i="1"/>
  <c r="N495" i="1" s="1"/>
  <c r="I496" i="1"/>
  <c r="Y576" i="1"/>
  <c r="R576" i="1"/>
  <c r="S576" i="1" s="1"/>
  <c r="G492" i="1"/>
  <c r="AA576" i="1"/>
  <c r="T579" i="1"/>
  <c r="A577" i="1"/>
  <c r="Q577" i="1" s="1"/>
  <c r="H577" i="1" l="1"/>
  <c r="E495" i="1"/>
  <c r="C457" i="1"/>
  <c r="P456" i="1"/>
  <c r="X456" i="1" s="1"/>
  <c r="B456" i="1" s="1"/>
  <c r="L493" i="1"/>
  <c r="O493" i="1" s="1"/>
  <c r="G493" i="1"/>
  <c r="Y577" i="1"/>
  <c r="R577" i="1"/>
  <c r="S577" i="1" s="1"/>
  <c r="D494" i="1"/>
  <c r="F494" i="1" s="1"/>
  <c r="I497" i="1"/>
  <c r="J496" i="1"/>
  <c r="K496" i="1" s="1"/>
  <c r="U496" i="1" s="1"/>
  <c r="W496" i="1" s="1"/>
  <c r="AA577" i="1"/>
  <c r="A578" i="1"/>
  <c r="Q578" i="1" s="1"/>
  <c r="T580" i="1"/>
  <c r="H578" i="1" l="1"/>
  <c r="E496" i="1"/>
  <c r="C458" i="1"/>
  <c r="P457" i="1"/>
  <c r="X457" i="1" s="1"/>
  <c r="B457" i="1" s="1"/>
  <c r="J497" i="1"/>
  <c r="K497" i="1" s="1"/>
  <c r="I498" i="1"/>
  <c r="D495" i="1"/>
  <c r="F495" i="1" s="1"/>
  <c r="L494" i="1"/>
  <c r="O494" i="1" s="1"/>
  <c r="R578" i="1"/>
  <c r="S578" i="1" s="1"/>
  <c r="Y578" i="1"/>
  <c r="G494" i="1"/>
  <c r="AA578" i="1"/>
  <c r="A579" i="1"/>
  <c r="Q579" i="1" s="1"/>
  <c r="T581" i="1"/>
  <c r="H579" i="1" l="1"/>
  <c r="U497" i="1"/>
  <c r="W497" i="1" s="1"/>
  <c r="E497" i="1"/>
  <c r="C459" i="1"/>
  <c r="P458" i="1"/>
  <c r="X458" i="1" s="1"/>
  <c r="B458" i="1" s="1"/>
  <c r="D496" i="1"/>
  <c r="F496" i="1" s="1"/>
  <c r="Y579" i="1"/>
  <c r="R579" i="1"/>
  <c r="S579" i="1" s="1"/>
  <c r="L495" i="1"/>
  <c r="G495" i="1"/>
  <c r="J498" i="1"/>
  <c r="K498" i="1" s="1"/>
  <c r="I499" i="1"/>
  <c r="AA579" i="1"/>
  <c r="T582" i="1"/>
  <c r="A580" i="1"/>
  <c r="Q580" i="1" s="1"/>
  <c r="H580" i="1" l="1"/>
  <c r="U498" i="1"/>
  <c r="W498" i="1" s="1"/>
  <c r="O495" i="1"/>
  <c r="M496" i="1"/>
  <c r="N496" i="1" s="1"/>
  <c r="E498" i="1"/>
  <c r="C460" i="1"/>
  <c r="P459" i="1"/>
  <c r="X459" i="1" s="1"/>
  <c r="B459" i="1" s="1"/>
  <c r="L496" i="1"/>
  <c r="G496" i="1"/>
  <c r="Y580" i="1"/>
  <c r="R580" i="1"/>
  <c r="S580" i="1" s="1"/>
  <c r="J499" i="1"/>
  <c r="K499" i="1" s="1"/>
  <c r="I500" i="1"/>
  <c r="D497" i="1"/>
  <c r="F497" i="1" s="1"/>
  <c r="T583" i="1"/>
  <c r="AA580" i="1"/>
  <c r="A581" i="1"/>
  <c r="Q581" i="1" s="1"/>
  <c r="H581" i="1" l="1"/>
  <c r="E499" i="1"/>
  <c r="O496" i="1"/>
  <c r="M497" i="1"/>
  <c r="N497" i="1" s="1"/>
  <c r="C461" i="1"/>
  <c r="P460" i="1"/>
  <c r="X460" i="1" s="1"/>
  <c r="B460" i="1" s="1"/>
  <c r="G497" i="1"/>
  <c r="I501" i="1"/>
  <c r="J500" i="1"/>
  <c r="K500" i="1" s="1"/>
  <c r="U499" i="1"/>
  <c r="W499" i="1" s="1"/>
  <c r="Y581" i="1"/>
  <c r="R581" i="1"/>
  <c r="S581" i="1" s="1"/>
  <c r="D498" i="1"/>
  <c r="F498" i="1" s="1"/>
  <c r="L497" i="1"/>
  <c r="AA581" i="1"/>
  <c r="A582" i="1"/>
  <c r="Q582" i="1" s="1"/>
  <c r="T584" i="1"/>
  <c r="E500" i="1" l="1"/>
  <c r="H582" i="1"/>
  <c r="O497" i="1"/>
  <c r="M498" i="1"/>
  <c r="C462" i="1"/>
  <c r="P461" i="1"/>
  <c r="X461" i="1" s="1"/>
  <c r="B461" i="1" s="1"/>
  <c r="L498" i="1"/>
  <c r="G498" i="1"/>
  <c r="U500" i="1"/>
  <c r="W500" i="1" s="1"/>
  <c r="J501" i="1"/>
  <c r="K501" i="1" s="1"/>
  <c r="I502" i="1"/>
  <c r="Y582" i="1"/>
  <c r="R582" i="1"/>
  <c r="S582" i="1" s="1"/>
  <c r="D499" i="1"/>
  <c r="F499" i="1" s="1"/>
  <c r="AA582" i="1"/>
  <c r="A583" i="1"/>
  <c r="Q583" i="1" s="1"/>
  <c r="T585" i="1"/>
  <c r="E501" i="1" l="1"/>
  <c r="H583" i="1"/>
  <c r="N498" i="1"/>
  <c r="O498" i="1" s="1"/>
  <c r="M499" i="1"/>
  <c r="C463" i="1"/>
  <c r="P462" i="1"/>
  <c r="X462" i="1" s="1"/>
  <c r="B462" i="1" s="1"/>
  <c r="L499" i="1"/>
  <c r="I503" i="1"/>
  <c r="J502" i="1"/>
  <c r="K502" i="1" s="1"/>
  <c r="U501" i="1"/>
  <c r="W501" i="1" s="1"/>
  <c r="Y583" i="1"/>
  <c r="R583" i="1"/>
  <c r="S583" i="1" s="1"/>
  <c r="G499" i="1"/>
  <c r="D500" i="1"/>
  <c r="F500" i="1" s="1"/>
  <c r="A584" i="1"/>
  <c r="Q584" i="1" s="1"/>
  <c r="T586" i="1"/>
  <c r="AA583" i="1"/>
  <c r="E502" i="1" l="1"/>
  <c r="H584" i="1"/>
  <c r="N499" i="1"/>
  <c r="O499" i="1" s="1"/>
  <c r="M500" i="1"/>
  <c r="C464" i="1"/>
  <c r="P463" i="1"/>
  <c r="X463" i="1" s="1"/>
  <c r="B463" i="1" s="1"/>
  <c r="U502" i="1"/>
  <c r="W502" i="1" s="1"/>
  <c r="G500" i="1"/>
  <c r="D501" i="1"/>
  <c r="F501" i="1" s="1"/>
  <c r="L500" i="1"/>
  <c r="Y584" i="1"/>
  <c r="R584" i="1"/>
  <c r="S584" i="1" s="1"/>
  <c r="I504" i="1"/>
  <c r="J503" i="1"/>
  <c r="K503" i="1" s="1"/>
  <c r="E503" i="1" s="1"/>
  <c r="AA584" i="1"/>
  <c r="A585" i="1"/>
  <c r="Q585" i="1" s="1"/>
  <c r="T587" i="1"/>
  <c r="H585" i="1" l="1"/>
  <c r="N500" i="1"/>
  <c r="O500" i="1" s="1"/>
  <c r="C465" i="1"/>
  <c r="P464" i="1"/>
  <c r="X464" i="1" s="1"/>
  <c r="B464" i="1" s="1"/>
  <c r="U503" i="1"/>
  <c r="W503" i="1" s="1"/>
  <c r="M501" i="1"/>
  <c r="G501" i="1"/>
  <c r="L501" i="1"/>
  <c r="J504" i="1"/>
  <c r="K504" i="1" s="1"/>
  <c r="E504" i="1" s="1"/>
  <c r="I505" i="1"/>
  <c r="Y585" i="1"/>
  <c r="R585" i="1"/>
  <c r="S585" i="1" s="1"/>
  <c r="D502" i="1"/>
  <c r="F502" i="1" s="1"/>
  <c r="AA585" i="1"/>
  <c r="A586" i="1"/>
  <c r="T588" i="1"/>
  <c r="Q586" i="1" l="1"/>
  <c r="R586" i="1" s="1"/>
  <c r="S586" i="1" s="1"/>
  <c r="H586" i="1"/>
  <c r="N501" i="1"/>
  <c r="O501" i="1" s="1"/>
  <c r="U504" i="1"/>
  <c r="W504" i="1" s="1"/>
  <c r="C466" i="1"/>
  <c r="P465" i="1"/>
  <c r="X465" i="1" s="1"/>
  <c r="B465" i="1" s="1"/>
  <c r="G502" i="1"/>
  <c r="M502" i="1"/>
  <c r="L502" i="1"/>
  <c r="I506" i="1"/>
  <c r="J505" i="1"/>
  <c r="K505" i="1" s="1"/>
  <c r="D503" i="1"/>
  <c r="F503" i="1" s="1"/>
  <c r="AA586" i="1"/>
  <c r="T589" i="1"/>
  <c r="A587" i="1"/>
  <c r="Y586" i="1" l="1"/>
  <c r="N502" i="1"/>
  <c r="N503" i="1" s="1"/>
  <c r="N504" i="1" s="1"/>
  <c r="N505" i="1" s="1"/>
  <c r="Q587" i="1"/>
  <c r="Y587" i="1" s="1"/>
  <c r="H587" i="1"/>
  <c r="U505" i="1"/>
  <c r="W505" i="1" s="1"/>
  <c r="E505" i="1"/>
  <c r="C467" i="1"/>
  <c r="P466" i="1"/>
  <c r="X466" i="1" s="1"/>
  <c r="B466" i="1" s="1"/>
  <c r="M503" i="1"/>
  <c r="M504" i="1" s="1"/>
  <c r="M505" i="1" s="1"/>
  <c r="M506" i="1" s="1"/>
  <c r="L503" i="1"/>
  <c r="O503" i="1" s="1"/>
  <c r="G503" i="1"/>
  <c r="D504" i="1"/>
  <c r="F504" i="1" s="1"/>
  <c r="J506" i="1"/>
  <c r="K506" i="1" s="1"/>
  <c r="I507" i="1"/>
  <c r="T590" i="1"/>
  <c r="A588" i="1"/>
  <c r="Q588" i="1" s="1"/>
  <c r="AA587" i="1"/>
  <c r="R587" i="1" l="1"/>
  <c r="S587" i="1" s="1"/>
  <c r="N506" i="1"/>
  <c r="O502" i="1"/>
  <c r="H588" i="1"/>
  <c r="U506" i="1"/>
  <c r="W506" i="1" s="1"/>
  <c r="E506" i="1"/>
  <c r="C468" i="1"/>
  <c r="P467" i="1"/>
  <c r="S467" i="1" s="1"/>
  <c r="I508" i="1"/>
  <c r="J507" i="1"/>
  <c r="K507" i="1" s="1"/>
  <c r="M507" i="1"/>
  <c r="D505" i="1"/>
  <c r="F505" i="1" s="1"/>
  <c r="L504" i="1"/>
  <c r="O504" i="1" s="1"/>
  <c r="R588" i="1"/>
  <c r="G504" i="1"/>
  <c r="AA588" i="1"/>
  <c r="A589" i="1"/>
  <c r="Q589" i="1" s="1"/>
  <c r="T591" i="1"/>
  <c r="N507" i="1" l="1"/>
  <c r="H589" i="1"/>
  <c r="U507" i="1"/>
  <c r="W507" i="1" s="1"/>
  <c r="E507" i="1"/>
  <c r="X467" i="1"/>
  <c r="B467" i="1" s="1"/>
  <c r="C469" i="1"/>
  <c r="P468" i="1"/>
  <c r="X468" i="1" s="1"/>
  <c r="B468" i="1" s="1"/>
  <c r="L505" i="1"/>
  <c r="O505" i="1" s="1"/>
  <c r="G505" i="1"/>
  <c r="D506" i="1"/>
  <c r="F506" i="1" s="1"/>
  <c r="Y589" i="1"/>
  <c r="R589" i="1"/>
  <c r="S589" i="1" s="1"/>
  <c r="J508" i="1"/>
  <c r="K508" i="1" s="1"/>
  <c r="M508" i="1"/>
  <c r="I509" i="1"/>
  <c r="A590" i="1"/>
  <c r="Q590" i="1" s="1"/>
  <c r="T592" i="1"/>
  <c r="AA589" i="1"/>
  <c r="N508" i="1" l="1"/>
  <c r="H590" i="1"/>
  <c r="U508" i="1"/>
  <c r="W508" i="1" s="1"/>
  <c r="E508" i="1"/>
  <c r="Y467" i="1"/>
  <c r="C470" i="1"/>
  <c r="P469" i="1"/>
  <c r="X469" i="1" s="1"/>
  <c r="B469" i="1" s="1"/>
  <c r="L506" i="1"/>
  <c r="O506" i="1" s="1"/>
  <c r="G506" i="1"/>
  <c r="Y590" i="1"/>
  <c r="R590" i="1"/>
  <c r="S590" i="1" s="1"/>
  <c r="I510" i="1"/>
  <c r="M509" i="1"/>
  <c r="J509" i="1"/>
  <c r="K509" i="1" s="1"/>
  <c r="D507" i="1"/>
  <c r="F507" i="1" s="1"/>
  <c r="AA590" i="1"/>
  <c r="A591" i="1"/>
  <c r="Q591" i="1" s="1"/>
  <c r="T593" i="1"/>
  <c r="N509" i="1" l="1"/>
  <c r="H591" i="1"/>
  <c r="U509" i="1"/>
  <c r="W509" i="1" s="1"/>
  <c r="E509" i="1"/>
  <c r="C471" i="1"/>
  <c r="P470" i="1"/>
  <c r="X470" i="1" s="1"/>
  <c r="B470" i="1" s="1"/>
  <c r="L507" i="1"/>
  <c r="O507" i="1" s="1"/>
  <c r="Y591" i="1"/>
  <c r="R591" i="1"/>
  <c r="S591" i="1" s="1"/>
  <c r="G507" i="1"/>
  <c r="J510" i="1"/>
  <c r="K510" i="1" s="1"/>
  <c r="U510" i="1" s="1"/>
  <c r="W510" i="1" s="1"/>
  <c r="M510" i="1"/>
  <c r="I511" i="1"/>
  <c r="D508" i="1"/>
  <c r="F508" i="1" s="1"/>
  <c r="AA591" i="1"/>
  <c r="A592" i="1"/>
  <c r="Q592" i="1" s="1"/>
  <c r="T594" i="1"/>
  <c r="N510" i="1" l="1"/>
  <c r="H592" i="1"/>
  <c r="E510" i="1"/>
  <c r="C472" i="1"/>
  <c r="P471" i="1"/>
  <c r="X471" i="1" s="1"/>
  <c r="B471" i="1" s="1"/>
  <c r="D509" i="1"/>
  <c r="F509" i="1" s="1"/>
  <c r="L508" i="1"/>
  <c r="O508" i="1" s="1"/>
  <c r="J511" i="1"/>
  <c r="K511" i="1" s="1"/>
  <c r="U511" i="1" s="1"/>
  <c r="W511" i="1" s="1"/>
  <c r="M511" i="1"/>
  <c r="N511" i="1" s="1"/>
  <c r="I512" i="1"/>
  <c r="Y592" i="1"/>
  <c r="R592" i="1"/>
  <c r="S592" i="1" s="1"/>
  <c r="G508" i="1"/>
  <c r="T595" i="1"/>
  <c r="AA592" i="1"/>
  <c r="A593" i="1"/>
  <c r="Q593" i="1" s="1"/>
  <c r="H593" i="1" l="1"/>
  <c r="E511" i="1"/>
  <c r="C473" i="1"/>
  <c r="P472" i="1"/>
  <c r="X472" i="1" s="1"/>
  <c r="B472" i="1" s="1"/>
  <c r="L509" i="1"/>
  <c r="O509" i="1" s="1"/>
  <c r="G509" i="1"/>
  <c r="J512" i="1"/>
  <c r="K512" i="1" s="1"/>
  <c r="U512" i="1" s="1"/>
  <c r="W512" i="1" s="1"/>
  <c r="M512" i="1"/>
  <c r="N512" i="1" s="1"/>
  <c r="I513" i="1"/>
  <c r="Y593" i="1"/>
  <c r="R593" i="1"/>
  <c r="S593" i="1" s="1"/>
  <c r="D510" i="1"/>
  <c r="F510" i="1" s="1"/>
  <c r="A594" i="1"/>
  <c r="Q594" i="1" s="1"/>
  <c r="AA593" i="1"/>
  <c r="T596" i="1"/>
  <c r="H594" i="1" l="1"/>
  <c r="E512" i="1"/>
  <c r="C474" i="1"/>
  <c r="P473" i="1"/>
  <c r="X473" i="1" s="1"/>
  <c r="B473" i="1" s="1"/>
  <c r="L510" i="1"/>
  <c r="O510" i="1" s="1"/>
  <c r="G510" i="1"/>
  <c r="R594" i="1"/>
  <c r="S594" i="1" s="1"/>
  <c r="Y594" i="1"/>
  <c r="I514" i="1"/>
  <c r="N513" i="1"/>
  <c r="J513" i="1"/>
  <c r="K513" i="1" s="1"/>
  <c r="U513" i="1" s="1"/>
  <c r="W513" i="1" s="1"/>
  <c r="M513" i="1"/>
  <c r="D511" i="1"/>
  <c r="F511" i="1" s="1"/>
  <c r="T597" i="1"/>
  <c r="AA594" i="1"/>
  <c r="A595" i="1"/>
  <c r="Q595" i="1" s="1"/>
  <c r="H595" i="1" l="1"/>
  <c r="E513" i="1"/>
  <c r="C475" i="1"/>
  <c r="P474" i="1"/>
  <c r="X474" i="1" s="1"/>
  <c r="B474" i="1" s="1"/>
  <c r="L511" i="1"/>
  <c r="O511" i="1" s="1"/>
  <c r="G511" i="1"/>
  <c r="Y595" i="1"/>
  <c r="R595" i="1"/>
  <c r="S595" i="1" s="1"/>
  <c r="D512" i="1"/>
  <c r="F512" i="1" s="1"/>
  <c r="M514" i="1"/>
  <c r="N514" i="1" s="1"/>
  <c r="J514" i="1"/>
  <c r="K514" i="1" s="1"/>
  <c r="U514" i="1" s="1"/>
  <c r="W514" i="1" s="1"/>
  <c r="I515" i="1"/>
  <c r="AA595" i="1"/>
  <c r="T598" i="1"/>
  <c r="A596" i="1"/>
  <c r="Q596" i="1" s="1"/>
  <c r="H596" i="1" l="1"/>
  <c r="E514" i="1"/>
  <c r="C476" i="1"/>
  <c r="P475" i="1"/>
  <c r="X475" i="1" s="1"/>
  <c r="B475" i="1" s="1"/>
  <c r="D513" i="1"/>
  <c r="F513" i="1" s="1"/>
  <c r="L512" i="1"/>
  <c r="O512" i="1" s="1"/>
  <c r="Y596" i="1"/>
  <c r="R596" i="1"/>
  <c r="S596" i="1" s="1"/>
  <c r="I516" i="1"/>
  <c r="J515" i="1"/>
  <c r="K515" i="1" s="1"/>
  <c r="U515" i="1" s="1"/>
  <c r="W515" i="1" s="1"/>
  <c r="M515" i="1"/>
  <c r="N515" i="1" s="1"/>
  <c r="G512" i="1"/>
  <c r="T599" i="1"/>
  <c r="AA596" i="1"/>
  <c r="A597" i="1"/>
  <c r="Q597" i="1" s="1"/>
  <c r="H597" i="1" l="1"/>
  <c r="E515" i="1"/>
  <c r="C477" i="1"/>
  <c r="P476" i="1"/>
  <c r="X476" i="1" s="1"/>
  <c r="B476" i="1" s="1"/>
  <c r="L513" i="1"/>
  <c r="O513" i="1" s="1"/>
  <c r="G513" i="1"/>
  <c r="Y597" i="1"/>
  <c r="R597" i="1"/>
  <c r="S597" i="1" s="1"/>
  <c r="I517" i="1"/>
  <c r="J516" i="1"/>
  <c r="K516" i="1" s="1"/>
  <c r="U516" i="1" s="1"/>
  <c r="W516" i="1" s="1"/>
  <c r="M516" i="1"/>
  <c r="N516" i="1" s="1"/>
  <c r="D514" i="1"/>
  <c r="F514" i="1" s="1"/>
  <c r="AA597" i="1"/>
  <c r="A598" i="1"/>
  <c r="Q598" i="1" s="1"/>
  <c r="T600" i="1"/>
  <c r="H598" i="1" l="1"/>
  <c r="E516" i="1"/>
  <c r="C478" i="1"/>
  <c r="P477" i="1"/>
  <c r="X477" i="1" s="1"/>
  <c r="B477" i="1" s="1"/>
  <c r="G514" i="1"/>
  <c r="M517" i="1"/>
  <c r="N517" i="1" s="1"/>
  <c r="J517" i="1"/>
  <c r="K517" i="1" s="1"/>
  <c r="U517" i="1" s="1"/>
  <c r="W517" i="1" s="1"/>
  <c r="I518" i="1"/>
  <c r="Y598" i="1"/>
  <c r="R598" i="1"/>
  <c r="S598" i="1" s="1"/>
  <c r="D515" i="1"/>
  <c r="F515" i="1" s="1"/>
  <c r="L514" i="1"/>
  <c r="O514" i="1" s="1"/>
  <c r="T601" i="1"/>
  <c r="AA598" i="1"/>
  <c r="A599" i="1"/>
  <c r="Q599" i="1" s="1"/>
  <c r="H599" i="1" l="1"/>
  <c r="E517" i="1"/>
  <c r="C479" i="1"/>
  <c r="P478" i="1"/>
  <c r="X478" i="1" s="1"/>
  <c r="B478" i="1" s="1"/>
  <c r="G515" i="1"/>
  <c r="Y599" i="1"/>
  <c r="R599" i="1"/>
  <c r="S599" i="1" s="1"/>
  <c r="M518" i="1"/>
  <c r="N518" i="1" s="1"/>
  <c r="J518" i="1"/>
  <c r="K518" i="1" s="1"/>
  <c r="U518" i="1" s="1"/>
  <c r="W518" i="1" s="1"/>
  <c r="I519" i="1"/>
  <c r="D516" i="1"/>
  <c r="F516" i="1" s="1"/>
  <c r="L515" i="1"/>
  <c r="O515" i="1" s="1"/>
  <c r="A600" i="1"/>
  <c r="Q600" i="1" s="1"/>
  <c r="T602" i="1"/>
  <c r="AA599" i="1"/>
  <c r="H600" i="1" l="1"/>
  <c r="E518" i="1"/>
  <c r="C480" i="1"/>
  <c r="P479" i="1"/>
  <c r="G516" i="1"/>
  <c r="D517" i="1"/>
  <c r="F517" i="1" s="1"/>
  <c r="Y600" i="1"/>
  <c r="R600" i="1"/>
  <c r="S600" i="1" s="1"/>
  <c r="L516" i="1"/>
  <c r="O516" i="1" s="1"/>
  <c r="J519" i="1"/>
  <c r="K519" i="1" s="1"/>
  <c r="U519" i="1" s="1"/>
  <c r="W519" i="1" s="1"/>
  <c r="M519" i="1"/>
  <c r="N519" i="1" s="1"/>
  <c r="I520" i="1"/>
  <c r="A601" i="1"/>
  <c r="Q601" i="1" s="1"/>
  <c r="T603" i="1"/>
  <c r="AA600" i="1"/>
  <c r="H601" i="1" l="1"/>
  <c r="X479" i="1"/>
  <c r="S479" i="1"/>
  <c r="E519" i="1"/>
  <c r="C481" i="1"/>
  <c r="P480" i="1"/>
  <c r="X480" i="1" s="1"/>
  <c r="G517" i="1"/>
  <c r="L517" i="1"/>
  <c r="O517" i="1" s="1"/>
  <c r="R601" i="1"/>
  <c r="J520" i="1"/>
  <c r="K520" i="1" s="1"/>
  <c r="U520" i="1" s="1"/>
  <c r="W520" i="1" s="1"/>
  <c r="M520" i="1"/>
  <c r="N520" i="1" s="1"/>
  <c r="I521" i="1"/>
  <c r="D518" i="1"/>
  <c r="F518" i="1" s="1"/>
  <c r="A602" i="1"/>
  <c r="Q602" i="1" s="1"/>
  <c r="T604" i="1"/>
  <c r="AA601" i="1"/>
  <c r="B479" i="1" l="1"/>
  <c r="H602" i="1"/>
  <c r="Y479" i="1"/>
  <c r="E520" i="1"/>
  <c r="B480" i="1"/>
  <c r="Y480" i="1"/>
  <c r="C482" i="1"/>
  <c r="P481" i="1"/>
  <c r="X481" i="1" s="1"/>
  <c r="G518" i="1"/>
  <c r="R602" i="1"/>
  <c r="D519" i="1"/>
  <c r="F519" i="1" s="1"/>
  <c r="L518" i="1"/>
  <c r="O518" i="1" s="1"/>
  <c r="J521" i="1"/>
  <c r="K521" i="1" s="1"/>
  <c r="U521" i="1" s="1"/>
  <c r="W521" i="1" s="1"/>
  <c r="I522" i="1"/>
  <c r="M521" i="1"/>
  <c r="N521" i="1" s="1"/>
  <c r="AA602" i="1"/>
  <c r="A603" i="1"/>
  <c r="Q603" i="1" s="1"/>
  <c r="T605" i="1"/>
  <c r="H603" i="1" l="1"/>
  <c r="E521" i="1"/>
  <c r="B481" i="1"/>
  <c r="Y481" i="1"/>
  <c r="C483" i="1"/>
  <c r="P482" i="1"/>
  <c r="L519" i="1"/>
  <c r="O519" i="1" s="1"/>
  <c r="G519" i="1"/>
  <c r="D520" i="1"/>
  <c r="F520" i="1" s="1"/>
  <c r="R603" i="1"/>
  <c r="I523" i="1"/>
  <c r="J522" i="1"/>
  <c r="K522" i="1" s="1"/>
  <c r="U522" i="1" s="1"/>
  <c r="W522" i="1" s="1"/>
  <c r="M522" i="1"/>
  <c r="N522" i="1" s="1"/>
  <c r="T606" i="1"/>
  <c r="A604" i="1"/>
  <c r="Q604" i="1" s="1"/>
  <c r="AA603" i="1"/>
  <c r="H604" i="1" l="1"/>
  <c r="E522" i="1"/>
  <c r="X482" i="1"/>
  <c r="B482" i="1" s="1"/>
  <c r="S482" i="1"/>
  <c r="Y482" i="1" s="1"/>
  <c r="C484" i="1"/>
  <c r="P483" i="1"/>
  <c r="X483" i="1" s="1"/>
  <c r="B483" i="1" s="1"/>
  <c r="L520" i="1"/>
  <c r="O520" i="1" s="1"/>
  <c r="G520" i="1"/>
  <c r="J523" i="1"/>
  <c r="K523" i="1" s="1"/>
  <c r="U523" i="1" s="1"/>
  <c r="W523" i="1" s="1"/>
  <c r="M523" i="1"/>
  <c r="N523" i="1" s="1"/>
  <c r="I524" i="1"/>
  <c r="Y604" i="1"/>
  <c r="R604" i="1"/>
  <c r="S604" i="1" s="1"/>
  <c r="D521" i="1"/>
  <c r="F521" i="1" s="1"/>
  <c r="AA604" i="1"/>
  <c r="A605" i="1"/>
  <c r="Q605" i="1" s="1"/>
  <c r="T607" i="1"/>
  <c r="H605" i="1" l="1"/>
  <c r="E523" i="1"/>
  <c r="C485" i="1"/>
  <c r="P484" i="1"/>
  <c r="X484" i="1" s="1"/>
  <c r="B484" i="1" s="1"/>
  <c r="L521" i="1"/>
  <c r="O521" i="1" s="1"/>
  <c r="G521" i="1"/>
  <c r="R605" i="1"/>
  <c r="J524" i="1"/>
  <c r="K524" i="1" s="1"/>
  <c r="U524" i="1" s="1"/>
  <c r="W524" i="1" s="1"/>
  <c r="M524" i="1"/>
  <c r="N524" i="1" s="1"/>
  <c r="I525" i="1"/>
  <c r="D522" i="1"/>
  <c r="F522" i="1" s="1"/>
  <c r="T608" i="1"/>
  <c r="A606" i="1"/>
  <c r="Q606" i="1" s="1"/>
  <c r="AA605" i="1"/>
  <c r="H606" i="1" l="1"/>
  <c r="E524" i="1"/>
  <c r="C486" i="1"/>
  <c r="P485" i="1"/>
  <c r="X485" i="1" s="1"/>
  <c r="B485" i="1" s="1"/>
  <c r="Y606" i="1"/>
  <c r="R606" i="1"/>
  <c r="S606" i="1" s="1"/>
  <c r="D523" i="1"/>
  <c r="F523" i="1" s="1"/>
  <c r="L522" i="1"/>
  <c r="O522" i="1" s="1"/>
  <c r="M525" i="1"/>
  <c r="N525" i="1" s="1"/>
  <c r="I526" i="1"/>
  <c r="J525" i="1"/>
  <c r="K525" i="1" s="1"/>
  <c r="U525" i="1" s="1"/>
  <c r="W525" i="1" s="1"/>
  <c r="G522" i="1"/>
  <c r="AA606" i="1"/>
  <c r="A607" i="1"/>
  <c r="Q607" i="1" s="1"/>
  <c r="T609" i="1"/>
  <c r="H607" i="1" l="1"/>
  <c r="E525" i="1"/>
  <c r="C487" i="1"/>
  <c r="P486" i="1"/>
  <c r="X486" i="1" s="1"/>
  <c r="B486" i="1" s="1"/>
  <c r="Y607" i="1"/>
  <c r="R607" i="1"/>
  <c r="S607" i="1" s="1"/>
  <c r="D524" i="1"/>
  <c r="F524" i="1" s="1"/>
  <c r="L523" i="1"/>
  <c r="O523" i="1" s="1"/>
  <c r="I527" i="1"/>
  <c r="J526" i="1"/>
  <c r="K526" i="1" s="1"/>
  <c r="U526" i="1" s="1"/>
  <c r="W526" i="1" s="1"/>
  <c r="G523" i="1"/>
  <c r="T610" i="1"/>
  <c r="AA607" i="1"/>
  <c r="A608" i="1"/>
  <c r="Q608" i="1" s="1"/>
  <c r="H608" i="1" l="1"/>
  <c r="E526" i="1"/>
  <c r="C488" i="1"/>
  <c r="P487" i="1"/>
  <c r="X487" i="1" s="1"/>
  <c r="B487" i="1" s="1"/>
  <c r="D525" i="1"/>
  <c r="F525" i="1" s="1"/>
  <c r="L524" i="1"/>
  <c r="O524" i="1" s="1"/>
  <c r="Y608" i="1"/>
  <c r="R608" i="1"/>
  <c r="S608" i="1" s="1"/>
  <c r="J527" i="1"/>
  <c r="K527" i="1" s="1"/>
  <c r="I528" i="1"/>
  <c r="G524" i="1"/>
  <c r="AA608" i="1"/>
  <c r="A609" i="1"/>
  <c r="Q609" i="1" s="1"/>
  <c r="T611" i="1"/>
  <c r="H609" i="1" l="1"/>
  <c r="E527" i="1"/>
  <c r="C489" i="1"/>
  <c r="P488" i="1"/>
  <c r="X488" i="1" s="1"/>
  <c r="B488" i="1" s="1"/>
  <c r="L525" i="1"/>
  <c r="G525" i="1"/>
  <c r="U527" i="1"/>
  <c r="W527" i="1" s="1"/>
  <c r="Y609" i="1"/>
  <c r="R609" i="1"/>
  <c r="S609" i="1" s="1"/>
  <c r="J528" i="1"/>
  <c r="K528" i="1" s="1"/>
  <c r="I529" i="1"/>
  <c r="D526" i="1"/>
  <c r="F526" i="1" s="1"/>
  <c r="T612" i="1"/>
  <c r="AA609" i="1"/>
  <c r="A610" i="1"/>
  <c r="Q610" i="1" s="1"/>
  <c r="H610" i="1" l="1"/>
  <c r="O525" i="1"/>
  <c r="M526" i="1"/>
  <c r="E528" i="1"/>
  <c r="C490" i="1"/>
  <c r="P489" i="1"/>
  <c r="X489" i="1" s="1"/>
  <c r="B489" i="1" s="1"/>
  <c r="L526" i="1"/>
  <c r="G526" i="1"/>
  <c r="R610" i="1"/>
  <c r="S610" i="1" s="1"/>
  <c r="Y610" i="1"/>
  <c r="J529" i="1"/>
  <c r="K529" i="1" s="1"/>
  <c r="I530" i="1"/>
  <c r="U528" i="1"/>
  <c r="W528" i="1" s="1"/>
  <c r="D527" i="1"/>
  <c r="F527" i="1" s="1"/>
  <c r="AA610" i="1"/>
  <c r="A611" i="1"/>
  <c r="Q611" i="1" s="1"/>
  <c r="T613" i="1"/>
  <c r="H611" i="1" l="1"/>
  <c r="N526" i="1"/>
  <c r="O526" i="1" s="1"/>
  <c r="M527" i="1"/>
  <c r="E529" i="1"/>
  <c r="C491" i="1"/>
  <c r="P490" i="1"/>
  <c r="X490" i="1" s="1"/>
  <c r="B490" i="1" s="1"/>
  <c r="Y611" i="1"/>
  <c r="R611" i="1"/>
  <c r="S611" i="1" s="1"/>
  <c r="J530" i="1"/>
  <c r="K530" i="1" s="1"/>
  <c r="I531" i="1"/>
  <c r="U529" i="1"/>
  <c r="W529" i="1" s="1"/>
  <c r="L527" i="1"/>
  <c r="D528" i="1"/>
  <c r="F528" i="1" s="1"/>
  <c r="G527" i="1"/>
  <c r="T614" i="1"/>
  <c r="AA611" i="1"/>
  <c r="A612" i="1"/>
  <c r="Q612" i="1" s="1"/>
  <c r="E530" i="1" l="1"/>
  <c r="H612" i="1"/>
  <c r="N527" i="1"/>
  <c r="O527" i="1" s="1"/>
  <c r="M528" i="1"/>
  <c r="C492" i="1"/>
  <c r="P491" i="1"/>
  <c r="X491" i="1" s="1"/>
  <c r="B491" i="1" s="1"/>
  <c r="U530" i="1"/>
  <c r="W530" i="1" s="1"/>
  <c r="L528" i="1"/>
  <c r="G528" i="1"/>
  <c r="I532" i="1"/>
  <c r="J531" i="1"/>
  <c r="K531" i="1" s="1"/>
  <c r="D529" i="1"/>
  <c r="F529" i="1" s="1"/>
  <c r="Y612" i="1"/>
  <c r="R612" i="1"/>
  <c r="S612" i="1" s="1"/>
  <c r="AA612" i="1"/>
  <c r="T615" i="1"/>
  <c r="A613" i="1"/>
  <c r="Q613" i="1" s="1"/>
  <c r="H613" i="1" l="1"/>
  <c r="N528" i="1"/>
  <c r="O528" i="1" s="1"/>
  <c r="U531" i="1"/>
  <c r="W531" i="1" s="1"/>
  <c r="E531" i="1"/>
  <c r="C493" i="1"/>
  <c r="P492" i="1"/>
  <c r="X492" i="1" s="1"/>
  <c r="B492" i="1" s="1"/>
  <c r="M529" i="1"/>
  <c r="L529" i="1"/>
  <c r="G529" i="1"/>
  <c r="D530" i="1"/>
  <c r="F530" i="1" s="1"/>
  <c r="Y613" i="1"/>
  <c r="R613" i="1"/>
  <c r="S613" i="1" s="1"/>
  <c r="I533" i="1"/>
  <c r="J532" i="1"/>
  <c r="K532" i="1" s="1"/>
  <c r="U532" i="1" s="1"/>
  <c r="W532" i="1" s="1"/>
  <c r="AA613" i="1"/>
  <c r="A614" i="1"/>
  <c r="Q614" i="1" s="1"/>
  <c r="T616" i="1"/>
  <c r="N529" i="1" l="1"/>
  <c r="O529" i="1" s="1"/>
  <c r="H614" i="1"/>
  <c r="E532" i="1"/>
  <c r="C494" i="1"/>
  <c r="P493" i="1"/>
  <c r="X493" i="1" s="1"/>
  <c r="B493" i="1" s="1"/>
  <c r="M530" i="1"/>
  <c r="L530" i="1"/>
  <c r="G530" i="1"/>
  <c r="Y614" i="1"/>
  <c r="R614" i="1"/>
  <c r="S614" i="1" s="1"/>
  <c r="I534" i="1"/>
  <c r="J533" i="1"/>
  <c r="K533" i="1" s="1"/>
  <c r="U533" i="1" s="1"/>
  <c r="W533" i="1" s="1"/>
  <c r="D531" i="1"/>
  <c r="F531" i="1" s="1"/>
  <c r="A615" i="1"/>
  <c r="Q615" i="1" s="1"/>
  <c r="T617" i="1"/>
  <c r="AA614" i="1"/>
  <c r="H615" i="1" l="1"/>
  <c r="E533" i="1"/>
  <c r="M531" i="1"/>
  <c r="M532" i="1" s="1"/>
  <c r="C495" i="1"/>
  <c r="P494" i="1"/>
  <c r="X494" i="1" s="1"/>
  <c r="B494" i="1" s="1"/>
  <c r="N530" i="1"/>
  <c r="O530" i="1" s="1"/>
  <c r="L531" i="1"/>
  <c r="G531" i="1"/>
  <c r="Y615" i="1"/>
  <c r="R615" i="1"/>
  <c r="S615" i="1" s="1"/>
  <c r="I535" i="1"/>
  <c r="J534" i="1"/>
  <c r="K534" i="1" s="1"/>
  <c r="U534" i="1" s="1"/>
  <c r="W534" i="1" s="1"/>
  <c r="D532" i="1"/>
  <c r="F532" i="1" s="1"/>
  <c r="AA615" i="1"/>
  <c r="T618" i="1"/>
  <c r="A616" i="1"/>
  <c r="Q616" i="1" s="1"/>
  <c r="H616" i="1" l="1"/>
  <c r="E534" i="1"/>
  <c r="C496" i="1"/>
  <c r="P495" i="1"/>
  <c r="X495" i="1" s="1"/>
  <c r="B495" i="1" s="1"/>
  <c r="N531" i="1"/>
  <c r="O531" i="1" s="1"/>
  <c r="L532" i="1"/>
  <c r="G532" i="1"/>
  <c r="Y616" i="1"/>
  <c r="R616" i="1"/>
  <c r="S616" i="1" s="1"/>
  <c r="M533" i="1"/>
  <c r="J535" i="1"/>
  <c r="K535" i="1" s="1"/>
  <c r="U535" i="1" s="1"/>
  <c r="W535" i="1" s="1"/>
  <c r="I536" i="1"/>
  <c r="D533" i="1"/>
  <c r="F533" i="1" s="1"/>
  <c r="T619" i="1"/>
  <c r="AA616" i="1"/>
  <c r="A617" i="1"/>
  <c r="Q617" i="1" l="1"/>
  <c r="Y617" i="1" s="1"/>
  <c r="H617" i="1"/>
  <c r="E535" i="1"/>
  <c r="C497" i="1"/>
  <c r="P496" i="1"/>
  <c r="X496" i="1" s="1"/>
  <c r="B496" i="1" s="1"/>
  <c r="N532" i="1"/>
  <c r="O532" i="1" s="1"/>
  <c r="L533" i="1"/>
  <c r="G533" i="1"/>
  <c r="I537" i="1"/>
  <c r="J536" i="1"/>
  <c r="K536" i="1" s="1"/>
  <c r="U536" i="1" s="1"/>
  <c r="W536" i="1" s="1"/>
  <c r="D534" i="1"/>
  <c r="F534" i="1" s="1"/>
  <c r="M534" i="1"/>
  <c r="T620" i="1"/>
  <c r="AA617" i="1"/>
  <c r="A618" i="1"/>
  <c r="Q618" i="1" s="1"/>
  <c r="R617" i="1" l="1"/>
  <c r="S617" i="1" s="1"/>
  <c r="H618" i="1"/>
  <c r="N533" i="1"/>
  <c r="O533" i="1" s="1"/>
  <c r="E536" i="1"/>
  <c r="C498" i="1"/>
  <c r="P497" i="1"/>
  <c r="X497" i="1" s="1"/>
  <c r="B497" i="1" s="1"/>
  <c r="L534" i="1"/>
  <c r="I538" i="1"/>
  <c r="J537" i="1"/>
  <c r="K537" i="1" s="1"/>
  <c r="U537" i="1" s="1"/>
  <c r="W537" i="1" s="1"/>
  <c r="D535" i="1"/>
  <c r="F535" i="1" s="1"/>
  <c r="G534" i="1"/>
  <c r="R618" i="1"/>
  <c r="S618" i="1" s="1"/>
  <c r="Y618" i="1"/>
  <c r="M535" i="1"/>
  <c r="A619" i="1"/>
  <c r="Q619" i="1" s="1"/>
  <c r="T621" i="1"/>
  <c r="AA618" i="1"/>
  <c r="H619" i="1" l="1"/>
  <c r="N534" i="1"/>
  <c r="O534" i="1" s="1"/>
  <c r="E537" i="1"/>
  <c r="C499" i="1"/>
  <c r="P498" i="1"/>
  <c r="X498" i="1" s="1"/>
  <c r="B498" i="1" s="1"/>
  <c r="L535" i="1"/>
  <c r="G535" i="1"/>
  <c r="I539" i="1"/>
  <c r="J538" i="1"/>
  <c r="K538" i="1" s="1"/>
  <c r="U538" i="1" s="1"/>
  <c r="W538" i="1" s="1"/>
  <c r="R619" i="1"/>
  <c r="M536" i="1"/>
  <c r="D536" i="1"/>
  <c r="F536" i="1" s="1"/>
  <c r="AA619" i="1"/>
  <c r="A620" i="1"/>
  <c r="Q620" i="1" s="1"/>
  <c r="T622" i="1"/>
  <c r="N535" i="1" l="1"/>
  <c r="O535" i="1" s="1"/>
  <c r="H620" i="1"/>
  <c r="E538" i="1"/>
  <c r="C500" i="1"/>
  <c r="P499" i="1"/>
  <c r="X499" i="1" s="1"/>
  <c r="B499" i="1" s="1"/>
  <c r="L536" i="1"/>
  <c r="G536" i="1"/>
  <c r="Y620" i="1"/>
  <c r="R620" i="1"/>
  <c r="S620" i="1" s="1"/>
  <c r="J539" i="1"/>
  <c r="K539" i="1" s="1"/>
  <c r="U539" i="1" s="1"/>
  <c r="W539" i="1" s="1"/>
  <c r="I540" i="1"/>
  <c r="M537" i="1"/>
  <c r="D537" i="1"/>
  <c r="F537" i="1" s="1"/>
  <c r="T623" i="1"/>
  <c r="AA620" i="1"/>
  <c r="A621" i="1"/>
  <c r="Q621" i="1" s="1"/>
  <c r="N536" i="1" l="1"/>
  <c r="O536" i="1" s="1"/>
  <c r="H621" i="1"/>
  <c r="E539" i="1"/>
  <c r="C501" i="1"/>
  <c r="P500" i="1"/>
  <c r="G537" i="1"/>
  <c r="L537" i="1"/>
  <c r="M538" i="1"/>
  <c r="Y621" i="1"/>
  <c r="R621" i="1"/>
  <c r="S621" i="1" s="1"/>
  <c r="D538" i="1"/>
  <c r="F538" i="1" s="1"/>
  <c r="J540" i="1"/>
  <c r="K540" i="1" s="1"/>
  <c r="U540" i="1" s="1"/>
  <c r="W540" i="1" s="1"/>
  <c r="I541" i="1"/>
  <c r="AA621" i="1"/>
  <c r="A622" i="1"/>
  <c r="Q622" i="1" s="1"/>
  <c r="T624" i="1"/>
  <c r="N537" i="1" l="1"/>
  <c r="N538" i="1" s="1"/>
  <c r="H622" i="1"/>
  <c r="E540" i="1"/>
  <c r="X500" i="1"/>
  <c r="B500" i="1" s="1"/>
  <c r="S500" i="1"/>
  <c r="Y500" i="1" s="1"/>
  <c r="C502" i="1"/>
  <c r="P501" i="1"/>
  <c r="X501" i="1" s="1"/>
  <c r="B501" i="1" s="1"/>
  <c r="I542" i="1"/>
  <c r="J541" i="1"/>
  <c r="K541" i="1" s="1"/>
  <c r="U541" i="1" s="1"/>
  <c r="W541" i="1" s="1"/>
  <c r="G538" i="1"/>
  <c r="Y622" i="1"/>
  <c r="R622" i="1"/>
  <c r="S622" i="1" s="1"/>
  <c r="M539" i="1"/>
  <c r="D539" i="1"/>
  <c r="F539" i="1" s="1"/>
  <c r="L538" i="1"/>
  <c r="T625" i="1"/>
  <c r="A623" i="1"/>
  <c r="Q623" i="1" s="1"/>
  <c r="AA622" i="1"/>
  <c r="O537" i="1" l="1"/>
  <c r="H623" i="1"/>
  <c r="E541" i="1"/>
  <c r="C503" i="1"/>
  <c r="P502" i="1"/>
  <c r="X502" i="1" s="1"/>
  <c r="B502" i="1" s="1"/>
  <c r="L539" i="1"/>
  <c r="G539" i="1"/>
  <c r="N539" i="1"/>
  <c r="M540" i="1"/>
  <c r="Y623" i="1"/>
  <c r="R623" i="1"/>
  <c r="S623" i="1" s="1"/>
  <c r="O538" i="1"/>
  <c r="D540" i="1"/>
  <c r="F540" i="1" s="1"/>
  <c r="I543" i="1"/>
  <c r="J542" i="1"/>
  <c r="K542" i="1" s="1"/>
  <c r="U542" i="1" s="1"/>
  <c r="W542" i="1" s="1"/>
  <c r="AA623" i="1"/>
  <c r="T626" i="1"/>
  <c r="A624" i="1"/>
  <c r="Q624" i="1" s="1"/>
  <c r="H624" i="1" l="1"/>
  <c r="E542" i="1"/>
  <c r="C504" i="1"/>
  <c r="P503" i="1"/>
  <c r="X503" i="1" s="1"/>
  <c r="B503" i="1" s="1"/>
  <c r="O539" i="1"/>
  <c r="L540" i="1"/>
  <c r="J543" i="1"/>
  <c r="K543" i="1" s="1"/>
  <c r="U543" i="1" s="1"/>
  <c r="W543" i="1" s="1"/>
  <c r="I544" i="1"/>
  <c r="D541" i="1"/>
  <c r="F541" i="1" s="1"/>
  <c r="N540" i="1"/>
  <c r="M541" i="1"/>
  <c r="Y624" i="1"/>
  <c r="R624" i="1"/>
  <c r="S624" i="1" s="1"/>
  <c r="G540" i="1"/>
  <c r="AA624" i="1"/>
  <c r="A625" i="1"/>
  <c r="Q625" i="1" s="1"/>
  <c r="T627" i="1"/>
  <c r="H625" i="1" l="1"/>
  <c r="E543" i="1"/>
  <c r="C505" i="1"/>
  <c r="P504" i="1"/>
  <c r="X504" i="1" s="1"/>
  <c r="B504" i="1" s="1"/>
  <c r="O540" i="1"/>
  <c r="G541" i="1"/>
  <c r="L541" i="1"/>
  <c r="D542" i="1"/>
  <c r="F542" i="1" s="1"/>
  <c r="Y625" i="1"/>
  <c r="R625" i="1"/>
  <c r="S625" i="1" s="1"/>
  <c r="I545" i="1"/>
  <c r="J544" i="1"/>
  <c r="K544" i="1" s="1"/>
  <c r="U544" i="1" s="1"/>
  <c r="W544" i="1" s="1"/>
  <c r="N541" i="1"/>
  <c r="M542" i="1"/>
  <c r="T628" i="1"/>
  <c r="AA625" i="1"/>
  <c r="A626" i="1"/>
  <c r="Q626" i="1" s="1"/>
  <c r="H626" i="1" l="1"/>
  <c r="E544" i="1"/>
  <c r="C506" i="1"/>
  <c r="P505" i="1"/>
  <c r="X505" i="1" s="1"/>
  <c r="B505" i="1" s="1"/>
  <c r="O541" i="1"/>
  <c r="L542" i="1"/>
  <c r="J545" i="1"/>
  <c r="K545" i="1" s="1"/>
  <c r="U545" i="1" s="1"/>
  <c r="W545" i="1" s="1"/>
  <c r="I546" i="1"/>
  <c r="R626" i="1"/>
  <c r="S626" i="1" s="1"/>
  <c r="Y626" i="1"/>
  <c r="N542" i="1"/>
  <c r="M543" i="1"/>
  <c r="G542" i="1"/>
  <c r="D543" i="1"/>
  <c r="F543" i="1" s="1"/>
  <c r="AA626" i="1"/>
  <c r="A627" i="1"/>
  <c r="Q627" i="1" s="1"/>
  <c r="T629" i="1"/>
  <c r="H627" i="1" l="1"/>
  <c r="E545" i="1"/>
  <c r="C507" i="1"/>
  <c r="P506" i="1"/>
  <c r="X506" i="1" s="1"/>
  <c r="B506" i="1" s="1"/>
  <c r="O542" i="1"/>
  <c r="G543" i="1"/>
  <c r="N543" i="1"/>
  <c r="M544" i="1"/>
  <c r="Y627" i="1"/>
  <c r="R627" i="1"/>
  <c r="S627" i="1" s="1"/>
  <c r="I547" i="1"/>
  <c r="J546" i="1"/>
  <c r="K546" i="1" s="1"/>
  <c r="U546" i="1" s="1"/>
  <c r="W546" i="1" s="1"/>
  <c r="D544" i="1"/>
  <c r="F544" i="1" s="1"/>
  <c r="L543" i="1"/>
  <c r="A628" i="1"/>
  <c r="Q628" i="1" s="1"/>
  <c r="T630" i="1"/>
  <c r="AA627" i="1"/>
  <c r="H628" i="1" l="1"/>
  <c r="E546" i="1"/>
  <c r="C508" i="1"/>
  <c r="P507" i="1"/>
  <c r="X507" i="1" s="1"/>
  <c r="B507" i="1" s="1"/>
  <c r="O543" i="1"/>
  <c r="L544" i="1"/>
  <c r="G544" i="1"/>
  <c r="I548" i="1"/>
  <c r="J547" i="1"/>
  <c r="K547" i="1" s="1"/>
  <c r="U547" i="1" s="1"/>
  <c r="W547" i="1" s="1"/>
  <c r="N544" i="1"/>
  <c r="M545" i="1"/>
  <c r="Y628" i="1"/>
  <c r="R628" i="1"/>
  <c r="S628" i="1" s="1"/>
  <c r="D545" i="1"/>
  <c r="F545" i="1" s="1"/>
  <c r="A629" i="1"/>
  <c r="Q629" i="1" s="1"/>
  <c r="T631" i="1"/>
  <c r="AA628" i="1"/>
  <c r="H629" i="1" l="1"/>
  <c r="E547" i="1"/>
  <c r="C509" i="1"/>
  <c r="P508" i="1"/>
  <c r="X508" i="1" s="1"/>
  <c r="B508" i="1" s="1"/>
  <c r="O544" i="1"/>
  <c r="L545" i="1"/>
  <c r="G545" i="1"/>
  <c r="J548" i="1"/>
  <c r="K548" i="1" s="1"/>
  <c r="U548" i="1" s="1"/>
  <c r="W548" i="1" s="1"/>
  <c r="I549" i="1"/>
  <c r="Y629" i="1"/>
  <c r="R629" i="1"/>
  <c r="S629" i="1" s="1"/>
  <c r="N545" i="1"/>
  <c r="M546" i="1"/>
  <c r="D546" i="1"/>
  <c r="F546" i="1" s="1"/>
  <c r="AA629" i="1"/>
  <c r="T632" i="1"/>
  <c r="A630" i="1"/>
  <c r="Q630" i="1" s="1"/>
  <c r="H630" i="1" l="1"/>
  <c r="E548" i="1"/>
  <c r="C510" i="1"/>
  <c r="P509" i="1"/>
  <c r="X509" i="1" s="1"/>
  <c r="B509" i="1" s="1"/>
  <c r="O545" i="1"/>
  <c r="Y630" i="1"/>
  <c r="R630" i="1"/>
  <c r="S630" i="1" s="1"/>
  <c r="L546" i="1"/>
  <c r="N546" i="1"/>
  <c r="M547" i="1"/>
  <c r="I550" i="1"/>
  <c r="J549" i="1"/>
  <c r="K549" i="1" s="1"/>
  <c r="U549" i="1" s="1"/>
  <c r="W549" i="1" s="1"/>
  <c r="G546" i="1"/>
  <c r="D547" i="1"/>
  <c r="F547" i="1" s="1"/>
  <c r="A631" i="1"/>
  <c r="Q631" i="1" s="1"/>
  <c r="T633" i="1"/>
  <c r="AA630" i="1"/>
  <c r="H631" i="1" l="1"/>
  <c r="E549" i="1"/>
  <c r="C511" i="1"/>
  <c r="P510" i="1"/>
  <c r="G547" i="1"/>
  <c r="O546" i="1"/>
  <c r="D548" i="1"/>
  <c r="F548" i="1" s="1"/>
  <c r="I551" i="1"/>
  <c r="J550" i="1"/>
  <c r="K550" i="1" s="1"/>
  <c r="U550" i="1" s="1"/>
  <c r="W550" i="1" s="1"/>
  <c r="Y631" i="1"/>
  <c r="R631" i="1"/>
  <c r="S631" i="1" s="1"/>
  <c r="L547" i="1"/>
  <c r="N547" i="1"/>
  <c r="M548" i="1"/>
  <c r="AA631" i="1"/>
  <c r="T634" i="1"/>
  <c r="A632" i="1"/>
  <c r="Q632" i="1" s="1"/>
  <c r="H632" i="1" l="1"/>
  <c r="X510" i="1"/>
  <c r="S510" i="1"/>
  <c r="E550" i="1"/>
  <c r="C512" i="1"/>
  <c r="P511" i="1"/>
  <c r="X511" i="1" s="1"/>
  <c r="G548" i="1"/>
  <c r="L548" i="1"/>
  <c r="N548" i="1"/>
  <c r="M549" i="1"/>
  <c r="O547" i="1"/>
  <c r="J551" i="1"/>
  <c r="K551" i="1" s="1"/>
  <c r="U551" i="1" s="1"/>
  <c r="W551" i="1" s="1"/>
  <c r="I552" i="1"/>
  <c r="Y632" i="1"/>
  <c r="R632" i="1"/>
  <c r="S632" i="1" s="1"/>
  <c r="D549" i="1"/>
  <c r="F549" i="1" s="1"/>
  <c r="AA632" i="1"/>
  <c r="A633" i="1"/>
  <c r="Q633" i="1" s="1"/>
  <c r="T635" i="1"/>
  <c r="B510" i="1" l="1"/>
  <c r="H633" i="1"/>
  <c r="Y510" i="1"/>
  <c r="E551" i="1"/>
  <c r="B511" i="1"/>
  <c r="Y511" i="1"/>
  <c r="C513" i="1"/>
  <c r="P512" i="1"/>
  <c r="X512" i="1" s="1"/>
  <c r="O548" i="1"/>
  <c r="L549" i="1"/>
  <c r="R633" i="1"/>
  <c r="G549" i="1"/>
  <c r="I553" i="1"/>
  <c r="J552" i="1"/>
  <c r="K552" i="1" s="1"/>
  <c r="U552" i="1" s="1"/>
  <c r="W552" i="1" s="1"/>
  <c r="D550" i="1"/>
  <c r="F550" i="1" s="1"/>
  <c r="N549" i="1"/>
  <c r="M550" i="1"/>
  <c r="A634" i="1"/>
  <c r="Q634" i="1" s="1"/>
  <c r="T636" i="1"/>
  <c r="AA633" i="1"/>
  <c r="H634" i="1" l="1"/>
  <c r="E552" i="1"/>
  <c r="B512" i="1"/>
  <c r="Y512" i="1"/>
  <c r="C514" i="1"/>
  <c r="P513" i="1"/>
  <c r="X513" i="1" s="1"/>
  <c r="B513" i="1" s="1"/>
  <c r="O549" i="1"/>
  <c r="L550" i="1"/>
  <c r="G550" i="1"/>
  <c r="R634" i="1"/>
  <c r="D551" i="1"/>
  <c r="F551" i="1" s="1"/>
  <c r="J553" i="1"/>
  <c r="K553" i="1" s="1"/>
  <c r="U553" i="1" s="1"/>
  <c r="W553" i="1" s="1"/>
  <c r="I554" i="1"/>
  <c r="N550" i="1"/>
  <c r="M551" i="1"/>
  <c r="T637" i="1"/>
  <c r="A635" i="1"/>
  <c r="Q635" i="1" s="1"/>
  <c r="AA634" i="1"/>
  <c r="H635" i="1" l="1"/>
  <c r="E553" i="1"/>
  <c r="C515" i="1"/>
  <c r="P514" i="1"/>
  <c r="O550" i="1"/>
  <c r="N551" i="1"/>
  <c r="M552" i="1"/>
  <c r="J554" i="1"/>
  <c r="K554" i="1" s="1"/>
  <c r="U554" i="1" s="1"/>
  <c r="W554" i="1" s="1"/>
  <c r="I555" i="1"/>
  <c r="D552" i="1"/>
  <c r="F552" i="1" s="1"/>
  <c r="L551" i="1"/>
  <c r="R635" i="1"/>
  <c r="G551" i="1"/>
  <c r="A636" i="1"/>
  <c r="Q636" i="1" s="1"/>
  <c r="T638" i="1"/>
  <c r="AA635" i="1"/>
  <c r="H636" i="1" l="1"/>
  <c r="E554" i="1"/>
  <c r="O551" i="1"/>
  <c r="X514" i="1"/>
  <c r="B514" i="1" s="1"/>
  <c r="S514" i="1"/>
  <c r="Y514" i="1" s="1"/>
  <c r="C516" i="1"/>
  <c r="P515" i="1"/>
  <c r="X515" i="1" s="1"/>
  <c r="B515" i="1" s="1"/>
  <c r="G552" i="1"/>
  <c r="D553" i="1"/>
  <c r="F553" i="1" s="1"/>
  <c r="N552" i="1"/>
  <c r="M553" i="1"/>
  <c r="Y636" i="1"/>
  <c r="R636" i="1"/>
  <c r="S636" i="1" s="1"/>
  <c r="L552" i="1"/>
  <c r="I556" i="1"/>
  <c r="J555" i="1"/>
  <c r="K555" i="1" s="1"/>
  <c r="U555" i="1" s="1"/>
  <c r="W555" i="1" s="1"/>
  <c r="AA636" i="1"/>
  <c r="T639" i="1"/>
  <c r="A637" i="1"/>
  <c r="Q637" i="1" s="1"/>
  <c r="O552" i="1" l="1"/>
  <c r="H637" i="1"/>
  <c r="E555" i="1"/>
  <c r="C517" i="1"/>
  <c r="P516" i="1"/>
  <c r="X516" i="1" s="1"/>
  <c r="B516" i="1" s="1"/>
  <c r="G553" i="1"/>
  <c r="J556" i="1"/>
  <c r="K556" i="1" s="1"/>
  <c r="U556" i="1" s="1"/>
  <c r="W556" i="1" s="1"/>
  <c r="I557" i="1"/>
  <c r="N553" i="1"/>
  <c r="M554" i="1"/>
  <c r="D554" i="1"/>
  <c r="F554" i="1" s="1"/>
  <c r="Y637" i="1"/>
  <c r="R637" i="1"/>
  <c r="S637" i="1" s="1"/>
  <c r="L553" i="1"/>
  <c r="AA637" i="1"/>
  <c r="A638" i="1"/>
  <c r="Q638" i="1" s="1"/>
  <c r="T640" i="1"/>
  <c r="H638" i="1" l="1"/>
  <c r="E556" i="1"/>
  <c r="C518" i="1"/>
  <c r="P517" i="1"/>
  <c r="X517" i="1" s="1"/>
  <c r="B517" i="1" s="1"/>
  <c r="O553" i="1"/>
  <c r="G554" i="1"/>
  <c r="L554" i="1"/>
  <c r="N554" i="1"/>
  <c r="M555" i="1"/>
  <c r="D555" i="1"/>
  <c r="F555" i="1" s="1"/>
  <c r="J557" i="1"/>
  <c r="K557" i="1" s="1"/>
  <c r="U557" i="1" s="1"/>
  <c r="W557" i="1" s="1"/>
  <c r="I558" i="1"/>
  <c r="Y638" i="1"/>
  <c r="R638" i="1"/>
  <c r="S638" i="1" s="1"/>
  <c r="A639" i="1"/>
  <c r="Q639" i="1" s="1"/>
  <c r="T641" i="1"/>
  <c r="AA638" i="1"/>
  <c r="H639" i="1" l="1"/>
  <c r="E557" i="1"/>
  <c r="C519" i="1"/>
  <c r="P518" i="1"/>
  <c r="X518" i="1" s="1"/>
  <c r="B518" i="1" s="1"/>
  <c r="L555" i="1"/>
  <c r="G555" i="1"/>
  <c r="O554" i="1"/>
  <c r="Y639" i="1"/>
  <c r="R639" i="1"/>
  <c r="S639" i="1" s="1"/>
  <c r="D556" i="1"/>
  <c r="F556" i="1" s="1"/>
  <c r="N555" i="1"/>
  <c r="N556" i="1" s="1"/>
  <c r="M556" i="1"/>
  <c r="J558" i="1"/>
  <c r="K558" i="1" s="1"/>
  <c r="I559" i="1"/>
  <c r="AA639" i="1"/>
  <c r="A640" i="1"/>
  <c r="Q640" i="1" s="1"/>
  <c r="T642" i="1"/>
  <c r="E558" i="1" l="1"/>
  <c r="H640" i="1"/>
  <c r="C520" i="1"/>
  <c r="P519" i="1"/>
  <c r="X519" i="1" s="1"/>
  <c r="B519" i="1" s="1"/>
  <c r="Y640" i="1"/>
  <c r="R640" i="1"/>
  <c r="S640" i="1" s="1"/>
  <c r="I560" i="1"/>
  <c r="J559" i="1"/>
  <c r="K559" i="1" s="1"/>
  <c r="O555" i="1"/>
  <c r="D557" i="1"/>
  <c r="F557" i="1" s="1"/>
  <c r="U558" i="1"/>
  <c r="W558" i="1" s="1"/>
  <c r="L556" i="1"/>
  <c r="O556" i="1" s="1"/>
  <c r="G556" i="1"/>
  <c r="T643" i="1"/>
  <c r="AA640" i="1"/>
  <c r="A641" i="1"/>
  <c r="Q641" i="1" s="1"/>
  <c r="E559" i="1" l="1"/>
  <c r="H641" i="1"/>
  <c r="M557" i="1"/>
  <c r="N557" i="1" s="1"/>
  <c r="C521" i="1"/>
  <c r="P520" i="1"/>
  <c r="X520" i="1" s="1"/>
  <c r="B520" i="1" s="1"/>
  <c r="G557" i="1"/>
  <c r="U559" i="1"/>
  <c r="W559" i="1" s="1"/>
  <c r="J560" i="1"/>
  <c r="K560" i="1" s="1"/>
  <c r="I561" i="1"/>
  <c r="D558" i="1"/>
  <c r="F558" i="1" s="1"/>
  <c r="Y641" i="1"/>
  <c r="R641" i="1"/>
  <c r="S641" i="1" s="1"/>
  <c r="L557" i="1"/>
  <c r="AA641" i="1"/>
  <c r="A642" i="1"/>
  <c r="Q642" i="1" s="1"/>
  <c r="T644" i="1"/>
  <c r="E560" i="1" l="1"/>
  <c r="H642" i="1"/>
  <c r="O557" i="1"/>
  <c r="M558" i="1"/>
  <c r="N558" i="1" s="1"/>
  <c r="C522" i="1"/>
  <c r="P521" i="1"/>
  <c r="X521" i="1" s="1"/>
  <c r="B521" i="1" s="1"/>
  <c r="U560" i="1"/>
  <c r="W560" i="1" s="1"/>
  <c r="D559" i="1"/>
  <c r="F559" i="1" s="1"/>
  <c r="R642" i="1"/>
  <c r="S642" i="1" s="1"/>
  <c r="Y642" i="1"/>
  <c r="L558" i="1"/>
  <c r="G558" i="1"/>
  <c r="J561" i="1"/>
  <c r="K561" i="1" s="1"/>
  <c r="I562" i="1"/>
  <c r="A643" i="1"/>
  <c r="Q643" i="1" s="1"/>
  <c r="T645" i="1"/>
  <c r="AA642" i="1"/>
  <c r="H643" i="1" l="1"/>
  <c r="U561" i="1"/>
  <c r="W561" i="1" s="1"/>
  <c r="E561" i="1"/>
  <c r="C523" i="1"/>
  <c r="P522" i="1"/>
  <c r="X522" i="1" s="1"/>
  <c r="B522" i="1" s="1"/>
  <c r="O558" i="1"/>
  <c r="M559" i="1"/>
  <c r="N559" i="1" s="1"/>
  <c r="L559" i="1"/>
  <c r="G559" i="1"/>
  <c r="Y643" i="1"/>
  <c r="R643" i="1"/>
  <c r="S643" i="1" s="1"/>
  <c r="J562" i="1"/>
  <c r="K562" i="1" s="1"/>
  <c r="I563" i="1"/>
  <c r="D560" i="1"/>
  <c r="F560" i="1" s="1"/>
  <c r="T646" i="1"/>
  <c r="AA643" i="1"/>
  <c r="A644" i="1"/>
  <c r="Q644" i="1" s="1"/>
  <c r="H644" i="1" l="1"/>
  <c r="U562" i="1"/>
  <c r="W562" i="1" s="1"/>
  <c r="E562" i="1"/>
  <c r="C524" i="1"/>
  <c r="P523" i="1"/>
  <c r="X523" i="1" s="1"/>
  <c r="B523" i="1" s="1"/>
  <c r="O559" i="1"/>
  <c r="M560" i="1"/>
  <c r="M561" i="1" s="1"/>
  <c r="D561" i="1"/>
  <c r="F561" i="1" s="1"/>
  <c r="L560" i="1"/>
  <c r="Y644" i="1"/>
  <c r="R644" i="1"/>
  <c r="S644" i="1" s="1"/>
  <c r="G560" i="1"/>
  <c r="J563" i="1"/>
  <c r="K563" i="1" s="1"/>
  <c r="I564" i="1"/>
  <c r="N560" i="1"/>
  <c r="T647" i="1"/>
  <c r="AA644" i="1"/>
  <c r="A645" i="1"/>
  <c r="Q645" i="1" s="1"/>
  <c r="H645" i="1" l="1"/>
  <c r="U563" i="1"/>
  <c r="W563" i="1" s="1"/>
  <c r="E563" i="1"/>
  <c r="C525" i="1"/>
  <c r="P524" i="1"/>
  <c r="X524" i="1" s="1"/>
  <c r="B524" i="1" s="1"/>
  <c r="L561" i="1"/>
  <c r="G561" i="1"/>
  <c r="N561" i="1"/>
  <c r="M562" i="1"/>
  <c r="J564" i="1"/>
  <c r="K564" i="1" s="1"/>
  <c r="U564" i="1" s="1"/>
  <c r="W564" i="1" s="1"/>
  <c r="I565" i="1"/>
  <c r="Y645" i="1"/>
  <c r="R645" i="1"/>
  <c r="S645" i="1" s="1"/>
  <c r="O560" i="1"/>
  <c r="D562" i="1"/>
  <c r="F562" i="1" s="1"/>
  <c r="A646" i="1"/>
  <c r="Q646" i="1" s="1"/>
  <c r="AA645" i="1"/>
  <c r="T648" i="1"/>
  <c r="H646" i="1" l="1"/>
  <c r="E564" i="1"/>
  <c r="C526" i="1"/>
  <c r="P525" i="1"/>
  <c r="X525" i="1" s="1"/>
  <c r="B525" i="1" s="1"/>
  <c r="O561" i="1"/>
  <c r="G562" i="1"/>
  <c r="Y646" i="1"/>
  <c r="R646" i="1"/>
  <c r="S646" i="1" s="1"/>
  <c r="D563" i="1"/>
  <c r="F563" i="1" s="1"/>
  <c r="J565" i="1"/>
  <c r="K565" i="1" s="1"/>
  <c r="U565" i="1" s="1"/>
  <c r="W565" i="1" s="1"/>
  <c r="I566" i="1"/>
  <c r="N562" i="1"/>
  <c r="M563" i="1"/>
  <c r="L562" i="1"/>
  <c r="AA646" i="1"/>
  <c r="T649" i="1"/>
  <c r="A647" i="1"/>
  <c r="Q647" i="1" s="1"/>
  <c r="H647" i="1" l="1"/>
  <c r="E565" i="1"/>
  <c r="C527" i="1"/>
  <c r="P526" i="1"/>
  <c r="X526" i="1" s="1"/>
  <c r="B526" i="1" s="1"/>
  <c r="O562" i="1"/>
  <c r="D564" i="1"/>
  <c r="F564" i="1" s="1"/>
  <c r="N563" i="1"/>
  <c r="M564" i="1"/>
  <c r="L563" i="1"/>
  <c r="Y647" i="1"/>
  <c r="R647" i="1"/>
  <c r="S647" i="1" s="1"/>
  <c r="I567" i="1"/>
  <c r="J566" i="1"/>
  <c r="K566" i="1" s="1"/>
  <c r="U566" i="1" s="1"/>
  <c r="W566" i="1" s="1"/>
  <c r="G563" i="1"/>
  <c r="AA647" i="1"/>
  <c r="A648" i="1"/>
  <c r="T650" i="1"/>
  <c r="Q648" i="1" l="1"/>
  <c r="Y648" i="1" s="1"/>
  <c r="H648" i="1"/>
  <c r="E566" i="1"/>
  <c r="C528" i="1"/>
  <c r="P527" i="1"/>
  <c r="X527" i="1" s="1"/>
  <c r="B527" i="1" s="1"/>
  <c r="O563" i="1"/>
  <c r="L564" i="1"/>
  <c r="G564" i="1"/>
  <c r="N564" i="1"/>
  <c r="M565" i="1"/>
  <c r="J567" i="1"/>
  <c r="K567" i="1" s="1"/>
  <c r="U567" i="1" s="1"/>
  <c r="W567" i="1" s="1"/>
  <c r="I568" i="1"/>
  <c r="D565" i="1"/>
  <c r="F565" i="1" s="1"/>
  <c r="AA648" i="1"/>
  <c r="A649" i="1"/>
  <c r="T651" i="1"/>
  <c r="R648" i="1" l="1"/>
  <c r="S648" i="1" s="1"/>
  <c r="Q649" i="1"/>
  <c r="R649" i="1" s="1"/>
  <c r="S649" i="1" s="1"/>
  <c r="H649" i="1"/>
  <c r="E567" i="1"/>
  <c r="C529" i="1"/>
  <c r="P528" i="1"/>
  <c r="O564" i="1"/>
  <c r="L565" i="1"/>
  <c r="J568" i="1"/>
  <c r="K568" i="1" s="1"/>
  <c r="U568" i="1" s="1"/>
  <c r="W568" i="1" s="1"/>
  <c r="I569" i="1"/>
  <c r="G565" i="1"/>
  <c r="N565" i="1"/>
  <c r="M566" i="1"/>
  <c r="D566" i="1"/>
  <c r="F566" i="1" s="1"/>
  <c r="T652" i="1"/>
  <c r="AA649" i="1"/>
  <c r="A650" i="1"/>
  <c r="Q650" i="1" s="1"/>
  <c r="H650" i="1" l="1"/>
  <c r="E568" i="1"/>
  <c r="X528" i="1"/>
  <c r="B528" i="1" s="1"/>
  <c r="S528" i="1"/>
  <c r="Y528" i="1" s="1"/>
  <c r="C530" i="1"/>
  <c r="P529" i="1"/>
  <c r="X529" i="1" s="1"/>
  <c r="B529" i="1" s="1"/>
  <c r="G566" i="1"/>
  <c r="O565" i="1"/>
  <c r="R650" i="1"/>
  <c r="S650" i="1" s="1"/>
  <c r="Y650" i="1"/>
  <c r="D567" i="1"/>
  <c r="F567" i="1" s="1"/>
  <c r="I570" i="1"/>
  <c r="J569" i="1"/>
  <c r="K569" i="1" s="1"/>
  <c r="U569" i="1" s="1"/>
  <c r="W569" i="1" s="1"/>
  <c r="L566" i="1"/>
  <c r="N566" i="1"/>
  <c r="M567" i="1"/>
  <c r="AA650" i="1"/>
  <c r="A651" i="1"/>
  <c r="T653" i="1"/>
  <c r="Q651" i="1" l="1"/>
  <c r="Y651" i="1" s="1"/>
  <c r="H651" i="1"/>
  <c r="E569" i="1"/>
  <c r="C531" i="1"/>
  <c r="P530" i="1"/>
  <c r="X530" i="1" s="1"/>
  <c r="B530" i="1" s="1"/>
  <c r="O566" i="1"/>
  <c r="D568" i="1"/>
  <c r="F568" i="1" s="1"/>
  <c r="L567" i="1"/>
  <c r="G567" i="1"/>
  <c r="N567" i="1"/>
  <c r="M568" i="1"/>
  <c r="I571" i="1"/>
  <c r="J570" i="1"/>
  <c r="K570" i="1" s="1"/>
  <c r="U570" i="1" s="1"/>
  <c r="W570" i="1" s="1"/>
  <c r="A652" i="1"/>
  <c r="Q652" i="1" s="1"/>
  <c r="T654" i="1"/>
  <c r="AA651" i="1"/>
  <c r="R651" i="1" l="1"/>
  <c r="S651" i="1" s="1"/>
  <c r="H652" i="1"/>
  <c r="E570" i="1"/>
  <c r="C532" i="1"/>
  <c r="P531" i="1"/>
  <c r="X531" i="1" s="1"/>
  <c r="B531" i="1" s="1"/>
  <c r="O567" i="1"/>
  <c r="D569" i="1"/>
  <c r="F569" i="1" s="1"/>
  <c r="I572" i="1"/>
  <c r="J571" i="1"/>
  <c r="K571" i="1" s="1"/>
  <c r="U571" i="1" s="1"/>
  <c r="W571" i="1" s="1"/>
  <c r="N568" i="1"/>
  <c r="M569" i="1"/>
  <c r="L568" i="1"/>
  <c r="Y652" i="1"/>
  <c r="R652" i="1"/>
  <c r="S652" i="1" s="1"/>
  <c r="G568" i="1"/>
  <c r="T655" i="1"/>
  <c r="AA652" i="1"/>
  <c r="A653" i="1"/>
  <c r="Q653" i="1" s="1"/>
  <c r="H653" i="1" l="1"/>
  <c r="E571" i="1"/>
  <c r="C533" i="1"/>
  <c r="P532" i="1"/>
  <c r="X532" i="1" s="1"/>
  <c r="B532" i="1" s="1"/>
  <c r="O568" i="1"/>
  <c r="L569" i="1"/>
  <c r="G569" i="1"/>
  <c r="Y653" i="1"/>
  <c r="R653" i="1"/>
  <c r="S653" i="1" s="1"/>
  <c r="N569" i="1"/>
  <c r="M570" i="1"/>
  <c r="I573" i="1"/>
  <c r="J572" i="1"/>
  <c r="K572" i="1" s="1"/>
  <c r="U572" i="1" s="1"/>
  <c r="W572" i="1" s="1"/>
  <c r="D570" i="1"/>
  <c r="F570" i="1" s="1"/>
  <c r="A654" i="1"/>
  <c r="Q654" i="1" s="1"/>
  <c r="AA653" i="1"/>
  <c r="T656" i="1"/>
  <c r="H654" i="1" l="1"/>
  <c r="E572" i="1"/>
  <c r="C534" i="1"/>
  <c r="P533" i="1"/>
  <c r="X533" i="1" s="1"/>
  <c r="B533" i="1" s="1"/>
  <c r="O569" i="1"/>
  <c r="L570" i="1"/>
  <c r="G570" i="1"/>
  <c r="Y654" i="1"/>
  <c r="R654" i="1"/>
  <c r="S654" i="1" s="1"/>
  <c r="I574" i="1"/>
  <c r="J573" i="1"/>
  <c r="K573" i="1" s="1"/>
  <c r="U573" i="1" s="1"/>
  <c r="W573" i="1" s="1"/>
  <c r="D571" i="1"/>
  <c r="F571" i="1" s="1"/>
  <c r="N570" i="1"/>
  <c r="M571" i="1"/>
  <c r="A655" i="1"/>
  <c r="T657" i="1"/>
  <c r="AA654" i="1"/>
  <c r="Q655" i="1" l="1"/>
  <c r="Y655" i="1" s="1"/>
  <c r="H655" i="1"/>
  <c r="E573" i="1"/>
  <c r="C535" i="1"/>
  <c r="P534" i="1"/>
  <c r="X534" i="1" s="1"/>
  <c r="B534" i="1" s="1"/>
  <c r="O570" i="1"/>
  <c r="L571" i="1"/>
  <c r="N571" i="1"/>
  <c r="M572" i="1"/>
  <c r="I575" i="1"/>
  <c r="J574" i="1"/>
  <c r="K574" i="1" s="1"/>
  <c r="U574" i="1" s="1"/>
  <c r="W574" i="1" s="1"/>
  <c r="D572" i="1"/>
  <c r="F572" i="1" s="1"/>
  <c r="G571" i="1"/>
  <c r="A656" i="1"/>
  <c r="Q656" i="1" s="1"/>
  <c r="T658" i="1"/>
  <c r="AA655" i="1"/>
  <c r="R655" i="1" l="1"/>
  <c r="S655" i="1" s="1"/>
  <c r="H656" i="1"/>
  <c r="E574" i="1"/>
  <c r="C536" i="1"/>
  <c r="P535" i="1"/>
  <c r="X535" i="1" s="1"/>
  <c r="B535" i="1" s="1"/>
  <c r="O571" i="1"/>
  <c r="D573" i="1"/>
  <c r="F573" i="1" s="1"/>
  <c r="L572" i="1"/>
  <c r="I576" i="1"/>
  <c r="J575" i="1"/>
  <c r="K575" i="1" s="1"/>
  <c r="U575" i="1" s="1"/>
  <c r="W575" i="1" s="1"/>
  <c r="Y656" i="1"/>
  <c r="R656" i="1"/>
  <c r="S656" i="1" s="1"/>
  <c r="G572" i="1"/>
  <c r="N572" i="1"/>
  <c r="M573" i="1"/>
  <c r="AA656" i="1"/>
  <c r="T659" i="1"/>
  <c r="A657" i="1"/>
  <c r="Q657" i="1" s="1"/>
  <c r="H657" i="1" l="1"/>
  <c r="E575" i="1"/>
  <c r="C537" i="1"/>
  <c r="P536" i="1"/>
  <c r="X536" i="1" s="1"/>
  <c r="B536" i="1" s="1"/>
  <c r="L573" i="1"/>
  <c r="G573" i="1"/>
  <c r="Y657" i="1"/>
  <c r="R657" i="1"/>
  <c r="S657" i="1" s="1"/>
  <c r="I577" i="1"/>
  <c r="J576" i="1"/>
  <c r="K576" i="1" s="1"/>
  <c r="U576" i="1" s="1"/>
  <c r="W576" i="1" s="1"/>
  <c r="N573" i="1"/>
  <c r="M574" i="1"/>
  <c r="O572" i="1"/>
  <c r="D574" i="1"/>
  <c r="F574" i="1" s="1"/>
  <c r="AA657" i="1"/>
  <c r="A658" i="1"/>
  <c r="Q658" i="1" s="1"/>
  <c r="T660" i="1"/>
  <c r="H658" i="1" l="1"/>
  <c r="E576" i="1"/>
  <c r="C538" i="1"/>
  <c r="P537" i="1"/>
  <c r="X537" i="1" s="1"/>
  <c r="B537" i="1" s="1"/>
  <c r="O573" i="1"/>
  <c r="L574" i="1"/>
  <c r="D575" i="1"/>
  <c r="F575" i="1" s="1"/>
  <c r="G574" i="1"/>
  <c r="N574" i="1"/>
  <c r="M575" i="1"/>
  <c r="R658" i="1"/>
  <c r="S658" i="1" s="1"/>
  <c r="Y658" i="1"/>
  <c r="J577" i="1"/>
  <c r="K577" i="1" s="1"/>
  <c r="U577" i="1" s="1"/>
  <c r="W577" i="1" s="1"/>
  <c r="I578" i="1"/>
  <c r="AA658" i="1"/>
  <c r="A659" i="1"/>
  <c r="Q659" i="1" s="1"/>
  <c r="T661" i="1"/>
  <c r="H659" i="1" l="1"/>
  <c r="E577" i="1"/>
  <c r="C539" i="1"/>
  <c r="P538" i="1"/>
  <c r="X538" i="1" s="1"/>
  <c r="B538" i="1" s="1"/>
  <c r="O574" i="1"/>
  <c r="G575" i="1"/>
  <c r="L575" i="1"/>
  <c r="N575" i="1"/>
  <c r="M576" i="1"/>
  <c r="Y659" i="1"/>
  <c r="R659" i="1"/>
  <c r="S659" i="1" s="1"/>
  <c r="J578" i="1"/>
  <c r="K578" i="1" s="1"/>
  <c r="U578" i="1" s="1"/>
  <c r="W578" i="1" s="1"/>
  <c r="I579" i="1"/>
  <c r="D576" i="1"/>
  <c r="F576" i="1" s="1"/>
  <c r="T662" i="1"/>
  <c r="AA659" i="1"/>
  <c r="A660" i="1"/>
  <c r="Q660" i="1" s="1"/>
  <c r="H660" i="1" l="1"/>
  <c r="E578" i="1"/>
  <c r="C540" i="1"/>
  <c r="P539" i="1"/>
  <c r="X539" i="1" s="1"/>
  <c r="B539" i="1" s="1"/>
  <c r="O575" i="1"/>
  <c r="L576" i="1"/>
  <c r="J579" i="1"/>
  <c r="K579" i="1" s="1"/>
  <c r="U579" i="1" s="1"/>
  <c r="W579" i="1" s="1"/>
  <c r="I580" i="1"/>
  <c r="G576" i="1"/>
  <c r="N576" i="1"/>
  <c r="M577" i="1"/>
  <c r="Y660" i="1"/>
  <c r="R660" i="1"/>
  <c r="S660" i="1" s="1"/>
  <c r="D577" i="1"/>
  <c r="F577" i="1" s="1"/>
  <c r="AA660" i="1"/>
  <c r="A661" i="1"/>
  <c r="Q661" i="1" s="1"/>
  <c r="T663" i="1"/>
  <c r="H661" i="1" l="1"/>
  <c r="E579" i="1"/>
  <c r="C541" i="1"/>
  <c r="P540" i="1"/>
  <c r="X540" i="1" s="1"/>
  <c r="B540" i="1" s="1"/>
  <c r="D578" i="1"/>
  <c r="F578" i="1" s="1"/>
  <c r="G577" i="1"/>
  <c r="Y661" i="1"/>
  <c r="R661" i="1"/>
  <c r="S661" i="1" s="1"/>
  <c r="N577" i="1"/>
  <c r="M578" i="1"/>
  <c r="I581" i="1"/>
  <c r="J580" i="1"/>
  <c r="K580" i="1" s="1"/>
  <c r="U580" i="1" s="1"/>
  <c r="W580" i="1" s="1"/>
  <c r="L577" i="1"/>
  <c r="O576" i="1"/>
  <c r="AA661" i="1"/>
  <c r="T664" i="1"/>
  <c r="A662" i="1"/>
  <c r="Q662" i="1" s="1"/>
  <c r="H662" i="1" l="1"/>
  <c r="E580" i="1"/>
  <c r="C542" i="1"/>
  <c r="P541" i="1"/>
  <c r="X541" i="1" s="1"/>
  <c r="B541" i="1" s="1"/>
  <c r="L578" i="1"/>
  <c r="G578" i="1"/>
  <c r="Y662" i="1"/>
  <c r="R662" i="1"/>
  <c r="S662" i="1" s="1"/>
  <c r="J581" i="1"/>
  <c r="K581" i="1" s="1"/>
  <c r="U581" i="1" s="1"/>
  <c r="W581" i="1" s="1"/>
  <c r="I582" i="1"/>
  <c r="O577" i="1"/>
  <c r="N578" i="1"/>
  <c r="M579" i="1"/>
  <c r="D579" i="1"/>
  <c r="F579" i="1" s="1"/>
  <c r="AA662" i="1"/>
  <c r="T665" i="1"/>
  <c r="A663" i="1"/>
  <c r="Q663" i="1" s="1"/>
  <c r="H663" i="1" l="1"/>
  <c r="E581" i="1"/>
  <c r="C543" i="1"/>
  <c r="P542" i="1"/>
  <c r="O578" i="1"/>
  <c r="G579" i="1"/>
  <c r="R663" i="1"/>
  <c r="D580" i="1"/>
  <c r="F580" i="1" s="1"/>
  <c r="L579" i="1"/>
  <c r="N579" i="1"/>
  <c r="M580" i="1"/>
  <c r="I583" i="1"/>
  <c r="J582" i="1"/>
  <c r="K582" i="1" s="1"/>
  <c r="U582" i="1" s="1"/>
  <c r="W582" i="1" s="1"/>
  <c r="T666" i="1"/>
  <c r="AA663" i="1"/>
  <c r="A664" i="1"/>
  <c r="Q664" i="1" s="1"/>
  <c r="H664" i="1" l="1"/>
  <c r="E582" i="1"/>
  <c r="X542" i="1"/>
  <c r="S542" i="1"/>
  <c r="C544" i="1"/>
  <c r="P543" i="1"/>
  <c r="O579" i="1"/>
  <c r="R664" i="1"/>
  <c r="D581" i="1"/>
  <c r="F581" i="1" s="1"/>
  <c r="I584" i="1"/>
  <c r="J583" i="1"/>
  <c r="K583" i="1" s="1"/>
  <c r="U583" i="1" s="1"/>
  <c r="W583" i="1" s="1"/>
  <c r="L580" i="1"/>
  <c r="N580" i="1"/>
  <c r="M581" i="1"/>
  <c r="G580" i="1"/>
  <c r="A665" i="1"/>
  <c r="Q665" i="1" s="1"/>
  <c r="AA664" i="1"/>
  <c r="T667" i="1"/>
  <c r="B542" i="1" l="1"/>
  <c r="H665" i="1"/>
  <c r="Y542" i="1"/>
  <c r="E583" i="1"/>
  <c r="X543" i="1"/>
  <c r="B543" i="1" s="1"/>
  <c r="S543" i="1"/>
  <c r="C545" i="1"/>
  <c r="P544" i="1"/>
  <c r="O580" i="1"/>
  <c r="N581" i="1"/>
  <c r="M582" i="1"/>
  <c r="J584" i="1"/>
  <c r="K584" i="1" s="1"/>
  <c r="U584" i="1" s="1"/>
  <c r="W584" i="1" s="1"/>
  <c r="I585" i="1"/>
  <c r="D582" i="1"/>
  <c r="F582" i="1" s="1"/>
  <c r="L581" i="1"/>
  <c r="Y665" i="1"/>
  <c r="R665" i="1"/>
  <c r="S665" i="1" s="1"/>
  <c r="G581" i="1"/>
  <c r="A666" i="1"/>
  <c r="Q666" i="1" s="1"/>
  <c r="T668" i="1"/>
  <c r="AA665" i="1"/>
  <c r="H666" i="1" l="1"/>
  <c r="E584" i="1"/>
  <c r="Y543" i="1"/>
  <c r="X544" i="1"/>
  <c r="B544" i="1" s="1"/>
  <c r="S544" i="1"/>
  <c r="Y544" i="1" s="1"/>
  <c r="C546" i="1"/>
  <c r="P545" i="1"/>
  <c r="X545" i="1" s="1"/>
  <c r="B545" i="1" s="1"/>
  <c r="O581" i="1"/>
  <c r="G582" i="1"/>
  <c r="R666" i="1"/>
  <c r="S666" i="1" s="1"/>
  <c r="Y666" i="1"/>
  <c r="D583" i="1"/>
  <c r="F583" i="1" s="1"/>
  <c r="N582" i="1"/>
  <c r="M583" i="1"/>
  <c r="L582" i="1"/>
  <c r="J585" i="1"/>
  <c r="K585" i="1" s="1"/>
  <c r="U585" i="1" s="1"/>
  <c r="W585" i="1" s="1"/>
  <c r="I586" i="1"/>
  <c r="AA666" i="1"/>
  <c r="A667" i="1"/>
  <c r="Q667" i="1" s="1"/>
  <c r="T669" i="1"/>
  <c r="H667" i="1" l="1"/>
  <c r="E585" i="1"/>
  <c r="C547" i="1"/>
  <c r="P546" i="1"/>
  <c r="X546" i="1" s="1"/>
  <c r="B546" i="1" s="1"/>
  <c r="O582" i="1"/>
  <c r="N583" i="1"/>
  <c r="M584" i="1"/>
  <c r="Y667" i="1"/>
  <c r="R667" i="1"/>
  <c r="S667" i="1" s="1"/>
  <c r="J586" i="1"/>
  <c r="K586" i="1" s="1"/>
  <c r="U586" i="1" s="1"/>
  <c r="W586" i="1" s="1"/>
  <c r="I587" i="1"/>
  <c r="D584" i="1"/>
  <c r="F584" i="1" s="1"/>
  <c r="L583" i="1"/>
  <c r="G583" i="1"/>
  <c r="A668" i="1"/>
  <c r="Q668" i="1" s="1"/>
  <c r="T670" i="1"/>
  <c r="AA667" i="1"/>
  <c r="H668" i="1" l="1"/>
  <c r="E586" i="1"/>
  <c r="C548" i="1"/>
  <c r="P547" i="1"/>
  <c r="X547" i="1" s="1"/>
  <c r="B547" i="1" s="1"/>
  <c r="O583" i="1"/>
  <c r="D585" i="1"/>
  <c r="F585" i="1" s="1"/>
  <c r="Y668" i="1"/>
  <c r="R668" i="1"/>
  <c r="S668" i="1" s="1"/>
  <c r="L584" i="1"/>
  <c r="G584" i="1"/>
  <c r="I588" i="1"/>
  <c r="J587" i="1"/>
  <c r="K587" i="1" s="1"/>
  <c r="U587" i="1" s="1"/>
  <c r="W587" i="1" s="1"/>
  <c r="N584" i="1"/>
  <c r="M585" i="1"/>
  <c r="T671" i="1"/>
  <c r="AA668" i="1"/>
  <c r="A669" i="1"/>
  <c r="Q669" i="1" s="1"/>
  <c r="H669" i="1" l="1"/>
  <c r="E587" i="1"/>
  <c r="C549" i="1"/>
  <c r="P548" i="1"/>
  <c r="X548" i="1" s="1"/>
  <c r="B548" i="1" s="1"/>
  <c r="L585" i="1"/>
  <c r="G585" i="1"/>
  <c r="O584" i="1"/>
  <c r="Y669" i="1"/>
  <c r="R669" i="1"/>
  <c r="S669" i="1" s="1"/>
  <c r="N585" i="1"/>
  <c r="M586" i="1"/>
  <c r="J588" i="1"/>
  <c r="K588" i="1" s="1"/>
  <c r="I589" i="1"/>
  <c r="D586" i="1"/>
  <c r="F586" i="1" s="1"/>
  <c r="A670" i="1"/>
  <c r="Q670" i="1" s="1"/>
  <c r="T672" i="1"/>
  <c r="AA669" i="1"/>
  <c r="H670" i="1" l="1"/>
  <c r="E588" i="1"/>
  <c r="C550" i="1"/>
  <c r="P549" i="1"/>
  <c r="X549" i="1" s="1"/>
  <c r="B549" i="1" s="1"/>
  <c r="O585" i="1"/>
  <c r="Y670" i="1"/>
  <c r="R670" i="1"/>
  <c r="S670" i="1" s="1"/>
  <c r="G586" i="1"/>
  <c r="I590" i="1"/>
  <c r="J589" i="1"/>
  <c r="K589" i="1" s="1"/>
  <c r="U588" i="1"/>
  <c r="W588" i="1" s="1"/>
  <c r="D587" i="1"/>
  <c r="F587" i="1" s="1"/>
  <c r="N586" i="1"/>
  <c r="L586" i="1"/>
  <c r="M587" i="1" s="1"/>
  <c r="AA670" i="1"/>
  <c r="T673" i="1"/>
  <c r="A671" i="1"/>
  <c r="Q671" i="1" s="1"/>
  <c r="E589" i="1" l="1"/>
  <c r="H671" i="1"/>
  <c r="C551" i="1"/>
  <c r="P550" i="1"/>
  <c r="X550" i="1" s="1"/>
  <c r="B550" i="1" s="1"/>
  <c r="U589" i="1"/>
  <c r="W589" i="1" s="1"/>
  <c r="N587" i="1"/>
  <c r="I591" i="1"/>
  <c r="J590" i="1"/>
  <c r="K590" i="1" s="1"/>
  <c r="L587" i="1"/>
  <c r="D588" i="1"/>
  <c r="F588" i="1" s="1"/>
  <c r="Y671" i="1"/>
  <c r="R671" i="1"/>
  <c r="S671" i="1" s="1"/>
  <c r="O586" i="1"/>
  <c r="G587" i="1"/>
  <c r="A672" i="1"/>
  <c r="Q672" i="1" s="1"/>
  <c r="AA671" i="1"/>
  <c r="T674" i="1"/>
  <c r="H672" i="1" l="1"/>
  <c r="U590" i="1"/>
  <c r="W590" i="1" s="1"/>
  <c r="E590" i="1"/>
  <c r="O587" i="1"/>
  <c r="M588" i="1"/>
  <c r="N588" i="1" s="1"/>
  <c r="C552" i="1"/>
  <c r="P551" i="1"/>
  <c r="X551" i="1" s="1"/>
  <c r="B551" i="1" s="1"/>
  <c r="L588" i="1"/>
  <c r="Y672" i="1"/>
  <c r="R672" i="1"/>
  <c r="S672" i="1" s="1"/>
  <c r="D589" i="1"/>
  <c r="F589" i="1" s="1"/>
  <c r="I592" i="1"/>
  <c r="J591" i="1"/>
  <c r="K591" i="1" s="1"/>
  <c r="G588" i="1"/>
  <c r="T675" i="1"/>
  <c r="AA672" i="1"/>
  <c r="A673" i="1"/>
  <c r="Q673" i="1" s="1"/>
  <c r="H673" i="1" l="1"/>
  <c r="U591" i="1"/>
  <c r="W591" i="1" s="1"/>
  <c r="M589" i="1"/>
  <c r="M590" i="1" s="1"/>
  <c r="E591" i="1"/>
  <c r="C553" i="1"/>
  <c r="P552" i="1"/>
  <c r="X552" i="1" s="1"/>
  <c r="B552" i="1" s="1"/>
  <c r="O588" i="1"/>
  <c r="N589" i="1"/>
  <c r="J592" i="1"/>
  <c r="K592" i="1" s="1"/>
  <c r="I593" i="1"/>
  <c r="D590" i="1"/>
  <c r="F590" i="1" s="1"/>
  <c r="Y673" i="1"/>
  <c r="R673" i="1"/>
  <c r="S673" i="1" s="1"/>
  <c r="L589" i="1"/>
  <c r="G589" i="1"/>
  <c r="A674" i="1"/>
  <c r="Q674" i="1" s="1"/>
  <c r="T676" i="1"/>
  <c r="AA673" i="1"/>
  <c r="H674" i="1" l="1"/>
  <c r="U592" i="1"/>
  <c r="W592" i="1" s="1"/>
  <c r="E592" i="1"/>
  <c r="O589" i="1"/>
  <c r="C554" i="1"/>
  <c r="P553" i="1"/>
  <c r="X553" i="1" s="1"/>
  <c r="B553" i="1" s="1"/>
  <c r="G590" i="1"/>
  <c r="D591" i="1"/>
  <c r="F591" i="1" s="1"/>
  <c r="N590" i="1"/>
  <c r="M591" i="1"/>
  <c r="R674" i="1"/>
  <c r="S674" i="1" s="1"/>
  <c r="Y674" i="1"/>
  <c r="L590" i="1"/>
  <c r="J593" i="1"/>
  <c r="K593" i="1" s="1"/>
  <c r="I594" i="1"/>
  <c r="A675" i="1"/>
  <c r="Q675" i="1" s="1"/>
  <c r="T677" i="1"/>
  <c r="AA674" i="1"/>
  <c r="H675" i="1" l="1"/>
  <c r="E593" i="1"/>
  <c r="C555" i="1"/>
  <c r="P554" i="1"/>
  <c r="X554" i="1" s="1"/>
  <c r="B554" i="1" s="1"/>
  <c r="O590" i="1"/>
  <c r="U593" i="1"/>
  <c r="W593" i="1" s="1"/>
  <c r="G591" i="1"/>
  <c r="N591" i="1"/>
  <c r="M592" i="1"/>
  <c r="D592" i="1"/>
  <c r="F592" i="1" s="1"/>
  <c r="Y675" i="1"/>
  <c r="R675" i="1"/>
  <c r="S675" i="1" s="1"/>
  <c r="J594" i="1"/>
  <c r="K594" i="1" s="1"/>
  <c r="I595" i="1"/>
  <c r="L591" i="1"/>
  <c r="AA675" i="1"/>
  <c r="A676" i="1"/>
  <c r="Q676" i="1" s="1"/>
  <c r="T678" i="1"/>
  <c r="H676" i="1" l="1"/>
  <c r="E594" i="1"/>
  <c r="U594" i="1"/>
  <c r="W594" i="1" s="1"/>
  <c r="C556" i="1"/>
  <c r="P555" i="1"/>
  <c r="X555" i="1" s="1"/>
  <c r="B555" i="1" s="1"/>
  <c r="N592" i="1"/>
  <c r="O591" i="1"/>
  <c r="L592" i="1"/>
  <c r="M593" i="1" s="1"/>
  <c r="G592" i="1"/>
  <c r="Y676" i="1"/>
  <c r="R676" i="1"/>
  <c r="S676" i="1" s="1"/>
  <c r="J595" i="1"/>
  <c r="K595" i="1" s="1"/>
  <c r="U595" i="1" s="1"/>
  <c r="W595" i="1" s="1"/>
  <c r="I596" i="1"/>
  <c r="D593" i="1"/>
  <c r="F593" i="1" s="1"/>
  <c r="AA676" i="1"/>
  <c r="T679" i="1"/>
  <c r="A677" i="1"/>
  <c r="Q677" i="1" s="1"/>
  <c r="H677" i="1" l="1"/>
  <c r="E595" i="1"/>
  <c r="C557" i="1"/>
  <c r="P556" i="1"/>
  <c r="X556" i="1" s="1"/>
  <c r="B556" i="1" s="1"/>
  <c r="O592" i="1"/>
  <c r="Y677" i="1"/>
  <c r="R677" i="1"/>
  <c r="S677" i="1" s="1"/>
  <c r="G593" i="1"/>
  <c r="N593" i="1"/>
  <c r="M594" i="1"/>
  <c r="D594" i="1"/>
  <c r="F594" i="1" s="1"/>
  <c r="L593" i="1"/>
  <c r="I597" i="1"/>
  <c r="J596" i="1"/>
  <c r="K596" i="1" s="1"/>
  <c r="U596" i="1" s="1"/>
  <c r="W596" i="1" s="1"/>
  <c r="AA677" i="1"/>
  <c r="T680" i="1"/>
  <c r="A678" i="1"/>
  <c r="Q678" i="1" l="1"/>
  <c r="R678" i="1" s="1"/>
  <c r="S678" i="1" s="1"/>
  <c r="H678" i="1"/>
  <c r="E596" i="1"/>
  <c r="C558" i="1"/>
  <c r="P557" i="1"/>
  <c r="X557" i="1" s="1"/>
  <c r="B557" i="1" s="1"/>
  <c r="O593" i="1"/>
  <c r="G594" i="1"/>
  <c r="J597" i="1"/>
  <c r="K597" i="1" s="1"/>
  <c r="U597" i="1" s="1"/>
  <c r="W597" i="1" s="1"/>
  <c r="I598" i="1"/>
  <c r="D595" i="1"/>
  <c r="F595" i="1" s="1"/>
  <c r="L594" i="1"/>
  <c r="N594" i="1"/>
  <c r="M595" i="1"/>
  <c r="A679" i="1"/>
  <c r="AA678" i="1"/>
  <c r="T681" i="1"/>
  <c r="Y678" i="1" l="1"/>
  <c r="Q679" i="1"/>
  <c r="Y679" i="1" s="1"/>
  <c r="H679" i="1"/>
  <c r="E597" i="1"/>
  <c r="C559" i="1"/>
  <c r="P558" i="1"/>
  <c r="G595" i="1"/>
  <c r="O594" i="1"/>
  <c r="N595" i="1"/>
  <c r="M596" i="1"/>
  <c r="D596" i="1"/>
  <c r="F596" i="1" s="1"/>
  <c r="L595" i="1"/>
  <c r="J598" i="1"/>
  <c r="K598" i="1" s="1"/>
  <c r="U598" i="1" s="1"/>
  <c r="W598" i="1" s="1"/>
  <c r="I599" i="1"/>
  <c r="A680" i="1"/>
  <c r="Q680" i="1" s="1"/>
  <c r="T682" i="1"/>
  <c r="AA679" i="1"/>
  <c r="R679" i="1" l="1"/>
  <c r="S679" i="1" s="1"/>
  <c r="H680" i="1"/>
  <c r="E598" i="1"/>
  <c r="X558" i="1"/>
  <c r="B558" i="1" s="1"/>
  <c r="S558" i="1"/>
  <c r="Y558" i="1" s="1"/>
  <c r="C560" i="1"/>
  <c r="P559" i="1"/>
  <c r="X559" i="1" s="1"/>
  <c r="B559" i="1" s="1"/>
  <c r="O595" i="1"/>
  <c r="J599" i="1"/>
  <c r="K599" i="1" s="1"/>
  <c r="U599" i="1" s="1"/>
  <c r="W599" i="1" s="1"/>
  <c r="I600" i="1"/>
  <c r="Y680" i="1"/>
  <c r="R680" i="1"/>
  <c r="S680" i="1" s="1"/>
  <c r="D597" i="1"/>
  <c r="F597" i="1" s="1"/>
  <c r="L596" i="1"/>
  <c r="N596" i="1"/>
  <c r="M597" i="1"/>
  <c r="G596" i="1"/>
  <c r="AA680" i="1"/>
  <c r="T683" i="1"/>
  <c r="A681" i="1"/>
  <c r="Q681" i="1" s="1"/>
  <c r="H681" i="1" l="1"/>
  <c r="E599" i="1"/>
  <c r="C561" i="1"/>
  <c r="P560" i="1"/>
  <c r="X560" i="1" s="1"/>
  <c r="B560" i="1" s="1"/>
  <c r="L597" i="1"/>
  <c r="O596" i="1"/>
  <c r="Y681" i="1"/>
  <c r="R681" i="1"/>
  <c r="S681" i="1" s="1"/>
  <c r="N597" i="1"/>
  <c r="M598" i="1"/>
  <c r="G597" i="1"/>
  <c r="I601" i="1"/>
  <c r="J600" i="1"/>
  <c r="K600" i="1" s="1"/>
  <c r="U600" i="1" s="1"/>
  <c r="W600" i="1" s="1"/>
  <c r="D598" i="1"/>
  <c r="F598" i="1" s="1"/>
  <c r="A682" i="1"/>
  <c r="Q682" i="1" s="1"/>
  <c r="AA681" i="1"/>
  <c r="T684" i="1"/>
  <c r="H682" i="1" l="1"/>
  <c r="E600" i="1"/>
  <c r="C562" i="1"/>
  <c r="P561" i="1"/>
  <c r="X561" i="1" s="1"/>
  <c r="B561" i="1" s="1"/>
  <c r="O597" i="1"/>
  <c r="L598" i="1"/>
  <c r="G598" i="1"/>
  <c r="J601" i="1"/>
  <c r="K601" i="1" s="1"/>
  <c r="U601" i="1" s="1"/>
  <c r="W601" i="1" s="1"/>
  <c r="I602" i="1"/>
  <c r="N598" i="1"/>
  <c r="M599" i="1"/>
  <c r="R682" i="1"/>
  <c r="S682" i="1" s="1"/>
  <c r="Y682" i="1"/>
  <c r="D599" i="1"/>
  <c r="F599" i="1" s="1"/>
  <c r="T685" i="1"/>
  <c r="A683" i="1"/>
  <c r="AA682" i="1"/>
  <c r="Q683" i="1" l="1"/>
  <c r="Y683" i="1" s="1"/>
  <c r="H683" i="1"/>
  <c r="E601" i="1"/>
  <c r="C563" i="1"/>
  <c r="P562" i="1"/>
  <c r="X562" i="1" s="1"/>
  <c r="B562" i="1" s="1"/>
  <c r="O598" i="1"/>
  <c r="G599" i="1"/>
  <c r="I603" i="1"/>
  <c r="J602" i="1"/>
  <c r="K602" i="1" s="1"/>
  <c r="U602" i="1" s="1"/>
  <c r="W602" i="1" s="1"/>
  <c r="N599" i="1"/>
  <c r="M600" i="1"/>
  <c r="D600" i="1"/>
  <c r="F600" i="1" s="1"/>
  <c r="L599" i="1"/>
  <c r="A684" i="1"/>
  <c r="Q684" i="1" s="1"/>
  <c r="T686" i="1"/>
  <c r="AA683" i="1"/>
  <c r="R683" i="1" l="1"/>
  <c r="S683" i="1" s="1"/>
  <c r="H684" i="1"/>
  <c r="E602" i="1"/>
  <c r="C564" i="1"/>
  <c r="P563" i="1"/>
  <c r="X563" i="1" s="1"/>
  <c r="B563" i="1" s="1"/>
  <c r="O599" i="1"/>
  <c r="Y684" i="1"/>
  <c r="R684" i="1"/>
  <c r="S684" i="1" s="1"/>
  <c r="L600" i="1"/>
  <c r="N600" i="1"/>
  <c r="M601" i="1"/>
  <c r="G600" i="1"/>
  <c r="D601" i="1"/>
  <c r="F601" i="1" s="1"/>
  <c r="J603" i="1"/>
  <c r="K603" i="1" s="1"/>
  <c r="U603" i="1" s="1"/>
  <c r="W603" i="1" s="1"/>
  <c r="I604" i="1"/>
  <c r="T687" i="1"/>
  <c r="A685" i="1"/>
  <c r="Q685" i="1" s="1"/>
  <c r="AA684" i="1"/>
  <c r="H685" i="1" l="1"/>
  <c r="E603" i="1"/>
  <c r="C565" i="1"/>
  <c r="P564" i="1"/>
  <c r="X564" i="1" s="1"/>
  <c r="B564" i="1" s="1"/>
  <c r="O600" i="1"/>
  <c r="D602" i="1"/>
  <c r="F602" i="1" s="1"/>
  <c r="Y685" i="1"/>
  <c r="R685" i="1"/>
  <c r="S685" i="1" s="1"/>
  <c r="L601" i="1"/>
  <c r="I605" i="1"/>
  <c r="J604" i="1"/>
  <c r="K604" i="1" s="1"/>
  <c r="U604" i="1" s="1"/>
  <c r="W604" i="1" s="1"/>
  <c r="G601" i="1"/>
  <c r="N601" i="1"/>
  <c r="M602" i="1"/>
  <c r="AA685" i="1"/>
  <c r="T688" i="1"/>
  <c r="A686" i="1"/>
  <c r="Q686" i="1" s="1"/>
  <c r="H686" i="1" l="1"/>
  <c r="E604" i="1"/>
  <c r="C566" i="1"/>
  <c r="P565" i="1"/>
  <c r="X565" i="1" s="1"/>
  <c r="B565" i="1" s="1"/>
  <c r="L602" i="1"/>
  <c r="G602" i="1"/>
  <c r="O601" i="1"/>
  <c r="Y686" i="1"/>
  <c r="R686" i="1"/>
  <c r="S686" i="1" s="1"/>
  <c r="N602" i="1"/>
  <c r="M603" i="1"/>
  <c r="I606" i="1"/>
  <c r="J605" i="1"/>
  <c r="K605" i="1" s="1"/>
  <c r="U605" i="1" s="1"/>
  <c r="W605" i="1" s="1"/>
  <c r="D603" i="1"/>
  <c r="F603" i="1" s="1"/>
  <c r="AA686" i="1"/>
  <c r="T689" i="1"/>
  <c r="A687" i="1"/>
  <c r="Q687" i="1" s="1"/>
  <c r="H687" i="1" l="1"/>
  <c r="E605" i="1"/>
  <c r="C567" i="1"/>
  <c r="P566" i="1"/>
  <c r="X566" i="1" s="1"/>
  <c r="B566" i="1" s="1"/>
  <c r="O602" i="1"/>
  <c r="L603" i="1"/>
  <c r="G603" i="1"/>
  <c r="I607" i="1"/>
  <c r="J606" i="1"/>
  <c r="K606" i="1" s="1"/>
  <c r="U606" i="1" s="1"/>
  <c r="W606" i="1" s="1"/>
  <c r="Y687" i="1"/>
  <c r="R687" i="1"/>
  <c r="S687" i="1" s="1"/>
  <c r="D604" i="1"/>
  <c r="F604" i="1" s="1"/>
  <c r="N603" i="1"/>
  <c r="M604" i="1"/>
  <c r="AA687" i="1"/>
  <c r="A688" i="1"/>
  <c r="Q688" i="1" s="1"/>
  <c r="T690" i="1"/>
  <c r="H688" i="1" l="1"/>
  <c r="E606" i="1"/>
  <c r="C568" i="1"/>
  <c r="P567" i="1"/>
  <c r="X567" i="1" s="1"/>
  <c r="B567" i="1" s="1"/>
  <c r="O603" i="1"/>
  <c r="N604" i="1"/>
  <c r="M605" i="1"/>
  <c r="Y688" i="1"/>
  <c r="R688" i="1"/>
  <c r="S688" i="1" s="1"/>
  <c r="L604" i="1"/>
  <c r="I608" i="1"/>
  <c r="J607" i="1"/>
  <c r="K607" i="1" s="1"/>
  <c r="U607" i="1" s="1"/>
  <c r="W607" i="1" s="1"/>
  <c r="D605" i="1"/>
  <c r="F605" i="1" s="1"/>
  <c r="G604" i="1"/>
  <c r="T691" i="1"/>
  <c r="AA688" i="1"/>
  <c r="A689" i="1"/>
  <c r="Q689" i="1" s="1"/>
  <c r="H689" i="1" l="1"/>
  <c r="E607" i="1"/>
  <c r="C569" i="1"/>
  <c r="P568" i="1"/>
  <c r="X568" i="1" s="1"/>
  <c r="B568" i="1" s="1"/>
  <c r="O604" i="1"/>
  <c r="L605" i="1"/>
  <c r="G605" i="1"/>
  <c r="Y689" i="1"/>
  <c r="R689" i="1"/>
  <c r="S689" i="1" s="1"/>
  <c r="I609" i="1"/>
  <c r="J608" i="1"/>
  <c r="K608" i="1" s="1"/>
  <c r="U608" i="1" s="1"/>
  <c r="W608" i="1" s="1"/>
  <c r="N605" i="1"/>
  <c r="M606" i="1"/>
  <c r="D606" i="1"/>
  <c r="F606" i="1" s="1"/>
  <c r="AA689" i="1"/>
  <c r="A690" i="1"/>
  <c r="Q690" i="1" s="1"/>
  <c r="T692" i="1"/>
  <c r="H690" i="1" l="1"/>
  <c r="E608" i="1"/>
  <c r="C570" i="1"/>
  <c r="P569" i="1"/>
  <c r="X569" i="1" s="1"/>
  <c r="B569" i="1" s="1"/>
  <c r="O605" i="1"/>
  <c r="R690" i="1"/>
  <c r="S690" i="1" s="1"/>
  <c r="Y690" i="1"/>
  <c r="L606" i="1"/>
  <c r="N606" i="1"/>
  <c r="M607" i="1"/>
  <c r="G606" i="1"/>
  <c r="D607" i="1"/>
  <c r="F607" i="1" s="1"/>
  <c r="I610" i="1"/>
  <c r="J609" i="1"/>
  <c r="K609" i="1" s="1"/>
  <c r="U609" i="1" s="1"/>
  <c r="W609" i="1" s="1"/>
  <c r="AA690" i="1"/>
  <c r="T693" i="1"/>
  <c r="A691" i="1"/>
  <c r="Q691" i="1" s="1"/>
  <c r="H691" i="1" l="1"/>
  <c r="E609" i="1"/>
  <c r="C571" i="1"/>
  <c r="P570" i="1"/>
  <c r="X570" i="1" s="1"/>
  <c r="B570" i="1" s="1"/>
  <c r="O606" i="1"/>
  <c r="I611" i="1"/>
  <c r="J610" i="1"/>
  <c r="K610" i="1" s="1"/>
  <c r="U610" i="1" s="1"/>
  <c r="W610" i="1" s="1"/>
  <c r="Y691" i="1"/>
  <c r="R691" i="1"/>
  <c r="S691" i="1" s="1"/>
  <c r="L607" i="1"/>
  <c r="D608" i="1"/>
  <c r="F608" i="1" s="1"/>
  <c r="G607" i="1"/>
  <c r="N607" i="1"/>
  <c r="M608" i="1"/>
  <c r="AA691" i="1"/>
  <c r="A692" i="1"/>
  <c r="Q692" i="1" s="1"/>
  <c r="T694" i="1"/>
  <c r="H692" i="1" l="1"/>
  <c r="E610" i="1"/>
  <c r="C572" i="1"/>
  <c r="P571" i="1"/>
  <c r="L608" i="1"/>
  <c r="O607" i="1"/>
  <c r="D609" i="1"/>
  <c r="F609" i="1" s="1"/>
  <c r="I612" i="1"/>
  <c r="J611" i="1"/>
  <c r="K611" i="1" s="1"/>
  <c r="U611" i="1" s="1"/>
  <c r="W611" i="1" s="1"/>
  <c r="Y692" i="1"/>
  <c r="R692" i="1"/>
  <c r="S692" i="1" s="1"/>
  <c r="N608" i="1"/>
  <c r="M609" i="1"/>
  <c r="G608" i="1"/>
  <c r="AA692" i="1"/>
  <c r="T695" i="1"/>
  <c r="A693" i="1"/>
  <c r="Q693" i="1" s="1"/>
  <c r="H693" i="1" l="1"/>
  <c r="E611" i="1"/>
  <c r="X571" i="1"/>
  <c r="S571" i="1"/>
  <c r="C573" i="1"/>
  <c r="P572" i="1"/>
  <c r="O608" i="1"/>
  <c r="N609" i="1"/>
  <c r="M610" i="1"/>
  <c r="G609" i="1"/>
  <c r="R693" i="1"/>
  <c r="J612" i="1"/>
  <c r="K612" i="1" s="1"/>
  <c r="U612" i="1" s="1"/>
  <c r="W612" i="1" s="1"/>
  <c r="I613" i="1"/>
  <c r="D610" i="1"/>
  <c r="F610" i="1" s="1"/>
  <c r="L609" i="1"/>
  <c r="A694" i="1"/>
  <c r="Q694" i="1" s="1"/>
  <c r="T696" i="1"/>
  <c r="AA693" i="1"/>
  <c r="B571" i="1" l="1"/>
  <c r="H694" i="1"/>
  <c r="Y571" i="1"/>
  <c r="O609" i="1"/>
  <c r="E612" i="1"/>
  <c r="X572" i="1"/>
  <c r="B572" i="1" s="1"/>
  <c r="S572" i="1"/>
  <c r="Y572" i="1" s="1"/>
  <c r="C574" i="1"/>
  <c r="P573" i="1"/>
  <c r="L610" i="1"/>
  <c r="I614" i="1"/>
  <c r="J613" i="1"/>
  <c r="K613" i="1" s="1"/>
  <c r="U613" i="1" s="1"/>
  <c r="W613" i="1" s="1"/>
  <c r="R694" i="1"/>
  <c r="G610" i="1"/>
  <c r="N610" i="1"/>
  <c r="M611" i="1"/>
  <c r="D611" i="1"/>
  <c r="F611" i="1" s="1"/>
  <c r="T697" i="1"/>
  <c r="AA694" i="1"/>
  <c r="A695" i="1"/>
  <c r="Q695" i="1" s="1"/>
  <c r="H695" i="1" l="1"/>
  <c r="E613" i="1"/>
  <c r="X573" i="1"/>
  <c r="B573" i="1" s="1"/>
  <c r="S573" i="1"/>
  <c r="Y573" i="1" s="1"/>
  <c r="C575" i="1"/>
  <c r="P574" i="1"/>
  <c r="X574" i="1" s="1"/>
  <c r="B574" i="1" s="1"/>
  <c r="Y695" i="1"/>
  <c r="R695" i="1"/>
  <c r="S695" i="1" s="1"/>
  <c r="G611" i="1"/>
  <c r="D612" i="1"/>
  <c r="F612" i="1" s="1"/>
  <c r="J614" i="1"/>
  <c r="K614" i="1" s="1"/>
  <c r="U614" i="1" s="1"/>
  <c r="W614" i="1" s="1"/>
  <c r="I615" i="1"/>
  <c r="L611" i="1"/>
  <c r="N611" i="1"/>
  <c r="M612" i="1"/>
  <c r="O610" i="1"/>
  <c r="AA695" i="1"/>
  <c r="A696" i="1"/>
  <c r="Q696" i="1" s="1"/>
  <c r="T698" i="1"/>
  <c r="H696" i="1" l="1"/>
  <c r="E614" i="1"/>
  <c r="C576" i="1"/>
  <c r="P575" i="1"/>
  <c r="X575" i="1" s="1"/>
  <c r="B575" i="1" s="1"/>
  <c r="L612" i="1"/>
  <c r="G612" i="1"/>
  <c r="D613" i="1"/>
  <c r="F613" i="1" s="1"/>
  <c r="R696" i="1"/>
  <c r="O611" i="1"/>
  <c r="J615" i="1"/>
  <c r="K615" i="1" s="1"/>
  <c r="U615" i="1" s="1"/>
  <c r="W615" i="1" s="1"/>
  <c r="I616" i="1"/>
  <c r="N612" i="1"/>
  <c r="M613" i="1"/>
  <c r="A697" i="1"/>
  <c r="Q697" i="1" s="1"/>
  <c r="AA696" i="1"/>
  <c r="T699" i="1"/>
  <c r="H697" i="1" l="1"/>
  <c r="E615" i="1"/>
  <c r="C577" i="1"/>
  <c r="P576" i="1"/>
  <c r="X576" i="1" s="1"/>
  <c r="B576" i="1" s="1"/>
  <c r="O612" i="1"/>
  <c r="L613" i="1"/>
  <c r="G613" i="1"/>
  <c r="Y697" i="1"/>
  <c r="R697" i="1"/>
  <c r="S697" i="1" s="1"/>
  <c r="N613" i="1"/>
  <c r="M614" i="1"/>
  <c r="I617" i="1"/>
  <c r="J616" i="1"/>
  <c r="K616" i="1" s="1"/>
  <c r="U616" i="1" s="1"/>
  <c r="W616" i="1" s="1"/>
  <c r="D614" i="1"/>
  <c r="F614" i="1" s="1"/>
  <c r="AA697" i="1"/>
  <c r="T700" i="1"/>
  <c r="A698" i="1"/>
  <c r="Q698" i="1" s="1"/>
  <c r="H698" i="1" l="1"/>
  <c r="E616" i="1"/>
  <c r="C578" i="1"/>
  <c r="P577" i="1"/>
  <c r="X577" i="1" s="1"/>
  <c r="B577" i="1" s="1"/>
  <c r="O613" i="1"/>
  <c r="G614" i="1"/>
  <c r="L614" i="1"/>
  <c r="I618" i="1"/>
  <c r="J617" i="1"/>
  <c r="K617" i="1" s="1"/>
  <c r="U617" i="1" s="1"/>
  <c r="W617" i="1" s="1"/>
  <c r="R698" i="1"/>
  <c r="S698" i="1" s="1"/>
  <c r="Y698" i="1"/>
  <c r="D615" i="1"/>
  <c r="F615" i="1" s="1"/>
  <c r="N614" i="1"/>
  <c r="M615" i="1"/>
  <c r="A699" i="1"/>
  <c r="Q699" i="1" s="1"/>
  <c r="T701" i="1"/>
  <c r="AA698" i="1"/>
  <c r="H699" i="1" l="1"/>
  <c r="E617" i="1"/>
  <c r="C579" i="1"/>
  <c r="P578" i="1"/>
  <c r="X578" i="1" s="1"/>
  <c r="B578" i="1" s="1"/>
  <c r="D616" i="1"/>
  <c r="F616" i="1" s="1"/>
  <c r="L615" i="1"/>
  <c r="J618" i="1"/>
  <c r="K618" i="1" s="1"/>
  <c r="I619" i="1"/>
  <c r="Y699" i="1"/>
  <c r="R699" i="1"/>
  <c r="S699" i="1" s="1"/>
  <c r="N615" i="1"/>
  <c r="M616" i="1"/>
  <c r="G615" i="1"/>
  <c r="O614" i="1"/>
  <c r="T702" i="1"/>
  <c r="A700" i="1"/>
  <c r="Q700" i="1" s="1"/>
  <c r="AA699" i="1"/>
  <c r="H700" i="1" l="1"/>
  <c r="U618" i="1"/>
  <c r="W618" i="1" s="1"/>
  <c r="E618" i="1"/>
  <c r="C580" i="1"/>
  <c r="P579" i="1"/>
  <c r="X579" i="1" s="1"/>
  <c r="B579" i="1" s="1"/>
  <c r="L616" i="1"/>
  <c r="G616" i="1"/>
  <c r="N616" i="1"/>
  <c r="M617" i="1"/>
  <c r="I620" i="1"/>
  <c r="J619" i="1"/>
  <c r="K619" i="1" s="1"/>
  <c r="Y700" i="1"/>
  <c r="R700" i="1"/>
  <c r="S700" i="1" s="1"/>
  <c r="O615" i="1"/>
  <c r="D617" i="1"/>
  <c r="F617" i="1" s="1"/>
  <c r="A701" i="1"/>
  <c r="Q701" i="1" s="1"/>
  <c r="AA700" i="1"/>
  <c r="T703" i="1"/>
  <c r="H701" i="1" l="1"/>
  <c r="U619" i="1"/>
  <c r="W619" i="1" s="1"/>
  <c r="E619" i="1"/>
  <c r="C581" i="1"/>
  <c r="P580" i="1"/>
  <c r="X580" i="1" s="1"/>
  <c r="B580" i="1" s="1"/>
  <c r="O616" i="1"/>
  <c r="L617" i="1"/>
  <c r="M618" i="1" s="1"/>
  <c r="G617" i="1"/>
  <c r="I621" i="1"/>
  <c r="J620" i="1"/>
  <c r="K620" i="1" s="1"/>
  <c r="D618" i="1"/>
  <c r="F618" i="1" s="1"/>
  <c r="N617" i="1"/>
  <c r="Y701" i="1"/>
  <c r="R701" i="1"/>
  <c r="S701" i="1" s="1"/>
  <c r="T704" i="1"/>
  <c r="AA701" i="1"/>
  <c r="A702" i="1"/>
  <c r="Q702" i="1" s="1"/>
  <c r="H702" i="1" l="1"/>
  <c r="U620" i="1"/>
  <c r="W620" i="1" s="1"/>
  <c r="E620" i="1"/>
  <c r="C582" i="1"/>
  <c r="P581" i="1"/>
  <c r="X581" i="1" s="1"/>
  <c r="B581" i="1" s="1"/>
  <c r="O617" i="1"/>
  <c r="L618" i="1"/>
  <c r="G618" i="1"/>
  <c r="D619" i="1"/>
  <c r="F619" i="1" s="1"/>
  <c r="J621" i="1"/>
  <c r="K621" i="1" s="1"/>
  <c r="I622" i="1"/>
  <c r="Y702" i="1"/>
  <c r="R702" i="1"/>
  <c r="S702" i="1" s="1"/>
  <c r="N618" i="1"/>
  <c r="M619" i="1"/>
  <c r="AA702" i="1"/>
  <c r="A703" i="1"/>
  <c r="Q703" i="1" s="1"/>
  <c r="T705" i="1"/>
  <c r="H703" i="1" l="1"/>
  <c r="E621" i="1"/>
  <c r="C583" i="1"/>
  <c r="P582" i="1"/>
  <c r="X582" i="1" s="1"/>
  <c r="B582" i="1" s="1"/>
  <c r="O618" i="1"/>
  <c r="G619" i="1"/>
  <c r="L619" i="1"/>
  <c r="M620" i="1" s="1"/>
  <c r="Y703" i="1"/>
  <c r="R703" i="1"/>
  <c r="S703" i="1" s="1"/>
  <c r="N619" i="1"/>
  <c r="J622" i="1"/>
  <c r="K622" i="1" s="1"/>
  <c r="I623" i="1"/>
  <c r="U621" i="1"/>
  <c r="W621" i="1" s="1"/>
  <c r="D620" i="1"/>
  <c r="F620" i="1" s="1"/>
  <c r="AA703" i="1"/>
  <c r="A704" i="1"/>
  <c r="Q704" i="1" s="1"/>
  <c r="T706" i="1"/>
  <c r="H704" i="1" l="1"/>
  <c r="E622" i="1"/>
  <c r="C584" i="1"/>
  <c r="P583" i="1"/>
  <c r="X583" i="1" s="1"/>
  <c r="B583" i="1" s="1"/>
  <c r="N620" i="1"/>
  <c r="U622" i="1"/>
  <c r="W622" i="1" s="1"/>
  <c r="L620" i="1"/>
  <c r="O619" i="1"/>
  <c r="Y704" i="1"/>
  <c r="R704" i="1"/>
  <c r="S704" i="1" s="1"/>
  <c r="I624" i="1"/>
  <c r="J623" i="1"/>
  <c r="K623" i="1" s="1"/>
  <c r="D621" i="1"/>
  <c r="F621" i="1" s="1"/>
  <c r="G620" i="1"/>
  <c r="T707" i="1"/>
  <c r="AA704" i="1"/>
  <c r="A705" i="1"/>
  <c r="Q705" i="1" l="1"/>
  <c r="Y705" i="1" s="1"/>
  <c r="H705" i="1"/>
  <c r="E623" i="1"/>
  <c r="U623" i="1"/>
  <c r="W623" i="1" s="1"/>
  <c r="O620" i="1"/>
  <c r="C585" i="1"/>
  <c r="P584" i="1"/>
  <c r="X584" i="1" s="1"/>
  <c r="B584" i="1" s="1"/>
  <c r="M621" i="1"/>
  <c r="N621" i="1" s="1"/>
  <c r="N622" i="1" s="1"/>
  <c r="N623" i="1" s="1"/>
  <c r="G621" i="1"/>
  <c r="D622" i="1"/>
  <c r="F622" i="1" s="1"/>
  <c r="L621" i="1"/>
  <c r="I625" i="1"/>
  <c r="J624" i="1"/>
  <c r="K624" i="1" s="1"/>
  <c r="A706" i="1"/>
  <c r="Q706" i="1" s="1"/>
  <c r="AA705" i="1"/>
  <c r="T708" i="1"/>
  <c r="R705" i="1" l="1"/>
  <c r="S705" i="1" s="1"/>
  <c r="H706" i="1"/>
  <c r="U624" i="1"/>
  <c r="W624" i="1" s="1"/>
  <c r="E624" i="1"/>
  <c r="C586" i="1"/>
  <c r="P585" i="1"/>
  <c r="X585" i="1" s="1"/>
  <c r="B585" i="1" s="1"/>
  <c r="M622" i="1"/>
  <c r="M623" i="1" s="1"/>
  <c r="M624" i="1" s="1"/>
  <c r="M625" i="1" s="1"/>
  <c r="O621" i="1"/>
  <c r="D623" i="1"/>
  <c r="F623" i="1" s="1"/>
  <c r="I626" i="1"/>
  <c r="J625" i="1"/>
  <c r="K625" i="1" s="1"/>
  <c r="U625" i="1" s="1"/>
  <c r="W625" i="1" s="1"/>
  <c r="N624" i="1"/>
  <c r="L622" i="1"/>
  <c r="O622" i="1" s="1"/>
  <c r="R706" i="1"/>
  <c r="S706" i="1" s="1"/>
  <c r="Y706" i="1"/>
  <c r="G622" i="1"/>
  <c r="T709" i="1"/>
  <c r="AA706" i="1"/>
  <c r="A707" i="1"/>
  <c r="Q707" i="1" l="1"/>
  <c r="Y707" i="1" s="1"/>
  <c r="H707" i="1"/>
  <c r="E625" i="1"/>
  <c r="C587" i="1"/>
  <c r="P586" i="1"/>
  <c r="X586" i="1" s="1"/>
  <c r="B586" i="1" s="1"/>
  <c r="L623" i="1"/>
  <c r="O623" i="1" s="1"/>
  <c r="G623" i="1"/>
  <c r="N625" i="1"/>
  <c r="M626" i="1"/>
  <c r="I627" i="1"/>
  <c r="J626" i="1"/>
  <c r="K626" i="1" s="1"/>
  <c r="U626" i="1" s="1"/>
  <c r="W626" i="1" s="1"/>
  <c r="D624" i="1"/>
  <c r="F624" i="1" s="1"/>
  <c r="AA707" i="1"/>
  <c r="A708" i="1"/>
  <c r="T710" i="1"/>
  <c r="R707" i="1" l="1"/>
  <c r="S707" i="1" s="1"/>
  <c r="Q708" i="1"/>
  <c r="Y708" i="1" s="1"/>
  <c r="H708" i="1"/>
  <c r="E626" i="1"/>
  <c r="C588" i="1"/>
  <c r="P587" i="1"/>
  <c r="X587" i="1" s="1"/>
  <c r="B587" i="1" s="1"/>
  <c r="L624" i="1"/>
  <c r="O624" i="1" s="1"/>
  <c r="G624" i="1"/>
  <c r="D625" i="1"/>
  <c r="F625" i="1" s="1"/>
  <c r="J627" i="1"/>
  <c r="K627" i="1" s="1"/>
  <c r="U627" i="1" s="1"/>
  <c r="W627" i="1" s="1"/>
  <c r="M627" i="1"/>
  <c r="I628" i="1"/>
  <c r="N626" i="1"/>
  <c r="T711" i="1"/>
  <c r="A709" i="1"/>
  <c r="AA708" i="1"/>
  <c r="R708" i="1" l="1"/>
  <c r="S708" i="1" s="1"/>
  <c r="Q709" i="1"/>
  <c r="R709" i="1" s="1"/>
  <c r="S709" i="1" s="1"/>
  <c r="H709" i="1"/>
  <c r="E627" i="1"/>
  <c r="C589" i="1"/>
  <c r="P588" i="1"/>
  <c r="N627" i="1"/>
  <c r="D626" i="1"/>
  <c r="F626" i="1" s="1"/>
  <c r="L625" i="1"/>
  <c r="O625" i="1" s="1"/>
  <c r="J628" i="1"/>
  <c r="K628" i="1" s="1"/>
  <c r="U628" i="1" s="1"/>
  <c r="W628" i="1" s="1"/>
  <c r="M628" i="1"/>
  <c r="I629" i="1"/>
  <c r="G625" i="1"/>
  <c r="AA709" i="1"/>
  <c r="A710" i="1"/>
  <c r="Q710" i="1" s="1"/>
  <c r="T712" i="1"/>
  <c r="Y709" i="1" l="1"/>
  <c r="H710" i="1"/>
  <c r="E628" i="1"/>
  <c r="X588" i="1"/>
  <c r="B588" i="1" s="1"/>
  <c r="S588" i="1"/>
  <c r="Y588" i="1" s="1"/>
  <c r="C590" i="1"/>
  <c r="P589" i="1"/>
  <c r="X589" i="1" s="1"/>
  <c r="B589" i="1" s="1"/>
  <c r="N628" i="1"/>
  <c r="G626" i="1"/>
  <c r="L626" i="1"/>
  <c r="O626" i="1" s="1"/>
  <c r="Y710" i="1"/>
  <c r="R710" i="1"/>
  <c r="S710" i="1" s="1"/>
  <c r="I630" i="1"/>
  <c r="J629" i="1"/>
  <c r="K629" i="1" s="1"/>
  <c r="U629" i="1" s="1"/>
  <c r="W629" i="1" s="1"/>
  <c r="M629" i="1"/>
  <c r="D627" i="1"/>
  <c r="F627" i="1" s="1"/>
  <c r="A711" i="1"/>
  <c r="T713" i="1"/>
  <c r="AA710" i="1"/>
  <c r="Q711" i="1" l="1"/>
  <c r="Y711" i="1" s="1"/>
  <c r="H711" i="1"/>
  <c r="E629" i="1"/>
  <c r="C591" i="1"/>
  <c r="P590" i="1"/>
  <c r="X590" i="1" s="1"/>
  <c r="B590" i="1" s="1"/>
  <c r="N629" i="1"/>
  <c r="G627" i="1"/>
  <c r="M630" i="1"/>
  <c r="I631" i="1"/>
  <c r="J630" i="1"/>
  <c r="K630" i="1" s="1"/>
  <c r="U630" i="1" s="1"/>
  <c r="W630" i="1" s="1"/>
  <c r="D628" i="1"/>
  <c r="F628" i="1" s="1"/>
  <c r="L627" i="1"/>
  <c r="O627" i="1" s="1"/>
  <c r="AA711" i="1"/>
  <c r="A712" i="1"/>
  <c r="Q712" i="1" s="1"/>
  <c r="T714" i="1"/>
  <c r="R711" i="1" l="1"/>
  <c r="S711" i="1" s="1"/>
  <c r="H712" i="1"/>
  <c r="E630" i="1"/>
  <c r="N630" i="1"/>
  <c r="C592" i="1"/>
  <c r="P591" i="1"/>
  <c r="X591" i="1" s="1"/>
  <c r="B591" i="1" s="1"/>
  <c r="L628" i="1"/>
  <c r="O628" i="1" s="1"/>
  <c r="G628" i="1"/>
  <c r="D629" i="1"/>
  <c r="F629" i="1" s="1"/>
  <c r="M631" i="1"/>
  <c r="J631" i="1"/>
  <c r="K631" i="1" s="1"/>
  <c r="U631" i="1" s="1"/>
  <c r="W631" i="1" s="1"/>
  <c r="I632" i="1"/>
  <c r="Y712" i="1"/>
  <c r="R712" i="1"/>
  <c r="S712" i="1" s="1"/>
  <c r="AA712" i="1"/>
  <c r="T715" i="1"/>
  <c r="A713" i="1"/>
  <c r="Q713" i="1" s="1"/>
  <c r="N631" i="1" l="1"/>
  <c r="H713" i="1"/>
  <c r="E631" i="1"/>
  <c r="C593" i="1"/>
  <c r="P592" i="1"/>
  <c r="X592" i="1" s="1"/>
  <c r="B592" i="1" s="1"/>
  <c r="L629" i="1"/>
  <c r="O629" i="1" s="1"/>
  <c r="G629" i="1"/>
  <c r="M632" i="1"/>
  <c r="I633" i="1"/>
  <c r="J632" i="1"/>
  <c r="K632" i="1" s="1"/>
  <c r="U632" i="1" s="1"/>
  <c r="W632" i="1" s="1"/>
  <c r="Y713" i="1"/>
  <c r="R713" i="1"/>
  <c r="S713" i="1" s="1"/>
  <c r="D630" i="1"/>
  <c r="F630" i="1" s="1"/>
  <c r="AA713" i="1"/>
  <c r="A714" i="1"/>
  <c r="Q714" i="1" s="1"/>
  <c r="T716" i="1"/>
  <c r="N632" i="1" l="1"/>
  <c r="H714" i="1"/>
  <c r="E632" i="1"/>
  <c r="C594" i="1"/>
  <c r="P593" i="1"/>
  <c r="X593" i="1" s="1"/>
  <c r="B593" i="1" s="1"/>
  <c r="R714" i="1"/>
  <c r="S714" i="1" s="1"/>
  <c r="Y714" i="1"/>
  <c r="G630" i="1"/>
  <c r="D631" i="1"/>
  <c r="F631" i="1" s="1"/>
  <c r="I634" i="1"/>
  <c r="M633" i="1"/>
  <c r="J633" i="1"/>
  <c r="K633" i="1" s="1"/>
  <c r="U633" i="1" s="1"/>
  <c r="W633" i="1" s="1"/>
  <c r="L630" i="1"/>
  <c r="O630" i="1" s="1"/>
  <c r="T717" i="1"/>
  <c r="A715" i="1"/>
  <c r="Q715" i="1" s="1"/>
  <c r="AA714" i="1"/>
  <c r="N633" i="1" l="1"/>
  <c r="H715" i="1"/>
  <c r="E633" i="1"/>
  <c r="C595" i="1"/>
  <c r="P594" i="1"/>
  <c r="X594" i="1" s="1"/>
  <c r="B594" i="1" s="1"/>
  <c r="L631" i="1"/>
  <c r="O631" i="1" s="1"/>
  <c r="Y715" i="1"/>
  <c r="R715" i="1"/>
  <c r="S715" i="1" s="1"/>
  <c r="M634" i="1"/>
  <c r="I635" i="1"/>
  <c r="J634" i="1"/>
  <c r="K634" i="1" s="1"/>
  <c r="U634" i="1" s="1"/>
  <c r="W634" i="1" s="1"/>
  <c r="D632" i="1"/>
  <c r="F632" i="1" s="1"/>
  <c r="G631" i="1"/>
  <c r="AA715" i="1"/>
  <c r="A716" i="1"/>
  <c r="Q716" i="1" s="1"/>
  <c r="T718" i="1"/>
  <c r="N634" i="1" l="1"/>
  <c r="H716" i="1"/>
  <c r="E634" i="1"/>
  <c r="C596" i="1"/>
  <c r="P595" i="1"/>
  <c r="X595" i="1" s="1"/>
  <c r="B595" i="1" s="1"/>
  <c r="L632" i="1"/>
  <c r="O632" i="1" s="1"/>
  <c r="Y716" i="1"/>
  <c r="R716" i="1"/>
  <c r="S716" i="1" s="1"/>
  <c r="G632" i="1"/>
  <c r="J635" i="1"/>
  <c r="K635" i="1" s="1"/>
  <c r="U635" i="1" s="1"/>
  <c r="W635" i="1" s="1"/>
  <c r="M635" i="1"/>
  <c r="I636" i="1"/>
  <c r="D633" i="1"/>
  <c r="F633" i="1" s="1"/>
  <c r="T719" i="1"/>
  <c r="AA716" i="1"/>
  <c r="A717" i="1"/>
  <c r="Q717" i="1" s="1"/>
  <c r="N635" i="1" l="1"/>
  <c r="H717" i="1"/>
  <c r="E635" i="1"/>
  <c r="C597" i="1"/>
  <c r="P596" i="1"/>
  <c r="X596" i="1" s="1"/>
  <c r="B596" i="1" s="1"/>
  <c r="Y717" i="1"/>
  <c r="R717" i="1"/>
  <c r="S717" i="1" s="1"/>
  <c r="D634" i="1"/>
  <c r="F634" i="1" s="1"/>
  <c r="L633" i="1"/>
  <c r="O633" i="1" s="1"/>
  <c r="J636" i="1"/>
  <c r="K636" i="1" s="1"/>
  <c r="U636" i="1" s="1"/>
  <c r="W636" i="1" s="1"/>
  <c r="I637" i="1"/>
  <c r="M636" i="1"/>
  <c r="G633" i="1"/>
  <c r="AA717" i="1"/>
  <c r="T720" i="1"/>
  <c r="A718" i="1"/>
  <c r="Q718" i="1" s="1"/>
  <c r="N636" i="1" l="1"/>
  <c r="H718" i="1"/>
  <c r="E636" i="1"/>
  <c r="C598" i="1"/>
  <c r="P597" i="1"/>
  <c r="X597" i="1" s="1"/>
  <c r="B597" i="1" s="1"/>
  <c r="D635" i="1"/>
  <c r="F635" i="1" s="1"/>
  <c r="L634" i="1"/>
  <c r="O634" i="1" s="1"/>
  <c r="Y718" i="1"/>
  <c r="R718" i="1"/>
  <c r="S718" i="1" s="1"/>
  <c r="M637" i="1"/>
  <c r="J637" i="1"/>
  <c r="K637" i="1" s="1"/>
  <c r="U637" i="1" s="1"/>
  <c r="W637" i="1" s="1"/>
  <c r="I638" i="1"/>
  <c r="G634" i="1"/>
  <c r="AA718" i="1"/>
  <c r="T721" i="1"/>
  <c r="A719" i="1"/>
  <c r="Q719" i="1" s="1"/>
  <c r="N637" i="1" l="1"/>
  <c r="H719" i="1"/>
  <c r="E637" i="1"/>
  <c r="C599" i="1"/>
  <c r="P598" i="1"/>
  <c r="X598" i="1" s="1"/>
  <c r="B598" i="1" s="1"/>
  <c r="L635" i="1"/>
  <c r="O635" i="1" s="1"/>
  <c r="G635" i="1"/>
  <c r="Y719" i="1"/>
  <c r="R719" i="1"/>
  <c r="S719" i="1" s="1"/>
  <c r="J638" i="1"/>
  <c r="K638" i="1" s="1"/>
  <c r="U638" i="1" s="1"/>
  <c r="W638" i="1" s="1"/>
  <c r="M638" i="1"/>
  <c r="I639" i="1"/>
  <c r="D636" i="1"/>
  <c r="F636" i="1" s="1"/>
  <c r="AA719" i="1"/>
  <c r="A720" i="1"/>
  <c r="Q720" i="1" s="1"/>
  <c r="T722" i="1"/>
  <c r="N638" i="1" l="1"/>
  <c r="H720" i="1"/>
  <c r="E638" i="1"/>
  <c r="C600" i="1"/>
  <c r="P599" i="1"/>
  <c r="X599" i="1" s="1"/>
  <c r="B599" i="1" s="1"/>
  <c r="Y720" i="1"/>
  <c r="R720" i="1"/>
  <c r="S720" i="1" s="1"/>
  <c r="D637" i="1"/>
  <c r="F637" i="1" s="1"/>
  <c r="L636" i="1"/>
  <c r="O636" i="1" s="1"/>
  <c r="M639" i="1"/>
  <c r="I640" i="1"/>
  <c r="J639" i="1"/>
  <c r="K639" i="1" s="1"/>
  <c r="U639" i="1" s="1"/>
  <c r="W639" i="1" s="1"/>
  <c r="G636" i="1"/>
  <c r="T723" i="1"/>
  <c r="AA720" i="1"/>
  <c r="A721" i="1"/>
  <c r="Q721" i="1" s="1"/>
  <c r="N639" i="1" l="1"/>
  <c r="H721" i="1"/>
  <c r="E639" i="1"/>
  <c r="C601" i="1"/>
  <c r="P600" i="1"/>
  <c r="X600" i="1" s="1"/>
  <c r="B600" i="1" s="1"/>
  <c r="D638" i="1"/>
  <c r="F638" i="1" s="1"/>
  <c r="L637" i="1"/>
  <c r="O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A722" i="1"/>
  <c r="Q722" i="1" s="1"/>
  <c r="T724" i="1"/>
  <c r="N640" i="1" l="1"/>
  <c r="N641" i="1" s="1"/>
  <c r="H722" i="1"/>
  <c r="E640" i="1"/>
  <c r="C602" i="1"/>
  <c r="P601" i="1"/>
  <c r="L638" i="1"/>
  <c r="O638" i="1" s="1"/>
  <c r="R722" i="1"/>
  <c r="S722" i="1" s="1"/>
  <c r="Y722" i="1"/>
  <c r="G638" i="1"/>
  <c r="J641" i="1"/>
  <c r="K641" i="1" s="1"/>
  <c r="U641" i="1" s="1"/>
  <c r="W641" i="1" s="1"/>
  <c r="I642" i="1"/>
  <c r="M641" i="1"/>
  <c r="D639" i="1"/>
  <c r="F639" i="1" s="1"/>
  <c r="AA722" i="1"/>
  <c r="T725" i="1"/>
  <c r="A723" i="1"/>
  <c r="Q723" i="1" s="1"/>
  <c r="H723" i="1" l="1"/>
  <c r="X601" i="1"/>
  <c r="B601" i="1" s="1"/>
  <c r="S601" i="1"/>
  <c r="E641" i="1"/>
  <c r="C603" i="1"/>
  <c r="P602" i="1"/>
  <c r="D640" i="1"/>
  <c r="F640" i="1" s="1"/>
  <c r="Y723" i="1"/>
  <c r="R723" i="1"/>
  <c r="S723" i="1" s="1"/>
  <c r="L639" i="1"/>
  <c r="O639" i="1" s="1"/>
  <c r="G639" i="1"/>
  <c r="M642" i="1"/>
  <c r="N642" i="1" s="1"/>
  <c r="J642" i="1"/>
  <c r="K642" i="1" s="1"/>
  <c r="U642" i="1" s="1"/>
  <c r="W642" i="1" s="1"/>
  <c r="I643" i="1"/>
  <c r="T726" i="1"/>
  <c r="A724" i="1"/>
  <c r="Q724" i="1" s="1"/>
  <c r="AA723" i="1"/>
  <c r="H724" i="1" l="1"/>
  <c r="Y601" i="1"/>
  <c r="E642" i="1"/>
  <c r="X602" i="1"/>
  <c r="B602" i="1" s="1"/>
  <c r="S602" i="1"/>
  <c r="C604" i="1"/>
  <c r="P603" i="1"/>
  <c r="G640" i="1"/>
  <c r="L640" i="1"/>
  <c r="O640" i="1" s="1"/>
  <c r="J643" i="1"/>
  <c r="K643" i="1" s="1"/>
  <c r="U643" i="1" s="1"/>
  <c r="W643" i="1" s="1"/>
  <c r="M643" i="1"/>
  <c r="N643" i="1" s="1"/>
  <c r="I644" i="1"/>
  <c r="R724" i="1"/>
  <c r="D641" i="1"/>
  <c r="F641" i="1" s="1"/>
  <c r="A725" i="1"/>
  <c r="Q725" i="1" s="1"/>
  <c r="T727" i="1"/>
  <c r="AA724" i="1"/>
  <c r="H725" i="1" l="1"/>
  <c r="Y602" i="1"/>
  <c r="E643" i="1"/>
  <c r="X603" i="1"/>
  <c r="B603" i="1" s="1"/>
  <c r="S603" i="1"/>
  <c r="Y603" i="1" s="1"/>
  <c r="C605" i="1"/>
  <c r="P604" i="1"/>
  <c r="X604" i="1" s="1"/>
  <c r="B604" i="1" s="1"/>
  <c r="L641" i="1"/>
  <c r="O641" i="1" s="1"/>
  <c r="G641" i="1"/>
  <c r="J644" i="1"/>
  <c r="K644" i="1" s="1"/>
  <c r="U644" i="1" s="1"/>
  <c r="W644" i="1" s="1"/>
  <c r="I645" i="1"/>
  <c r="M644" i="1"/>
  <c r="N644" i="1" s="1"/>
  <c r="R725" i="1"/>
  <c r="D642" i="1"/>
  <c r="F642" i="1" s="1"/>
  <c r="T728" i="1"/>
  <c r="AA725" i="1"/>
  <c r="A726" i="1"/>
  <c r="Q726" i="1" s="1"/>
  <c r="H726" i="1" l="1"/>
  <c r="E644" i="1"/>
  <c r="C606" i="1"/>
  <c r="P605" i="1"/>
  <c r="L642" i="1"/>
  <c r="O642" i="1" s="1"/>
  <c r="D643" i="1"/>
  <c r="F643" i="1" s="1"/>
  <c r="J645" i="1"/>
  <c r="K645" i="1" s="1"/>
  <c r="U645" i="1" s="1"/>
  <c r="W645" i="1" s="1"/>
  <c r="M645" i="1"/>
  <c r="N645" i="1" s="1"/>
  <c r="I646" i="1"/>
  <c r="R726" i="1"/>
  <c r="G642" i="1"/>
  <c r="AA726" i="1"/>
  <c r="T729" i="1"/>
  <c r="A727" i="1"/>
  <c r="Q727" i="1" s="1"/>
  <c r="H727" i="1" l="1"/>
  <c r="E645" i="1"/>
  <c r="X605" i="1"/>
  <c r="B605" i="1" s="1"/>
  <c r="S605" i="1"/>
  <c r="Y605" i="1" s="1"/>
  <c r="C607" i="1"/>
  <c r="P606" i="1"/>
  <c r="X606" i="1" s="1"/>
  <c r="B606" i="1" s="1"/>
  <c r="L643" i="1"/>
  <c r="O643" i="1" s="1"/>
  <c r="G643" i="1"/>
  <c r="M646" i="1"/>
  <c r="N646" i="1" s="1"/>
  <c r="I647" i="1"/>
  <c r="J646" i="1"/>
  <c r="K646" i="1" s="1"/>
  <c r="U646" i="1" s="1"/>
  <c r="W646" i="1" s="1"/>
  <c r="Y727" i="1"/>
  <c r="R727" i="1"/>
  <c r="S727" i="1" s="1"/>
  <c r="D644" i="1"/>
  <c r="F644" i="1" s="1"/>
  <c r="AA727" i="1"/>
  <c r="T730" i="1"/>
  <c r="A728" i="1"/>
  <c r="Q728" i="1" s="1"/>
  <c r="H728" i="1" l="1"/>
  <c r="E646" i="1"/>
  <c r="C608" i="1"/>
  <c r="P607" i="1"/>
  <c r="X607" i="1" s="1"/>
  <c r="B607" i="1" s="1"/>
  <c r="G644" i="1"/>
  <c r="D645" i="1"/>
  <c r="F645" i="1" s="1"/>
  <c r="M647" i="1"/>
  <c r="N647" i="1" s="1"/>
  <c r="J647" i="1"/>
  <c r="K647" i="1" s="1"/>
  <c r="U647" i="1" s="1"/>
  <c r="W647" i="1" s="1"/>
  <c r="I648" i="1"/>
  <c r="Y728" i="1"/>
  <c r="R728" i="1"/>
  <c r="S728" i="1" s="1"/>
  <c r="L644" i="1"/>
  <c r="O644" i="1" s="1"/>
  <c r="A729" i="1"/>
  <c r="Q729" i="1" s="1"/>
  <c r="AA728" i="1"/>
  <c r="T731" i="1"/>
  <c r="H729" i="1" l="1"/>
  <c r="E647" i="1"/>
  <c r="C609" i="1"/>
  <c r="P608" i="1"/>
  <c r="X608" i="1" s="1"/>
  <c r="B608" i="1" s="1"/>
  <c r="Y729" i="1"/>
  <c r="R729" i="1"/>
  <c r="S729" i="1" s="1"/>
  <c r="M648" i="1"/>
  <c r="N648" i="1" s="1"/>
  <c r="J648" i="1"/>
  <c r="K648" i="1" s="1"/>
  <c r="U648" i="1" s="1"/>
  <c r="W648" i="1" s="1"/>
  <c r="I649" i="1"/>
  <c r="G645" i="1"/>
  <c r="D646" i="1"/>
  <c r="F646" i="1" s="1"/>
  <c r="L645" i="1"/>
  <c r="O645" i="1" s="1"/>
  <c r="T732" i="1"/>
  <c r="A730" i="1"/>
  <c r="Q730" i="1" s="1"/>
  <c r="AA729" i="1"/>
  <c r="H730" i="1" l="1"/>
  <c r="E648" i="1"/>
  <c r="C610" i="1"/>
  <c r="P609" i="1"/>
  <c r="X609" i="1" s="1"/>
  <c r="B609" i="1" s="1"/>
  <c r="D647" i="1"/>
  <c r="F647" i="1" s="1"/>
  <c r="L646" i="1"/>
  <c r="O646" i="1" s="1"/>
  <c r="R730" i="1"/>
  <c r="S730" i="1" s="1"/>
  <c r="Y730" i="1"/>
  <c r="G646" i="1"/>
  <c r="J649" i="1"/>
  <c r="K649" i="1" s="1"/>
  <c r="E649" i="1" s="1"/>
  <c r="I650" i="1"/>
  <c r="A731" i="1"/>
  <c r="Q731" i="1" s="1"/>
  <c r="AA730" i="1"/>
  <c r="T733" i="1"/>
  <c r="H731" i="1" l="1"/>
  <c r="C611" i="1"/>
  <c r="P610" i="1"/>
  <c r="X610" i="1" s="1"/>
  <c r="B610" i="1" s="1"/>
  <c r="L647" i="1"/>
  <c r="O647" i="1" s="1"/>
  <c r="G647" i="1"/>
  <c r="Y731" i="1"/>
  <c r="R731" i="1"/>
  <c r="S731" i="1" s="1"/>
  <c r="I651" i="1"/>
  <c r="J650" i="1"/>
  <c r="K650" i="1" s="1"/>
  <c r="E650" i="1" s="1"/>
  <c r="U649" i="1"/>
  <c r="W649" i="1" s="1"/>
  <c r="D648" i="1"/>
  <c r="F648" i="1" s="1"/>
  <c r="T734" i="1"/>
  <c r="AA731" i="1"/>
  <c r="A732" i="1"/>
  <c r="Q732" i="1" s="1"/>
  <c r="H732" i="1" l="1"/>
  <c r="C612" i="1"/>
  <c r="P611" i="1"/>
  <c r="X611" i="1" s="1"/>
  <c r="B611" i="1" s="1"/>
  <c r="U650" i="1"/>
  <c r="W650" i="1" s="1"/>
  <c r="J651" i="1"/>
  <c r="K651" i="1" s="1"/>
  <c r="E651" i="1" s="1"/>
  <c r="I652" i="1"/>
  <c r="Y732" i="1"/>
  <c r="R732" i="1"/>
  <c r="S732" i="1" s="1"/>
  <c r="L648" i="1"/>
  <c r="D649" i="1"/>
  <c r="F649" i="1" s="1"/>
  <c r="G648" i="1"/>
  <c r="A733" i="1"/>
  <c r="Q733" i="1" s="1"/>
  <c r="T735" i="1"/>
  <c r="AA732" i="1"/>
  <c r="H733" i="1" l="1"/>
  <c r="O648" i="1"/>
  <c r="M649" i="1"/>
  <c r="N649" i="1" s="1"/>
  <c r="C613" i="1"/>
  <c r="P612" i="1"/>
  <c r="X612" i="1" s="1"/>
  <c r="B612" i="1" s="1"/>
  <c r="U651" i="1"/>
  <c r="W651" i="1" s="1"/>
  <c r="Y733" i="1"/>
  <c r="R733" i="1"/>
  <c r="S733" i="1" s="1"/>
  <c r="D650" i="1"/>
  <c r="F650" i="1" s="1"/>
  <c r="L649" i="1"/>
  <c r="G649" i="1"/>
  <c r="J652" i="1"/>
  <c r="K652" i="1" s="1"/>
  <c r="E652" i="1" s="1"/>
  <c r="I653" i="1"/>
  <c r="AA733" i="1"/>
  <c r="T736" i="1"/>
  <c r="A734" i="1"/>
  <c r="Q734" i="1" s="1"/>
  <c r="H734" i="1" l="1"/>
  <c r="C614" i="1"/>
  <c r="P613" i="1"/>
  <c r="X613" i="1" s="1"/>
  <c r="B613" i="1" s="1"/>
  <c r="O649" i="1"/>
  <c r="M650" i="1"/>
  <c r="N650" i="1" s="1"/>
  <c r="U652" i="1"/>
  <c r="W652" i="1" s="1"/>
  <c r="Y734" i="1"/>
  <c r="R734" i="1"/>
  <c r="S734" i="1" s="1"/>
  <c r="D651" i="1"/>
  <c r="F651" i="1" s="1"/>
  <c r="J653" i="1"/>
  <c r="K653" i="1" s="1"/>
  <c r="U653" i="1" s="1"/>
  <c r="W653" i="1" s="1"/>
  <c r="I654" i="1"/>
  <c r="L650" i="1"/>
  <c r="G650" i="1"/>
  <c r="A735" i="1"/>
  <c r="Q735" i="1" s="1"/>
  <c r="AA734" i="1"/>
  <c r="T737" i="1"/>
  <c r="H735" i="1" l="1"/>
  <c r="E653" i="1"/>
  <c r="C615" i="1"/>
  <c r="P614" i="1"/>
  <c r="X614" i="1" s="1"/>
  <c r="B614" i="1" s="1"/>
  <c r="Y649" i="1"/>
  <c r="O650" i="1"/>
  <c r="M651" i="1"/>
  <c r="D652" i="1"/>
  <c r="F652" i="1" s="1"/>
  <c r="L651" i="1"/>
  <c r="Y735" i="1"/>
  <c r="R735" i="1"/>
  <c r="S735" i="1" s="1"/>
  <c r="J654" i="1"/>
  <c r="K654" i="1" s="1"/>
  <c r="U654" i="1" s="1"/>
  <c r="W654" i="1" s="1"/>
  <c r="I655" i="1"/>
  <c r="G651" i="1"/>
  <c r="AA735" i="1"/>
  <c r="T738" i="1"/>
  <c r="A736" i="1"/>
  <c r="Q736" i="1" s="1"/>
  <c r="H736" i="1" l="1"/>
  <c r="E654" i="1"/>
  <c r="C616" i="1"/>
  <c r="P615" i="1"/>
  <c r="X615" i="1" s="1"/>
  <c r="B615" i="1" s="1"/>
  <c r="G652" i="1"/>
  <c r="I656" i="1"/>
  <c r="J655" i="1"/>
  <c r="K655" i="1" s="1"/>
  <c r="U655" i="1" s="1"/>
  <c r="W655" i="1" s="1"/>
  <c r="Y736" i="1"/>
  <c r="R736" i="1"/>
  <c r="S736" i="1" s="1"/>
  <c r="D653" i="1"/>
  <c r="F653" i="1" s="1"/>
  <c r="L652" i="1"/>
  <c r="M652" i="1"/>
  <c r="M653" i="1" s="1"/>
  <c r="M654" i="1" s="1"/>
  <c r="M655" i="1" s="1"/>
  <c r="N651" i="1"/>
  <c r="N652" i="1" s="1"/>
  <c r="N653" i="1" s="1"/>
  <c r="N654" i="1" s="1"/>
  <c r="A737" i="1"/>
  <c r="Q737" i="1" s="1"/>
  <c r="T739" i="1"/>
  <c r="AA736" i="1"/>
  <c r="H737" i="1" l="1"/>
  <c r="E655" i="1"/>
  <c r="C617" i="1"/>
  <c r="P616" i="1"/>
  <c r="X616" i="1" s="1"/>
  <c r="B616" i="1" s="1"/>
  <c r="N655" i="1"/>
  <c r="L653" i="1"/>
  <c r="O653" i="1" s="1"/>
  <c r="O652" i="1"/>
  <c r="O651" i="1"/>
  <c r="D654" i="1"/>
  <c r="F654" i="1" s="1"/>
  <c r="Y737" i="1"/>
  <c r="R737" i="1"/>
  <c r="S737" i="1" s="1"/>
  <c r="G653" i="1"/>
  <c r="M656" i="1"/>
  <c r="I657" i="1"/>
  <c r="J656" i="1"/>
  <c r="K656" i="1" s="1"/>
  <c r="U656" i="1" s="1"/>
  <c r="W656" i="1" s="1"/>
  <c r="T740" i="1"/>
  <c r="AA737" i="1"/>
  <c r="A738" i="1"/>
  <c r="Q738" i="1" s="1"/>
  <c r="N656" i="1" l="1"/>
  <c r="H738" i="1"/>
  <c r="E656" i="1"/>
  <c r="C618" i="1"/>
  <c r="P617" i="1"/>
  <c r="X617" i="1" s="1"/>
  <c r="B617" i="1" s="1"/>
  <c r="L654" i="1"/>
  <c r="O654" i="1" s="1"/>
  <c r="G654" i="1"/>
  <c r="R738" i="1"/>
  <c r="S738" i="1" s="1"/>
  <c r="Y738" i="1"/>
  <c r="M657" i="1"/>
  <c r="J657" i="1"/>
  <c r="K657" i="1" s="1"/>
  <c r="U657" i="1" s="1"/>
  <c r="W657" i="1" s="1"/>
  <c r="I658" i="1"/>
  <c r="D655" i="1"/>
  <c r="F655" i="1" s="1"/>
  <c r="AA738" i="1"/>
  <c r="A739" i="1"/>
  <c r="T741" i="1"/>
  <c r="N657" i="1" l="1"/>
  <c r="Q739" i="1"/>
  <c r="Y739" i="1" s="1"/>
  <c r="H739" i="1"/>
  <c r="E657" i="1"/>
  <c r="C619" i="1"/>
  <c r="P618" i="1"/>
  <c r="X618" i="1" s="1"/>
  <c r="B618" i="1" s="1"/>
  <c r="G655" i="1"/>
  <c r="D656" i="1"/>
  <c r="F656" i="1" s="1"/>
  <c r="L655" i="1"/>
  <c r="O655" i="1" s="1"/>
  <c r="J658" i="1"/>
  <c r="K658" i="1" s="1"/>
  <c r="U658" i="1" s="1"/>
  <c r="W658" i="1" s="1"/>
  <c r="M658" i="1"/>
  <c r="I659" i="1"/>
  <c r="T742" i="1"/>
  <c r="AA739" i="1"/>
  <c r="A740" i="1"/>
  <c r="Q740" i="1" s="1"/>
  <c r="R740" i="1" s="1"/>
  <c r="S740" i="1" s="1"/>
  <c r="R739" i="1" l="1"/>
  <c r="S739" i="1" s="1"/>
  <c r="N658" i="1"/>
  <c r="H740" i="1"/>
  <c r="E658" i="1"/>
  <c r="C620" i="1"/>
  <c r="P619" i="1"/>
  <c r="D657" i="1"/>
  <c r="F657" i="1" s="1"/>
  <c r="M659" i="1"/>
  <c r="N659" i="1" s="1"/>
  <c r="I660" i="1"/>
  <c r="J659" i="1"/>
  <c r="K659" i="1" s="1"/>
  <c r="U659" i="1" s="1"/>
  <c r="W659" i="1" s="1"/>
  <c r="L656" i="1"/>
  <c r="O656" i="1" s="1"/>
  <c r="G656" i="1"/>
  <c r="AA740" i="1"/>
  <c r="A741" i="1"/>
  <c r="Q741" i="1" s="1"/>
  <c r="T743" i="1"/>
  <c r="H741" i="1" l="1"/>
  <c r="E659" i="1"/>
  <c r="X619" i="1"/>
  <c r="B619" i="1" s="1"/>
  <c r="S619" i="1"/>
  <c r="Y619" i="1" s="1"/>
  <c r="C621" i="1"/>
  <c r="P620" i="1"/>
  <c r="X620" i="1" s="1"/>
  <c r="B620" i="1" s="1"/>
  <c r="L657" i="1"/>
  <c r="O657" i="1" s="1"/>
  <c r="G657" i="1"/>
  <c r="R741" i="1"/>
  <c r="J660" i="1"/>
  <c r="K660" i="1" s="1"/>
  <c r="U660" i="1" s="1"/>
  <c r="W660" i="1" s="1"/>
  <c r="M660" i="1"/>
  <c r="N660" i="1" s="1"/>
  <c r="I661" i="1"/>
  <c r="D658" i="1"/>
  <c r="F658" i="1" s="1"/>
  <c r="AA741" i="1"/>
  <c r="A742" i="1"/>
  <c r="Q742" i="1" s="1"/>
  <c r="T744" i="1"/>
  <c r="H742" i="1" l="1"/>
  <c r="E660" i="1"/>
  <c r="C622" i="1"/>
  <c r="P621" i="1"/>
  <c r="X621" i="1" s="1"/>
  <c r="B621" i="1" s="1"/>
  <c r="D659" i="1"/>
  <c r="F659" i="1" s="1"/>
  <c r="Y742" i="1"/>
  <c r="R742" i="1"/>
  <c r="S742" i="1" s="1"/>
  <c r="L658" i="1"/>
  <c r="O658" i="1" s="1"/>
  <c r="M661" i="1"/>
  <c r="N661" i="1" s="1"/>
  <c r="J661" i="1"/>
  <c r="K661" i="1" s="1"/>
  <c r="U661" i="1" s="1"/>
  <c r="W661" i="1" s="1"/>
  <c r="I662" i="1"/>
  <c r="G658" i="1"/>
  <c r="A743" i="1"/>
  <c r="T745" i="1"/>
  <c r="AA742" i="1"/>
  <c r="Q743" i="1" l="1"/>
  <c r="Y743" i="1" s="1"/>
  <c r="H743" i="1"/>
  <c r="E661" i="1"/>
  <c r="C623" i="1"/>
  <c r="P622" i="1"/>
  <c r="X622" i="1" s="1"/>
  <c r="B622" i="1" s="1"/>
  <c r="G659" i="1"/>
  <c r="L659" i="1"/>
  <c r="O659" i="1" s="1"/>
  <c r="J662" i="1"/>
  <c r="K662" i="1" s="1"/>
  <c r="U662" i="1" s="1"/>
  <c r="W662" i="1" s="1"/>
  <c r="M662" i="1"/>
  <c r="N662" i="1" s="1"/>
  <c r="I663" i="1"/>
  <c r="D660" i="1"/>
  <c r="F660" i="1" s="1"/>
  <c r="AA743" i="1"/>
  <c r="A744" i="1"/>
  <c r="Q744" i="1" s="1"/>
  <c r="T746" i="1"/>
  <c r="R743" i="1" l="1"/>
  <c r="S743" i="1" s="1"/>
  <c r="H744" i="1"/>
  <c r="E662" i="1"/>
  <c r="C624" i="1"/>
  <c r="P623" i="1"/>
  <c r="X623" i="1" s="1"/>
  <c r="B623" i="1" s="1"/>
  <c r="G660" i="1"/>
  <c r="Y744" i="1"/>
  <c r="R744" i="1"/>
  <c r="S744" i="1" s="1"/>
  <c r="D661" i="1"/>
  <c r="F661" i="1" s="1"/>
  <c r="L660" i="1"/>
  <c r="O660" i="1" s="1"/>
  <c r="J663" i="1"/>
  <c r="K663" i="1" s="1"/>
  <c r="U663" i="1" s="1"/>
  <c r="W663" i="1" s="1"/>
  <c r="M663" i="1"/>
  <c r="N663" i="1" s="1"/>
  <c r="I664" i="1"/>
  <c r="T747" i="1"/>
  <c r="AA744" i="1"/>
  <c r="A745" i="1"/>
  <c r="Q745" i="1" s="1"/>
  <c r="H745" i="1" l="1"/>
  <c r="E663" i="1"/>
  <c r="C625" i="1"/>
  <c r="P624" i="1"/>
  <c r="X624" i="1" s="1"/>
  <c r="B624" i="1" s="1"/>
  <c r="L661" i="1"/>
  <c r="O661" i="1" s="1"/>
  <c r="G661" i="1"/>
  <c r="D662" i="1"/>
  <c r="F662" i="1" s="1"/>
  <c r="Y745" i="1"/>
  <c r="R745" i="1"/>
  <c r="S745" i="1" s="1"/>
  <c r="M664" i="1"/>
  <c r="N664" i="1" s="1"/>
  <c r="J664" i="1"/>
  <c r="K664" i="1" s="1"/>
  <c r="U664" i="1" s="1"/>
  <c r="W664" i="1" s="1"/>
  <c r="I665" i="1"/>
  <c r="AA745" i="1"/>
  <c r="T748" i="1"/>
  <c r="A746" i="1"/>
  <c r="Q746" i="1" s="1"/>
  <c r="H746" i="1" l="1"/>
  <c r="E664" i="1"/>
  <c r="C626" i="1"/>
  <c r="P625" i="1"/>
  <c r="X625" i="1" s="1"/>
  <c r="B625" i="1" s="1"/>
  <c r="G662" i="1"/>
  <c r="L662" i="1"/>
  <c r="O662" i="1" s="1"/>
  <c r="R746" i="1"/>
  <c r="S746" i="1" s="1"/>
  <c r="Y746" i="1"/>
  <c r="M665" i="1"/>
  <c r="N665" i="1" s="1"/>
  <c r="J665" i="1"/>
  <c r="K665" i="1" s="1"/>
  <c r="U665" i="1" s="1"/>
  <c r="W665" i="1" s="1"/>
  <c r="I666" i="1"/>
  <c r="D663" i="1"/>
  <c r="F663" i="1" s="1"/>
  <c r="AA746" i="1"/>
  <c r="T749" i="1"/>
  <c r="A747" i="1"/>
  <c r="Q747" i="1" s="1"/>
  <c r="H747" i="1" l="1"/>
  <c r="E665" i="1"/>
  <c r="C627" i="1"/>
  <c r="P626" i="1"/>
  <c r="X626" i="1" s="1"/>
  <c r="B626" i="1" s="1"/>
  <c r="G663" i="1"/>
  <c r="Y747" i="1"/>
  <c r="R747" i="1"/>
  <c r="S747" i="1" s="1"/>
  <c r="D664" i="1"/>
  <c r="F664" i="1" s="1"/>
  <c r="L663" i="1"/>
  <c r="O663" i="1" s="1"/>
  <c r="J666" i="1"/>
  <c r="K666" i="1" s="1"/>
  <c r="U666" i="1" s="1"/>
  <c r="W666" i="1" s="1"/>
  <c r="M666" i="1"/>
  <c r="N666" i="1" s="1"/>
  <c r="I667" i="1"/>
  <c r="A748" i="1"/>
  <c r="Q748" i="1" s="1"/>
  <c r="AA747" i="1"/>
  <c r="T750" i="1"/>
  <c r="H748" i="1" l="1"/>
  <c r="E666" i="1"/>
  <c r="C628" i="1"/>
  <c r="P627" i="1"/>
  <c r="X627" i="1" s="1"/>
  <c r="B627" i="1" s="1"/>
  <c r="D665" i="1"/>
  <c r="F665" i="1" s="1"/>
  <c r="R748" i="1"/>
  <c r="S748" i="1" s="1"/>
  <c r="Y748" i="1"/>
  <c r="M667" i="1"/>
  <c r="N667" i="1" s="1"/>
  <c r="I668" i="1"/>
  <c r="J667" i="1"/>
  <c r="K667" i="1" s="1"/>
  <c r="U667" i="1" s="1"/>
  <c r="W667" i="1" s="1"/>
  <c r="L664" i="1"/>
  <c r="O664" i="1" s="1"/>
  <c r="G664" i="1"/>
  <c r="T751" i="1"/>
  <c r="AA748" i="1"/>
  <c r="A749" i="1"/>
  <c r="Q749" i="1" s="1"/>
  <c r="H749" i="1" l="1"/>
  <c r="E667" i="1"/>
  <c r="C629" i="1"/>
  <c r="P628" i="1"/>
  <c r="X628" i="1" s="1"/>
  <c r="B628" i="1" s="1"/>
  <c r="L665" i="1"/>
  <c r="O665" i="1" s="1"/>
  <c r="Y749" i="1"/>
  <c r="R749" i="1"/>
  <c r="S749" i="1" s="1"/>
  <c r="I669" i="1"/>
  <c r="M668" i="1"/>
  <c r="N668" i="1" s="1"/>
  <c r="J668" i="1"/>
  <c r="K668" i="1" s="1"/>
  <c r="U668" i="1" s="1"/>
  <c r="W668" i="1" s="1"/>
  <c r="G665" i="1"/>
  <c r="D666" i="1"/>
  <c r="F666" i="1" s="1"/>
  <c r="AA749" i="1"/>
  <c r="A750" i="1"/>
  <c r="Q750" i="1" s="1"/>
  <c r="T752" i="1"/>
  <c r="H750" i="1" l="1"/>
  <c r="E668" i="1"/>
  <c r="C630" i="1"/>
  <c r="P629" i="1"/>
  <c r="X629" i="1" s="1"/>
  <c r="B629" i="1" s="1"/>
  <c r="G666" i="1"/>
  <c r="D667" i="1"/>
  <c r="F667" i="1" s="1"/>
  <c r="M669" i="1"/>
  <c r="N669" i="1" s="1"/>
  <c r="J669" i="1"/>
  <c r="K669" i="1" s="1"/>
  <c r="U669" i="1" s="1"/>
  <c r="W669" i="1" s="1"/>
  <c r="I670" i="1"/>
  <c r="Y750" i="1"/>
  <c r="R750" i="1"/>
  <c r="S750" i="1" s="1"/>
  <c r="L666" i="1"/>
  <c r="O666" i="1" s="1"/>
  <c r="AA750" i="1"/>
  <c r="T753" i="1"/>
  <c r="A751" i="1"/>
  <c r="Q751" i="1" s="1"/>
  <c r="H751" i="1" l="1"/>
  <c r="E669" i="1"/>
  <c r="C631" i="1"/>
  <c r="P630" i="1"/>
  <c r="X630" i="1" s="1"/>
  <c r="B630" i="1" s="1"/>
  <c r="L667" i="1"/>
  <c r="O667" i="1" s="1"/>
  <c r="Y751" i="1"/>
  <c r="R751" i="1"/>
  <c r="S751" i="1" s="1"/>
  <c r="M670" i="1"/>
  <c r="N670" i="1" s="1"/>
  <c r="I671" i="1"/>
  <c r="J670" i="1"/>
  <c r="K670" i="1" s="1"/>
  <c r="U670" i="1" s="1"/>
  <c r="W670" i="1" s="1"/>
  <c r="G667" i="1"/>
  <c r="D668" i="1"/>
  <c r="F668" i="1" s="1"/>
  <c r="A752" i="1"/>
  <c r="Q752" i="1" s="1"/>
  <c r="T754" i="1"/>
  <c r="AA751" i="1"/>
  <c r="H752" i="1" l="1"/>
  <c r="E670" i="1"/>
  <c r="C632" i="1"/>
  <c r="P631" i="1"/>
  <c r="X631" i="1" s="1"/>
  <c r="B631" i="1" s="1"/>
  <c r="G668" i="1"/>
  <c r="I672" i="1"/>
  <c r="M671" i="1"/>
  <c r="N671" i="1" s="1"/>
  <c r="J671" i="1"/>
  <c r="K671" i="1" s="1"/>
  <c r="U671" i="1" s="1"/>
  <c r="W671" i="1" s="1"/>
  <c r="D669" i="1"/>
  <c r="F669" i="1" s="1"/>
  <c r="Y752" i="1"/>
  <c r="R752" i="1"/>
  <c r="S752" i="1" s="1"/>
  <c r="L668" i="1"/>
  <c r="O668" i="1" s="1"/>
  <c r="T755" i="1"/>
  <c r="AA752" i="1"/>
  <c r="A753" i="1"/>
  <c r="Q753" i="1" s="1"/>
  <c r="H753" i="1" l="1"/>
  <c r="E671" i="1"/>
  <c r="C633" i="1"/>
  <c r="P632" i="1"/>
  <c r="X632" i="1" s="1"/>
  <c r="B632" i="1" s="1"/>
  <c r="L669" i="1"/>
  <c r="O669" i="1" s="1"/>
  <c r="G669" i="1"/>
  <c r="D670" i="1"/>
  <c r="F670" i="1" s="1"/>
  <c r="Y753" i="1"/>
  <c r="R753" i="1"/>
  <c r="S753" i="1" s="1"/>
  <c r="M672" i="1"/>
  <c r="N672" i="1" s="1"/>
  <c r="I673" i="1"/>
  <c r="J672" i="1"/>
  <c r="K672" i="1" s="1"/>
  <c r="U672" i="1" s="1"/>
  <c r="W672" i="1" s="1"/>
  <c r="AA753" i="1"/>
  <c r="T756" i="1"/>
  <c r="A754" i="1"/>
  <c r="Q754" i="1" s="1"/>
  <c r="H754" i="1" l="1"/>
  <c r="E672" i="1"/>
  <c r="C634" i="1"/>
  <c r="P633" i="1"/>
  <c r="L670" i="1"/>
  <c r="O670" i="1" s="1"/>
  <c r="G670" i="1"/>
  <c r="R754" i="1"/>
  <c r="M673" i="1"/>
  <c r="N673" i="1" s="1"/>
  <c r="J673" i="1"/>
  <c r="K673" i="1" s="1"/>
  <c r="U673" i="1" s="1"/>
  <c r="W673" i="1" s="1"/>
  <c r="I674" i="1"/>
  <c r="D671" i="1"/>
  <c r="F671" i="1" s="1"/>
  <c r="AA754" i="1"/>
  <c r="T757" i="1"/>
  <c r="A755" i="1"/>
  <c r="Q755" i="1" s="1"/>
  <c r="H755" i="1" l="1"/>
  <c r="X633" i="1"/>
  <c r="S633" i="1"/>
  <c r="E673" i="1"/>
  <c r="C635" i="1"/>
  <c r="P634" i="1"/>
  <c r="G671" i="1"/>
  <c r="D672" i="1"/>
  <c r="F672" i="1" s="1"/>
  <c r="R755" i="1"/>
  <c r="L671" i="1"/>
  <c r="O671" i="1" s="1"/>
  <c r="I675" i="1"/>
  <c r="J674" i="1"/>
  <c r="K674" i="1" s="1"/>
  <c r="U674" i="1" s="1"/>
  <c r="W674" i="1" s="1"/>
  <c r="M674" i="1"/>
  <c r="N674" i="1" s="1"/>
  <c r="A756" i="1"/>
  <c r="Q756" i="1" s="1"/>
  <c r="T758" i="1"/>
  <c r="AA755" i="1"/>
  <c r="B633" i="1" l="1"/>
  <c r="Y633" i="1"/>
  <c r="H756" i="1"/>
  <c r="E674" i="1"/>
  <c r="X634" i="1"/>
  <c r="B634" i="1" s="1"/>
  <c r="S634" i="1"/>
  <c r="C636" i="1"/>
  <c r="P635" i="1"/>
  <c r="G672" i="1"/>
  <c r="L672" i="1"/>
  <c r="O672" i="1" s="1"/>
  <c r="I676" i="1"/>
  <c r="J675" i="1"/>
  <c r="K675" i="1" s="1"/>
  <c r="U675" i="1" s="1"/>
  <c r="W675" i="1" s="1"/>
  <c r="M675" i="1"/>
  <c r="N675" i="1" s="1"/>
  <c r="R756" i="1"/>
  <c r="D673" i="1"/>
  <c r="F673" i="1" s="1"/>
  <c r="T759" i="1"/>
  <c r="A757" i="1"/>
  <c r="Q757" i="1" s="1"/>
  <c r="AA756" i="1"/>
  <c r="H757" i="1" l="1"/>
  <c r="Y634" i="1"/>
  <c r="E675" i="1"/>
  <c r="X635" i="1"/>
  <c r="B635" i="1" s="1"/>
  <c r="S635" i="1"/>
  <c r="Y635" i="1" s="1"/>
  <c r="C637" i="1"/>
  <c r="P636" i="1"/>
  <c r="X636" i="1" s="1"/>
  <c r="B636" i="1" s="1"/>
  <c r="D674" i="1"/>
  <c r="F674" i="1" s="1"/>
  <c r="G673" i="1"/>
  <c r="Y757" i="1"/>
  <c r="R757" i="1"/>
  <c r="S757" i="1" s="1"/>
  <c r="L673" i="1"/>
  <c r="O673" i="1" s="1"/>
  <c r="J676" i="1"/>
  <c r="K676" i="1" s="1"/>
  <c r="U676" i="1" s="1"/>
  <c r="W676" i="1" s="1"/>
  <c r="M676" i="1"/>
  <c r="N676" i="1" s="1"/>
  <c r="I677" i="1"/>
  <c r="T760" i="1"/>
  <c r="AA757" i="1"/>
  <c r="A758" i="1"/>
  <c r="Q758" i="1" s="1"/>
  <c r="H758" i="1" l="1"/>
  <c r="E676" i="1"/>
  <c r="C638" i="1"/>
  <c r="P637" i="1"/>
  <c r="X637" i="1" s="1"/>
  <c r="B637" i="1" s="1"/>
  <c r="L674" i="1"/>
  <c r="O674" i="1" s="1"/>
  <c r="G674" i="1"/>
  <c r="J677" i="1"/>
  <c r="K677" i="1" s="1"/>
  <c r="U677" i="1" s="1"/>
  <c r="W677" i="1" s="1"/>
  <c r="I678" i="1"/>
  <c r="M677" i="1"/>
  <c r="N677" i="1" s="1"/>
  <c r="Y758" i="1"/>
  <c r="R758" i="1"/>
  <c r="S758" i="1" s="1"/>
  <c r="D675" i="1"/>
  <c r="F675" i="1" s="1"/>
  <c r="A759" i="1"/>
  <c r="Q759" i="1" s="1"/>
  <c r="T761" i="1"/>
  <c r="AA758" i="1"/>
  <c r="H759" i="1" l="1"/>
  <c r="E677" i="1"/>
  <c r="C639" i="1"/>
  <c r="P638" i="1"/>
  <c r="X638" i="1" s="1"/>
  <c r="B638" i="1" s="1"/>
  <c r="L675" i="1"/>
  <c r="O675" i="1" s="1"/>
  <c r="Y759" i="1"/>
  <c r="R759" i="1"/>
  <c r="S759" i="1" s="1"/>
  <c r="G675" i="1"/>
  <c r="D676" i="1"/>
  <c r="F676" i="1" s="1"/>
  <c r="M678" i="1"/>
  <c r="N678" i="1" s="1"/>
  <c r="J678" i="1"/>
  <c r="K678" i="1" s="1"/>
  <c r="U678" i="1" s="1"/>
  <c r="W678" i="1" s="1"/>
  <c r="I679" i="1"/>
  <c r="AA759" i="1"/>
  <c r="T762" i="1"/>
  <c r="A760" i="1"/>
  <c r="Q760" i="1" s="1"/>
  <c r="H760" i="1" l="1"/>
  <c r="E678" i="1"/>
  <c r="C640" i="1"/>
  <c r="P639" i="1"/>
  <c r="X639" i="1" s="1"/>
  <c r="B639" i="1" s="1"/>
  <c r="L676" i="1"/>
  <c r="O676" i="1" s="1"/>
  <c r="G676" i="1"/>
  <c r="D677" i="1"/>
  <c r="F677" i="1" s="1"/>
  <c r="Y760" i="1"/>
  <c r="R760" i="1"/>
  <c r="S760" i="1" s="1"/>
  <c r="J679" i="1"/>
  <c r="K679" i="1" s="1"/>
  <c r="I680" i="1"/>
  <c r="AA760" i="1"/>
  <c r="A761" i="1"/>
  <c r="Q761" i="1" s="1"/>
  <c r="T763" i="1"/>
  <c r="H761" i="1" l="1"/>
  <c r="U679" i="1"/>
  <c r="W679" i="1" s="1"/>
  <c r="E679" i="1"/>
  <c r="C641" i="1"/>
  <c r="P640" i="1"/>
  <c r="X640" i="1" s="1"/>
  <c r="B640" i="1" s="1"/>
  <c r="L677" i="1"/>
  <c r="O677" i="1" s="1"/>
  <c r="G677" i="1"/>
  <c r="J680" i="1"/>
  <c r="K680" i="1" s="1"/>
  <c r="I681" i="1"/>
  <c r="Y761" i="1"/>
  <c r="R761" i="1"/>
  <c r="S761" i="1" s="1"/>
  <c r="D678" i="1"/>
  <c r="F678" i="1" s="1"/>
  <c r="T764" i="1"/>
  <c r="AA761" i="1"/>
  <c r="A762" i="1"/>
  <c r="Q762" i="1" s="1"/>
  <c r="H762" i="1" l="1"/>
  <c r="E680" i="1"/>
  <c r="C642" i="1"/>
  <c r="P641" i="1"/>
  <c r="X641" i="1" s="1"/>
  <c r="B641" i="1" s="1"/>
  <c r="L678" i="1"/>
  <c r="R762" i="1"/>
  <c r="S762" i="1" s="1"/>
  <c r="Y762" i="1"/>
  <c r="G678" i="1"/>
  <c r="D679" i="1"/>
  <c r="F679" i="1" s="1"/>
  <c r="I682" i="1"/>
  <c r="J681" i="1"/>
  <c r="K681" i="1" s="1"/>
  <c r="U680" i="1"/>
  <c r="W680" i="1" s="1"/>
  <c r="AA762" i="1"/>
  <c r="T765" i="1"/>
  <c r="A763" i="1"/>
  <c r="Q763" i="1" s="1"/>
  <c r="H763" i="1" l="1"/>
  <c r="E681" i="1"/>
  <c r="O678" i="1"/>
  <c r="M679" i="1"/>
  <c r="N679" i="1" s="1"/>
  <c r="C643" i="1"/>
  <c r="P642" i="1"/>
  <c r="X642" i="1" s="1"/>
  <c r="B642" i="1" s="1"/>
  <c r="U681" i="1"/>
  <c r="W681" i="1" s="1"/>
  <c r="L679" i="1"/>
  <c r="G679" i="1"/>
  <c r="J682" i="1"/>
  <c r="K682" i="1" s="1"/>
  <c r="I683" i="1"/>
  <c r="D680" i="1"/>
  <c r="F680" i="1" s="1"/>
  <c r="Y763" i="1"/>
  <c r="R763" i="1"/>
  <c r="S763" i="1" s="1"/>
  <c r="AA763" i="1"/>
  <c r="T766" i="1"/>
  <c r="A764" i="1"/>
  <c r="Q764" i="1" s="1"/>
  <c r="H764" i="1" l="1"/>
  <c r="E682" i="1"/>
  <c r="O679" i="1"/>
  <c r="M680" i="1"/>
  <c r="N680" i="1" s="1"/>
  <c r="C644" i="1"/>
  <c r="P643" i="1"/>
  <c r="X643" i="1" s="1"/>
  <c r="B643" i="1" s="1"/>
  <c r="U682" i="1"/>
  <c r="W682" i="1" s="1"/>
  <c r="G680" i="1"/>
  <c r="D681" i="1"/>
  <c r="F681" i="1" s="1"/>
  <c r="R764" i="1"/>
  <c r="S764" i="1" s="1"/>
  <c r="Y764" i="1"/>
  <c r="L680" i="1"/>
  <c r="J683" i="1"/>
  <c r="K683" i="1" s="1"/>
  <c r="I684" i="1"/>
  <c r="AA764" i="1"/>
  <c r="A765" i="1"/>
  <c r="Q765" i="1" s="1"/>
  <c r="T767" i="1"/>
  <c r="H765" i="1" l="1"/>
  <c r="E683" i="1"/>
  <c r="C645" i="1"/>
  <c r="P644" i="1"/>
  <c r="X644" i="1" s="1"/>
  <c r="B644" i="1" s="1"/>
  <c r="U683" i="1"/>
  <c r="W683" i="1" s="1"/>
  <c r="L681" i="1"/>
  <c r="G681" i="1"/>
  <c r="Y765" i="1"/>
  <c r="R765" i="1"/>
  <c r="S765" i="1" s="1"/>
  <c r="O680" i="1"/>
  <c r="M681" i="1"/>
  <c r="J684" i="1"/>
  <c r="K684" i="1" s="1"/>
  <c r="I685" i="1"/>
  <c r="D682" i="1"/>
  <c r="F682" i="1" s="1"/>
  <c r="T768" i="1"/>
  <c r="A766" i="1"/>
  <c r="Q766" i="1" s="1"/>
  <c r="AA765" i="1"/>
  <c r="H766" i="1" l="1"/>
  <c r="E684" i="1"/>
  <c r="C646" i="1"/>
  <c r="P645" i="1"/>
  <c r="X645" i="1" s="1"/>
  <c r="B645" i="1" s="1"/>
  <c r="U684" i="1"/>
  <c r="W684" i="1" s="1"/>
  <c r="Y766" i="1"/>
  <c r="R766" i="1"/>
  <c r="S766" i="1" s="1"/>
  <c r="J685" i="1"/>
  <c r="K685" i="1" s="1"/>
  <c r="I686" i="1"/>
  <c r="L682" i="1"/>
  <c r="G682" i="1"/>
  <c r="D683" i="1"/>
  <c r="F683" i="1" s="1"/>
  <c r="M682" i="1"/>
  <c r="N681" i="1"/>
  <c r="O681" i="1" s="1"/>
  <c r="T769" i="1"/>
  <c r="AA766" i="1"/>
  <c r="A767" i="1"/>
  <c r="Q767" i="1" s="1"/>
  <c r="H767" i="1" l="1"/>
  <c r="E685" i="1"/>
  <c r="C647" i="1"/>
  <c r="P646" i="1"/>
  <c r="X646" i="1" s="1"/>
  <c r="B646" i="1" s="1"/>
  <c r="U685" i="1"/>
  <c r="W685" i="1" s="1"/>
  <c r="L683" i="1"/>
  <c r="G683" i="1"/>
  <c r="N682" i="1"/>
  <c r="O682" i="1" s="1"/>
  <c r="M683" i="1"/>
  <c r="D684" i="1"/>
  <c r="F684" i="1" s="1"/>
  <c r="Y767" i="1"/>
  <c r="R767" i="1"/>
  <c r="S767" i="1" s="1"/>
  <c r="I687" i="1"/>
  <c r="J686" i="1"/>
  <c r="K686" i="1" s="1"/>
  <c r="A768" i="1"/>
  <c r="Q768" i="1" s="1"/>
  <c r="T770" i="1"/>
  <c r="AA767" i="1"/>
  <c r="H768" i="1" l="1"/>
  <c r="E686" i="1"/>
  <c r="C648" i="1"/>
  <c r="P647" i="1"/>
  <c r="X647" i="1" s="1"/>
  <c r="B647" i="1" s="1"/>
  <c r="U686" i="1"/>
  <c r="W686" i="1" s="1"/>
  <c r="L684" i="1"/>
  <c r="G684" i="1"/>
  <c r="D685" i="1"/>
  <c r="F685" i="1" s="1"/>
  <c r="Y768" i="1"/>
  <c r="R768" i="1"/>
  <c r="S768" i="1" s="1"/>
  <c r="J687" i="1"/>
  <c r="K687" i="1" s="1"/>
  <c r="I688" i="1"/>
  <c r="N683" i="1"/>
  <c r="O683" i="1" s="1"/>
  <c r="M684" i="1"/>
  <c r="T771" i="1"/>
  <c r="AA768" i="1"/>
  <c r="A769" i="1"/>
  <c r="Q769" i="1" s="1"/>
  <c r="H769" i="1" l="1"/>
  <c r="E687" i="1"/>
  <c r="U687" i="1"/>
  <c r="W687" i="1" s="1"/>
  <c r="C649" i="1"/>
  <c r="P648" i="1"/>
  <c r="X648" i="1" s="1"/>
  <c r="B648" i="1" s="1"/>
  <c r="L685" i="1"/>
  <c r="G685" i="1"/>
  <c r="Y769" i="1"/>
  <c r="R769" i="1"/>
  <c r="S769" i="1" s="1"/>
  <c r="N684" i="1"/>
  <c r="O684" i="1" s="1"/>
  <c r="M685" i="1"/>
  <c r="J688" i="1"/>
  <c r="K688" i="1" s="1"/>
  <c r="I689" i="1"/>
  <c r="D686" i="1"/>
  <c r="F686" i="1" s="1"/>
  <c r="T772" i="1"/>
  <c r="AA769" i="1"/>
  <c r="A770" i="1"/>
  <c r="Q770" i="1" l="1"/>
  <c r="Y770" i="1" s="1"/>
  <c r="H770" i="1"/>
  <c r="U688" i="1"/>
  <c r="W688" i="1" s="1"/>
  <c r="E688" i="1"/>
  <c r="C650" i="1"/>
  <c r="P649" i="1"/>
  <c r="G686" i="1"/>
  <c r="L686" i="1"/>
  <c r="R770" i="1"/>
  <c r="S770" i="1" s="1"/>
  <c r="J689" i="1"/>
  <c r="K689" i="1" s="1"/>
  <c r="U689" i="1" s="1"/>
  <c r="W689" i="1" s="1"/>
  <c r="I690" i="1"/>
  <c r="N685" i="1"/>
  <c r="O685" i="1" s="1"/>
  <c r="M686" i="1"/>
  <c r="D687" i="1"/>
  <c r="F687" i="1" s="1"/>
  <c r="A771" i="1"/>
  <c r="AA770" i="1"/>
  <c r="T773" i="1"/>
  <c r="Q771" i="1" l="1"/>
  <c r="Y771" i="1" s="1"/>
  <c r="H771" i="1"/>
  <c r="E689" i="1"/>
  <c r="X649" i="1"/>
  <c r="B649" i="1" s="1"/>
  <c r="C651" i="1"/>
  <c r="P650" i="1"/>
  <c r="X650" i="1" s="1"/>
  <c r="B650" i="1" s="1"/>
  <c r="G687" i="1"/>
  <c r="L687" i="1"/>
  <c r="D688" i="1"/>
  <c r="F688" i="1" s="1"/>
  <c r="N686" i="1"/>
  <c r="O686" i="1" s="1"/>
  <c r="M687" i="1"/>
  <c r="I691" i="1"/>
  <c r="J690" i="1"/>
  <c r="K690" i="1" s="1"/>
  <c r="U690" i="1" s="1"/>
  <c r="W690" i="1" s="1"/>
  <c r="A772" i="1"/>
  <c r="Q772" i="1" s="1"/>
  <c r="T774" i="1"/>
  <c r="AA771" i="1"/>
  <c r="R771" i="1" l="1"/>
  <c r="S771" i="1" s="1"/>
  <c r="H772" i="1"/>
  <c r="E690" i="1"/>
  <c r="C652" i="1"/>
  <c r="P651" i="1"/>
  <c r="X651" i="1" s="1"/>
  <c r="B651" i="1" s="1"/>
  <c r="L688" i="1"/>
  <c r="G688" i="1"/>
  <c r="N687" i="1"/>
  <c r="O687" i="1" s="1"/>
  <c r="M688" i="1"/>
  <c r="R772" i="1"/>
  <c r="S772" i="1" s="1"/>
  <c r="Y772" i="1"/>
  <c r="I692" i="1"/>
  <c r="J691" i="1"/>
  <c r="K691" i="1" s="1"/>
  <c r="U691" i="1" s="1"/>
  <c r="W691" i="1" s="1"/>
  <c r="D689" i="1"/>
  <c r="F689" i="1" s="1"/>
  <c r="T775" i="1"/>
  <c r="AA772" i="1"/>
  <c r="A773" i="1"/>
  <c r="Q773" i="1" s="1"/>
  <c r="H773" i="1" l="1"/>
  <c r="E691" i="1"/>
  <c r="C653" i="1"/>
  <c r="P652" i="1"/>
  <c r="X652" i="1" s="1"/>
  <c r="B652" i="1" s="1"/>
  <c r="G689" i="1"/>
  <c r="L689" i="1"/>
  <c r="N688" i="1"/>
  <c r="O688" i="1" s="1"/>
  <c r="M689" i="1"/>
  <c r="J692" i="1"/>
  <c r="K692" i="1" s="1"/>
  <c r="U692" i="1" s="1"/>
  <c r="W692" i="1" s="1"/>
  <c r="I693" i="1"/>
  <c r="Y773" i="1"/>
  <c r="R773" i="1"/>
  <c r="S773" i="1" s="1"/>
  <c r="D690" i="1"/>
  <c r="F690" i="1" s="1"/>
  <c r="AA773" i="1"/>
  <c r="A774" i="1"/>
  <c r="Q774" i="1" s="1"/>
  <c r="T776" i="1"/>
  <c r="H774" i="1" l="1"/>
  <c r="E692" i="1"/>
  <c r="C654" i="1"/>
  <c r="P653" i="1"/>
  <c r="X653" i="1" s="1"/>
  <c r="B653" i="1" s="1"/>
  <c r="Y774" i="1"/>
  <c r="R774" i="1"/>
  <c r="S774" i="1" s="1"/>
  <c r="D691" i="1"/>
  <c r="F691" i="1" s="1"/>
  <c r="L690" i="1"/>
  <c r="G690" i="1"/>
  <c r="N689" i="1"/>
  <c r="O689" i="1" s="1"/>
  <c r="M690" i="1"/>
  <c r="J693" i="1"/>
  <c r="K693" i="1" s="1"/>
  <c r="U693" i="1" s="1"/>
  <c r="W693" i="1" s="1"/>
  <c r="I694" i="1"/>
  <c r="AA774" i="1"/>
  <c r="A775" i="1"/>
  <c r="Q775" i="1" s="1"/>
  <c r="T777" i="1"/>
  <c r="H775" i="1" l="1"/>
  <c r="E693" i="1"/>
  <c r="C655" i="1"/>
  <c r="P654" i="1"/>
  <c r="X654" i="1" s="1"/>
  <c r="B654" i="1" s="1"/>
  <c r="D692" i="1"/>
  <c r="F692" i="1" s="1"/>
  <c r="N690" i="1"/>
  <c r="O690" i="1" s="1"/>
  <c r="M691" i="1"/>
  <c r="L691" i="1"/>
  <c r="Y775" i="1"/>
  <c r="R775" i="1"/>
  <c r="S775" i="1" s="1"/>
  <c r="I695" i="1"/>
  <c r="J694" i="1"/>
  <c r="K694" i="1" s="1"/>
  <c r="U694" i="1" s="1"/>
  <c r="W694" i="1" s="1"/>
  <c r="G691" i="1"/>
  <c r="T778" i="1"/>
  <c r="AA775" i="1"/>
  <c r="A776" i="1"/>
  <c r="Q776" i="1" s="1"/>
  <c r="H776" i="1" l="1"/>
  <c r="E694" i="1"/>
  <c r="C656" i="1"/>
  <c r="P655" i="1"/>
  <c r="X655" i="1" s="1"/>
  <c r="B655" i="1" s="1"/>
  <c r="G692" i="1"/>
  <c r="J695" i="1"/>
  <c r="K695" i="1" s="1"/>
  <c r="U695" i="1" s="1"/>
  <c r="W695" i="1" s="1"/>
  <c r="I696" i="1"/>
  <c r="N691" i="1"/>
  <c r="O691" i="1" s="1"/>
  <c r="M692" i="1"/>
  <c r="Y776" i="1"/>
  <c r="R776" i="1"/>
  <c r="S776" i="1" s="1"/>
  <c r="D693" i="1"/>
  <c r="F693" i="1" s="1"/>
  <c r="L692" i="1"/>
  <c r="AA776" i="1"/>
  <c r="A777" i="1"/>
  <c r="Q777" i="1" s="1"/>
  <c r="T779" i="1"/>
  <c r="H777" i="1" l="1"/>
  <c r="E695" i="1"/>
  <c r="C657" i="1"/>
  <c r="P656" i="1"/>
  <c r="X656" i="1" s="1"/>
  <c r="B656" i="1" s="1"/>
  <c r="N692" i="1"/>
  <c r="O692" i="1" s="1"/>
  <c r="M693" i="1"/>
  <c r="G693" i="1"/>
  <c r="I697" i="1"/>
  <c r="J696" i="1"/>
  <c r="K696" i="1" s="1"/>
  <c r="U696" i="1" s="1"/>
  <c r="W696" i="1" s="1"/>
  <c r="D694" i="1"/>
  <c r="F694" i="1" s="1"/>
  <c r="Y777" i="1"/>
  <c r="R777" i="1"/>
  <c r="S777" i="1" s="1"/>
  <c r="L693" i="1"/>
  <c r="T780" i="1"/>
  <c r="A778" i="1"/>
  <c r="Q778" i="1" s="1"/>
  <c r="AA777" i="1"/>
  <c r="H778" i="1" l="1"/>
  <c r="E696" i="1"/>
  <c r="C658" i="1"/>
  <c r="P657" i="1"/>
  <c r="X657" i="1" s="1"/>
  <c r="B657" i="1" s="1"/>
  <c r="G694" i="1"/>
  <c r="L694" i="1"/>
  <c r="R778" i="1"/>
  <c r="S778" i="1" s="1"/>
  <c r="Y778" i="1"/>
  <c r="D695" i="1"/>
  <c r="F695" i="1" s="1"/>
  <c r="J697" i="1"/>
  <c r="K697" i="1" s="1"/>
  <c r="U697" i="1" s="1"/>
  <c r="W697" i="1" s="1"/>
  <c r="I698" i="1"/>
  <c r="N693" i="1"/>
  <c r="O693" i="1" s="1"/>
  <c r="M694" i="1"/>
  <c r="T781" i="1"/>
  <c r="A779" i="1"/>
  <c r="Q779" i="1" s="1"/>
  <c r="AA778" i="1"/>
  <c r="H779" i="1" l="1"/>
  <c r="E697" i="1"/>
  <c r="C659" i="1"/>
  <c r="P658" i="1"/>
  <c r="X658" i="1" s="1"/>
  <c r="B658" i="1" s="1"/>
  <c r="Y779" i="1"/>
  <c r="R779" i="1"/>
  <c r="S779" i="1" s="1"/>
  <c r="N694" i="1"/>
  <c r="O694" i="1" s="1"/>
  <c r="M695" i="1"/>
  <c r="D696" i="1"/>
  <c r="F696" i="1" s="1"/>
  <c r="L695" i="1"/>
  <c r="J698" i="1"/>
  <c r="K698" i="1" s="1"/>
  <c r="U698" i="1" s="1"/>
  <c r="W698" i="1" s="1"/>
  <c r="I699" i="1"/>
  <c r="G695" i="1"/>
  <c r="AA779" i="1"/>
  <c r="A780" i="1"/>
  <c r="Q780" i="1" s="1"/>
  <c r="T782" i="1"/>
  <c r="H780" i="1" l="1"/>
  <c r="E698" i="1"/>
  <c r="C660" i="1"/>
  <c r="P659" i="1"/>
  <c r="X659" i="1" s="1"/>
  <c r="B659" i="1" s="1"/>
  <c r="G696" i="1"/>
  <c r="L696" i="1"/>
  <c r="R780" i="1"/>
  <c r="S780" i="1" s="1"/>
  <c r="Y780" i="1"/>
  <c r="I700" i="1"/>
  <c r="J699" i="1"/>
  <c r="K699" i="1" s="1"/>
  <c r="U699" i="1" s="1"/>
  <c r="W699" i="1" s="1"/>
  <c r="N695" i="1"/>
  <c r="O695" i="1" s="1"/>
  <c r="M696" i="1"/>
  <c r="D697" i="1"/>
  <c r="F697" i="1" s="1"/>
  <c r="T783" i="1"/>
  <c r="A781" i="1"/>
  <c r="Q781" i="1" s="1"/>
  <c r="AA780" i="1"/>
  <c r="H781" i="1" l="1"/>
  <c r="E699" i="1"/>
  <c r="C661" i="1"/>
  <c r="P660" i="1"/>
  <c r="X660" i="1" s="1"/>
  <c r="B660" i="1" s="1"/>
  <c r="G697" i="1"/>
  <c r="Y781" i="1"/>
  <c r="R781" i="1"/>
  <c r="S781" i="1" s="1"/>
  <c r="J700" i="1"/>
  <c r="K700" i="1" s="1"/>
  <c r="U700" i="1" s="1"/>
  <c r="W700" i="1" s="1"/>
  <c r="I701" i="1"/>
  <c r="N696" i="1"/>
  <c r="O696" i="1" s="1"/>
  <c r="M697" i="1"/>
  <c r="D698" i="1"/>
  <c r="F698" i="1" s="1"/>
  <c r="L697" i="1"/>
  <c r="A782" i="1"/>
  <c r="Q782" i="1" s="1"/>
  <c r="AA781" i="1"/>
  <c r="T784" i="1"/>
  <c r="H782" i="1" l="1"/>
  <c r="E700" i="1"/>
  <c r="C662" i="1"/>
  <c r="P661" i="1"/>
  <c r="X661" i="1" s="1"/>
  <c r="B661" i="1" s="1"/>
  <c r="G698" i="1"/>
  <c r="L698" i="1"/>
  <c r="D699" i="1"/>
  <c r="F699" i="1" s="1"/>
  <c r="Y782" i="1"/>
  <c r="R782" i="1"/>
  <c r="S782" i="1" s="1"/>
  <c r="N697" i="1"/>
  <c r="O697" i="1" s="1"/>
  <c r="M698" i="1"/>
  <c r="J701" i="1"/>
  <c r="K701" i="1" s="1"/>
  <c r="U701" i="1" s="1"/>
  <c r="W701" i="1" s="1"/>
  <c r="I702" i="1"/>
  <c r="AA782" i="1"/>
  <c r="T785" i="1"/>
  <c r="A783" i="1"/>
  <c r="Q783" i="1" s="1"/>
  <c r="H783" i="1" l="1"/>
  <c r="E701" i="1"/>
  <c r="C663" i="1"/>
  <c r="P662" i="1"/>
  <c r="X662" i="1" s="1"/>
  <c r="B662" i="1" s="1"/>
  <c r="Y783" i="1"/>
  <c r="R783" i="1"/>
  <c r="S783" i="1" s="1"/>
  <c r="D700" i="1"/>
  <c r="F700" i="1" s="1"/>
  <c r="N698" i="1"/>
  <c r="O698" i="1" s="1"/>
  <c r="M699" i="1"/>
  <c r="L699" i="1"/>
  <c r="I703" i="1"/>
  <c r="J702" i="1"/>
  <c r="K702" i="1" s="1"/>
  <c r="U702" i="1" s="1"/>
  <c r="W702" i="1" s="1"/>
  <c r="G699" i="1"/>
  <c r="A784" i="1"/>
  <c r="Q784" i="1" s="1"/>
  <c r="AA783" i="1"/>
  <c r="T786" i="1"/>
  <c r="H784" i="1" l="1"/>
  <c r="E702" i="1"/>
  <c r="C664" i="1"/>
  <c r="P663" i="1"/>
  <c r="N699" i="1"/>
  <c r="O699" i="1" s="1"/>
  <c r="M700" i="1"/>
  <c r="I704" i="1"/>
  <c r="J703" i="1"/>
  <c r="K703" i="1" s="1"/>
  <c r="U703" i="1" s="1"/>
  <c r="W703" i="1" s="1"/>
  <c r="D701" i="1"/>
  <c r="F701" i="1" s="1"/>
  <c r="L700" i="1"/>
  <c r="Y784" i="1"/>
  <c r="R784" i="1"/>
  <c r="S784" i="1" s="1"/>
  <c r="G700" i="1"/>
  <c r="A785" i="1"/>
  <c r="Q785" i="1" s="1"/>
  <c r="T787" i="1"/>
  <c r="AA784" i="1"/>
  <c r="H785" i="1" l="1"/>
  <c r="E703" i="1"/>
  <c r="X663" i="1"/>
  <c r="S663" i="1"/>
  <c r="C665" i="1"/>
  <c r="P664" i="1"/>
  <c r="L701" i="1"/>
  <c r="G701" i="1"/>
  <c r="J704" i="1"/>
  <c r="K704" i="1" s="1"/>
  <c r="U704" i="1" s="1"/>
  <c r="W704" i="1" s="1"/>
  <c r="I705" i="1"/>
  <c r="R785" i="1"/>
  <c r="D702" i="1"/>
  <c r="F702" i="1" s="1"/>
  <c r="N700" i="1"/>
  <c r="O700" i="1" s="1"/>
  <c r="M701" i="1"/>
  <c r="T788" i="1"/>
  <c r="A786" i="1"/>
  <c r="Q786" i="1" s="1"/>
  <c r="AA785" i="1"/>
  <c r="B663" i="1" l="1"/>
  <c r="H786" i="1"/>
  <c r="Y663" i="1"/>
  <c r="E704" i="1"/>
  <c r="X664" i="1"/>
  <c r="B664" i="1" s="1"/>
  <c r="S664" i="1"/>
  <c r="C666" i="1"/>
  <c r="P665" i="1"/>
  <c r="X665" i="1" s="1"/>
  <c r="B665" i="1" s="1"/>
  <c r="L702" i="1"/>
  <c r="G702" i="1"/>
  <c r="R786" i="1"/>
  <c r="N701" i="1"/>
  <c r="O701" i="1" s="1"/>
  <c r="M702" i="1"/>
  <c r="D703" i="1"/>
  <c r="F703" i="1" s="1"/>
  <c r="I706" i="1"/>
  <c r="J705" i="1"/>
  <c r="K705" i="1" s="1"/>
  <c r="U705" i="1" s="1"/>
  <c r="W705" i="1" s="1"/>
  <c r="T789" i="1"/>
  <c r="A787" i="1"/>
  <c r="Q787" i="1" s="1"/>
  <c r="AA786" i="1"/>
  <c r="H787" i="1" l="1"/>
  <c r="E705" i="1"/>
  <c r="Y664" i="1"/>
  <c r="C667" i="1"/>
  <c r="P666" i="1"/>
  <c r="X666" i="1" s="1"/>
  <c r="B666" i="1" s="1"/>
  <c r="G703" i="1"/>
  <c r="R787" i="1"/>
  <c r="J706" i="1"/>
  <c r="K706" i="1" s="1"/>
  <c r="U706" i="1" s="1"/>
  <c r="W706" i="1" s="1"/>
  <c r="I707" i="1"/>
  <c r="D704" i="1"/>
  <c r="F704" i="1" s="1"/>
  <c r="L703" i="1"/>
  <c r="N702" i="1"/>
  <c r="O702" i="1" s="1"/>
  <c r="M703" i="1"/>
  <c r="AA787" i="1"/>
  <c r="T790" i="1"/>
  <c r="A788" i="1"/>
  <c r="Q788" i="1" s="1"/>
  <c r="H788" i="1" l="1"/>
  <c r="E706" i="1"/>
  <c r="C668" i="1"/>
  <c r="P667" i="1"/>
  <c r="X667" i="1" s="1"/>
  <c r="B667" i="1" s="1"/>
  <c r="R788" i="1"/>
  <c r="S788" i="1" s="1"/>
  <c r="Y788" i="1"/>
  <c r="N703" i="1"/>
  <c r="O703" i="1" s="1"/>
  <c r="M704" i="1"/>
  <c r="G704" i="1"/>
  <c r="J707" i="1"/>
  <c r="K707" i="1" s="1"/>
  <c r="U707" i="1" s="1"/>
  <c r="W707" i="1" s="1"/>
  <c r="I708" i="1"/>
  <c r="D705" i="1"/>
  <c r="F705" i="1" s="1"/>
  <c r="L704" i="1"/>
  <c r="T791" i="1"/>
  <c r="AA788" i="1"/>
  <c r="A789" i="1"/>
  <c r="Q789" i="1" s="1"/>
  <c r="H789" i="1" l="1"/>
  <c r="E707" i="1"/>
  <c r="C669" i="1"/>
  <c r="P668" i="1"/>
  <c r="X668" i="1" s="1"/>
  <c r="B668" i="1" s="1"/>
  <c r="Y789" i="1"/>
  <c r="R789" i="1"/>
  <c r="S789" i="1" s="1"/>
  <c r="G705" i="1"/>
  <c r="N704" i="1"/>
  <c r="O704" i="1" s="1"/>
  <c r="M705" i="1"/>
  <c r="J708" i="1"/>
  <c r="K708" i="1" s="1"/>
  <c r="U708" i="1" s="1"/>
  <c r="W708" i="1" s="1"/>
  <c r="I709" i="1"/>
  <c r="D706" i="1"/>
  <c r="F706" i="1" s="1"/>
  <c r="L705" i="1"/>
  <c r="A790" i="1"/>
  <c r="Q790" i="1" s="1"/>
  <c r="AA789" i="1"/>
  <c r="T792" i="1"/>
  <c r="H790" i="1" l="1"/>
  <c r="E708" i="1"/>
  <c r="C670" i="1"/>
  <c r="P669" i="1"/>
  <c r="X669" i="1" s="1"/>
  <c r="B669" i="1" s="1"/>
  <c r="G706" i="1"/>
  <c r="J709" i="1"/>
  <c r="K709" i="1" s="1"/>
  <c r="U709" i="1" s="1"/>
  <c r="W709" i="1" s="1"/>
  <c r="I710" i="1"/>
  <c r="Y790" i="1"/>
  <c r="R790" i="1"/>
  <c r="S790" i="1" s="1"/>
  <c r="D707" i="1"/>
  <c r="F707" i="1" s="1"/>
  <c r="L706" i="1"/>
  <c r="N705" i="1"/>
  <c r="O705" i="1" s="1"/>
  <c r="M706" i="1"/>
  <c r="AA790" i="1"/>
  <c r="A791" i="1"/>
  <c r="Q791" i="1" s="1"/>
  <c r="T793" i="1"/>
  <c r="H791" i="1" l="1"/>
  <c r="E709" i="1"/>
  <c r="C671" i="1"/>
  <c r="P670" i="1"/>
  <c r="X670" i="1" s="1"/>
  <c r="B670" i="1" s="1"/>
  <c r="L707" i="1"/>
  <c r="G707" i="1"/>
  <c r="N706" i="1"/>
  <c r="O706" i="1" s="1"/>
  <c r="M707" i="1"/>
  <c r="D708" i="1"/>
  <c r="F708" i="1" s="1"/>
  <c r="I711" i="1"/>
  <c r="J710" i="1"/>
  <c r="K710" i="1" s="1"/>
  <c r="U710" i="1" s="1"/>
  <c r="W710" i="1" s="1"/>
  <c r="Y791" i="1"/>
  <c r="R791" i="1"/>
  <c r="S791" i="1" s="1"/>
  <c r="Y740" i="1"/>
  <c r="AA791" i="1"/>
  <c r="T794" i="1"/>
  <c r="A792" i="1"/>
  <c r="Q792" i="1" s="1"/>
  <c r="H792" i="1" l="1"/>
  <c r="E710" i="1"/>
  <c r="C672" i="1"/>
  <c r="P671" i="1"/>
  <c r="X671" i="1" s="1"/>
  <c r="B671" i="1" s="1"/>
  <c r="G708" i="1"/>
  <c r="L708" i="1"/>
  <c r="Y792" i="1"/>
  <c r="R792" i="1"/>
  <c r="S792" i="1" s="1"/>
  <c r="J711" i="1"/>
  <c r="K711" i="1" s="1"/>
  <c r="U711" i="1" s="1"/>
  <c r="W711" i="1" s="1"/>
  <c r="I712" i="1"/>
  <c r="D709" i="1"/>
  <c r="F709" i="1" s="1"/>
  <c r="N707" i="1"/>
  <c r="O707" i="1" s="1"/>
  <c r="M708" i="1"/>
  <c r="AA792" i="1"/>
  <c r="T795" i="1"/>
  <c r="A793" i="1"/>
  <c r="Q793" i="1" s="1"/>
  <c r="H793" i="1" l="1"/>
  <c r="E711" i="1"/>
  <c r="C673" i="1"/>
  <c r="P672" i="1"/>
  <c r="X672" i="1" s="1"/>
  <c r="B672" i="1" s="1"/>
  <c r="N708" i="1"/>
  <c r="O708" i="1" s="1"/>
  <c r="M709" i="1"/>
  <c r="G709" i="1"/>
  <c r="Y793" i="1"/>
  <c r="R793" i="1"/>
  <c r="S793" i="1" s="1"/>
  <c r="D710" i="1"/>
  <c r="F710" i="1" s="1"/>
  <c r="L709" i="1"/>
  <c r="I713" i="1"/>
  <c r="J712" i="1"/>
  <c r="K712" i="1" s="1"/>
  <c r="A794" i="1"/>
  <c r="Q794" i="1" s="1"/>
  <c r="AA793" i="1"/>
  <c r="T796" i="1"/>
  <c r="E712" i="1" l="1"/>
  <c r="H794" i="1"/>
  <c r="C674" i="1"/>
  <c r="P673" i="1"/>
  <c r="X673" i="1" s="1"/>
  <c r="B673" i="1" s="1"/>
  <c r="L710" i="1"/>
  <c r="U712" i="1"/>
  <c r="W712" i="1" s="1"/>
  <c r="G710" i="1"/>
  <c r="I714" i="1"/>
  <c r="J713" i="1"/>
  <c r="K713" i="1" s="1"/>
  <c r="D711" i="1"/>
  <c r="F711" i="1" s="1"/>
  <c r="N709" i="1"/>
  <c r="O709" i="1" s="1"/>
  <c r="M710" i="1"/>
  <c r="R794" i="1"/>
  <c r="S794" i="1" s="1"/>
  <c r="Y794" i="1"/>
  <c r="A795" i="1"/>
  <c r="Q795" i="1" s="1"/>
  <c r="T797" i="1"/>
  <c r="AA794" i="1"/>
  <c r="E713" i="1" l="1"/>
  <c r="H795" i="1"/>
  <c r="C675" i="1"/>
  <c r="P674" i="1"/>
  <c r="X674" i="1" s="1"/>
  <c r="B674" i="1" s="1"/>
  <c r="U713" i="1"/>
  <c r="W713" i="1" s="1"/>
  <c r="G711" i="1"/>
  <c r="L711" i="1"/>
  <c r="N710" i="1"/>
  <c r="O710" i="1" s="1"/>
  <c r="M711" i="1"/>
  <c r="I715" i="1"/>
  <c r="J714" i="1"/>
  <c r="K714" i="1" s="1"/>
  <c r="Y795" i="1"/>
  <c r="R795" i="1"/>
  <c r="S795" i="1" s="1"/>
  <c r="D712" i="1"/>
  <c r="F712" i="1" s="1"/>
  <c r="A796" i="1"/>
  <c r="Q796" i="1" s="1"/>
  <c r="AA795" i="1"/>
  <c r="T798" i="1"/>
  <c r="E714" i="1" l="1"/>
  <c r="H796" i="1"/>
  <c r="C676" i="1"/>
  <c r="P675" i="1"/>
  <c r="X675" i="1" s="1"/>
  <c r="B675" i="1" s="1"/>
  <c r="U714" i="1"/>
  <c r="W714" i="1" s="1"/>
  <c r="N711" i="1"/>
  <c r="O711" i="1" s="1"/>
  <c r="L712" i="1"/>
  <c r="M712" i="1"/>
  <c r="G712" i="1"/>
  <c r="R796" i="1"/>
  <c r="S796" i="1" s="1"/>
  <c r="Y796" i="1"/>
  <c r="J715" i="1"/>
  <c r="K715" i="1" s="1"/>
  <c r="I716" i="1"/>
  <c r="D713" i="1"/>
  <c r="F713" i="1" s="1"/>
  <c r="AA796" i="1"/>
  <c r="T799" i="1"/>
  <c r="A797" i="1"/>
  <c r="Q797" i="1" s="1"/>
  <c r="E715" i="1" l="1"/>
  <c r="H797" i="1"/>
  <c r="U715" i="1"/>
  <c r="W715" i="1" s="1"/>
  <c r="M713" i="1"/>
  <c r="M714" i="1" s="1"/>
  <c r="C677" i="1"/>
  <c r="P676" i="1"/>
  <c r="X676" i="1" s="1"/>
  <c r="B676" i="1" s="1"/>
  <c r="N712" i="1"/>
  <c r="O712" i="1" s="1"/>
  <c r="G713" i="1"/>
  <c r="I717" i="1"/>
  <c r="J716" i="1"/>
  <c r="K716" i="1" s="1"/>
  <c r="U716" i="1" s="1"/>
  <c r="W716" i="1" s="1"/>
  <c r="D714" i="1"/>
  <c r="F714" i="1" s="1"/>
  <c r="Y797" i="1"/>
  <c r="R797" i="1"/>
  <c r="S797" i="1" s="1"/>
  <c r="L713" i="1"/>
  <c r="T800" i="1"/>
  <c r="A798" i="1"/>
  <c r="Q798" i="1" s="1"/>
  <c r="AA797" i="1"/>
  <c r="H798" i="1" l="1"/>
  <c r="E716" i="1"/>
  <c r="C678" i="1"/>
  <c r="P677" i="1"/>
  <c r="X677" i="1" s="1"/>
  <c r="B677" i="1" s="1"/>
  <c r="N713" i="1"/>
  <c r="O713" i="1" s="1"/>
  <c r="L714" i="1"/>
  <c r="G714" i="1"/>
  <c r="Y798" i="1"/>
  <c r="R798" i="1"/>
  <c r="S798" i="1" s="1"/>
  <c r="D715" i="1"/>
  <c r="F715" i="1" s="1"/>
  <c r="I718" i="1"/>
  <c r="J717" i="1"/>
  <c r="K717" i="1" s="1"/>
  <c r="U717" i="1" s="1"/>
  <c r="W717" i="1" s="1"/>
  <c r="M715" i="1"/>
  <c r="AA798" i="1"/>
  <c r="A799" i="1"/>
  <c r="Q799" i="1" s="1"/>
  <c r="T801" i="1"/>
  <c r="H799" i="1" l="1"/>
  <c r="N714" i="1"/>
  <c r="N715" i="1" s="1"/>
  <c r="N716" i="1" s="1"/>
  <c r="E717" i="1"/>
  <c r="C679" i="1"/>
  <c r="P678" i="1"/>
  <c r="X678" i="1" s="1"/>
  <c r="B678" i="1" s="1"/>
  <c r="M716" i="1"/>
  <c r="M717" i="1" s="1"/>
  <c r="D716" i="1"/>
  <c r="F716" i="1" s="1"/>
  <c r="Y799" i="1"/>
  <c r="R799" i="1"/>
  <c r="S799" i="1" s="1"/>
  <c r="I719" i="1"/>
  <c r="J718" i="1"/>
  <c r="K718" i="1" s="1"/>
  <c r="U718" i="1" s="1"/>
  <c r="W718" i="1" s="1"/>
  <c r="L715" i="1"/>
  <c r="G715" i="1"/>
  <c r="A800" i="1"/>
  <c r="Q800" i="1" s="1"/>
  <c r="T802" i="1"/>
  <c r="AA799" i="1"/>
  <c r="O714" i="1" l="1"/>
  <c r="H800" i="1"/>
  <c r="O715" i="1"/>
  <c r="E718" i="1"/>
  <c r="C680" i="1"/>
  <c r="P679" i="1"/>
  <c r="X679" i="1" s="1"/>
  <c r="B679" i="1" s="1"/>
  <c r="N717" i="1"/>
  <c r="L716" i="1"/>
  <c r="O716" i="1" s="1"/>
  <c r="D717" i="1"/>
  <c r="F717" i="1" s="1"/>
  <c r="Y800" i="1"/>
  <c r="R800" i="1"/>
  <c r="S800" i="1" s="1"/>
  <c r="J719" i="1"/>
  <c r="K719" i="1" s="1"/>
  <c r="U719" i="1" s="1"/>
  <c r="W719" i="1" s="1"/>
  <c r="I720" i="1"/>
  <c r="M718" i="1"/>
  <c r="G716" i="1"/>
  <c r="T803" i="1"/>
  <c r="A801" i="1"/>
  <c r="AA800" i="1"/>
  <c r="Q801" i="1" l="1"/>
  <c r="R801" i="1" s="1"/>
  <c r="S801" i="1" s="1"/>
  <c r="H801" i="1"/>
  <c r="N718" i="1"/>
  <c r="N719" i="1" s="1"/>
  <c r="E719" i="1"/>
  <c r="C681" i="1"/>
  <c r="P680" i="1"/>
  <c r="X680" i="1" s="1"/>
  <c r="B680" i="1" s="1"/>
  <c r="L717" i="1"/>
  <c r="O717" i="1" s="1"/>
  <c r="G717" i="1"/>
  <c r="I721" i="1"/>
  <c r="J720" i="1"/>
  <c r="K720" i="1" s="1"/>
  <c r="U720" i="1" s="1"/>
  <c r="W720" i="1" s="1"/>
  <c r="M719" i="1"/>
  <c r="M720" i="1" s="1"/>
  <c r="D718" i="1"/>
  <c r="F718" i="1" s="1"/>
  <c r="A802" i="1"/>
  <c r="T804" i="1"/>
  <c r="AA801" i="1"/>
  <c r="Y801" i="1" l="1"/>
  <c r="Q802" i="1"/>
  <c r="R802" i="1" s="1"/>
  <c r="S802" i="1" s="1"/>
  <c r="H802" i="1"/>
  <c r="N720" i="1"/>
  <c r="E720" i="1"/>
  <c r="C682" i="1"/>
  <c r="P681" i="1"/>
  <c r="X681" i="1" s="1"/>
  <c r="B681" i="1" s="1"/>
  <c r="D719" i="1"/>
  <c r="F719" i="1" s="1"/>
  <c r="J721" i="1"/>
  <c r="K721" i="1" s="1"/>
  <c r="U721" i="1" s="1"/>
  <c r="W721" i="1" s="1"/>
  <c r="M721" i="1"/>
  <c r="I722" i="1"/>
  <c r="L718" i="1"/>
  <c r="O718" i="1" s="1"/>
  <c r="G718" i="1"/>
  <c r="T805" i="1"/>
  <c r="AA802" i="1"/>
  <c r="A803" i="1"/>
  <c r="Q803" i="1" s="1"/>
  <c r="Y802" i="1" l="1"/>
  <c r="H803" i="1"/>
  <c r="N721" i="1"/>
  <c r="E721" i="1"/>
  <c r="C683" i="1"/>
  <c r="P682" i="1"/>
  <c r="X682" i="1" s="1"/>
  <c r="B682" i="1" s="1"/>
  <c r="L719" i="1"/>
  <c r="O719" i="1" s="1"/>
  <c r="G719" i="1"/>
  <c r="Y803" i="1"/>
  <c r="R803" i="1"/>
  <c r="S803" i="1" s="1"/>
  <c r="I723" i="1"/>
  <c r="J722" i="1"/>
  <c r="K722" i="1" s="1"/>
  <c r="U722" i="1" s="1"/>
  <c r="W722" i="1" s="1"/>
  <c r="M722" i="1"/>
  <c r="D720" i="1"/>
  <c r="F720" i="1" s="1"/>
  <c r="AA803" i="1"/>
  <c r="T806" i="1"/>
  <c r="A804" i="1"/>
  <c r="Q804" i="1" l="1"/>
  <c r="R804" i="1" s="1"/>
  <c r="S804" i="1" s="1"/>
  <c r="H804" i="1"/>
  <c r="N722" i="1"/>
  <c r="E722" i="1"/>
  <c r="C684" i="1"/>
  <c r="P683" i="1"/>
  <c r="X683" i="1" s="1"/>
  <c r="B683" i="1" s="1"/>
  <c r="G720" i="1"/>
  <c r="M723" i="1"/>
  <c r="J723" i="1"/>
  <c r="K723" i="1" s="1"/>
  <c r="U723" i="1" s="1"/>
  <c r="W723" i="1" s="1"/>
  <c r="I724" i="1"/>
  <c r="D721" i="1"/>
  <c r="F721" i="1" s="1"/>
  <c r="L720" i="1"/>
  <c r="O720" i="1" s="1"/>
  <c r="T807" i="1"/>
  <c r="A805" i="1"/>
  <c r="Q805" i="1" s="1"/>
  <c r="AA804" i="1"/>
  <c r="Y804" i="1" l="1"/>
  <c r="H805" i="1"/>
  <c r="N723" i="1"/>
  <c r="E723" i="1"/>
  <c r="C685" i="1"/>
  <c r="P684" i="1"/>
  <c r="X684" i="1" s="1"/>
  <c r="B684" i="1" s="1"/>
  <c r="L721" i="1"/>
  <c r="O721" i="1" s="1"/>
  <c r="G721" i="1"/>
  <c r="D722" i="1"/>
  <c r="F722" i="1" s="1"/>
  <c r="Y805" i="1"/>
  <c r="R805" i="1"/>
  <c r="S805" i="1" s="1"/>
  <c r="I725" i="1"/>
  <c r="M724" i="1"/>
  <c r="J724" i="1"/>
  <c r="K724" i="1" s="1"/>
  <c r="U724" i="1" s="1"/>
  <c r="W724" i="1" s="1"/>
  <c r="AA805" i="1"/>
  <c r="A806" i="1"/>
  <c r="Q806" i="1" s="1"/>
  <c r="T808" i="1"/>
  <c r="N724" i="1" l="1"/>
  <c r="H806" i="1"/>
  <c r="E724" i="1"/>
  <c r="C686" i="1"/>
  <c r="P685" i="1"/>
  <c r="X685" i="1" s="1"/>
  <c r="B685" i="1" s="1"/>
  <c r="G722" i="1"/>
  <c r="L722" i="1"/>
  <c r="O722" i="1" s="1"/>
  <c r="J725" i="1"/>
  <c r="K725" i="1" s="1"/>
  <c r="U725" i="1" s="1"/>
  <c r="W725" i="1" s="1"/>
  <c r="M725" i="1"/>
  <c r="I726" i="1"/>
  <c r="Y806" i="1"/>
  <c r="R806" i="1"/>
  <c r="S806" i="1" s="1"/>
  <c r="D723" i="1"/>
  <c r="F723" i="1" s="1"/>
  <c r="T809" i="1"/>
  <c r="A807" i="1"/>
  <c r="Q807" i="1" s="1"/>
  <c r="AA806" i="1"/>
  <c r="N725" i="1" l="1"/>
  <c r="H807" i="1"/>
  <c r="E725" i="1"/>
  <c r="C687" i="1"/>
  <c r="P686" i="1"/>
  <c r="X686" i="1" s="1"/>
  <c r="B686" i="1" s="1"/>
  <c r="L723" i="1"/>
  <c r="O723" i="1" s="1"/>
  <c r="G723" i="1"/>
  <c r="J726" i="1"/>
  <c r="K726" i="1" s="1"/>
  <c r="U726" i="1" s="1"/>
  <c r="W726" i="1" s="1"/>
  <c r="M726" i="1"/>
  <c r="I727" i="1"/>
  <c r="Y807" i="1"/>
  <c r="R807" i="1"/>
  <c r="S807" i="1" s="1"/>
  <c r="D724" i="1"/>
  <c r="F724" i="1" s="1"/>
  <c r="AA807" i="1"/>
  <c r="A808" i="1"/>
  <c r="Q808" i="1" s="1"/>
  <c r="T810" i="1"/>
  <c r="N726" i="1" l="1"/>
  <c r="H808" i="1"/>
  <c r="E726" i="1"/>
  <c r="C688" i="1"/>
  <c r="P687" i="1"/>
  <c r="X687" i="1" s="1"/>
  <c r="B687" i="1" s="1"/>
  <c r="D725" i="1"/>
  <c r="F725" i="1" s="1"/>
  <c r="Y808" i="1"/>
  <c r="R808" i="1"/>
  <c r="S808" i="1" s="1"/>
  <c r="J727" i="1"/>
  <c r="K727" i="1" s="1"/>
  <c r="U727" i="1" s="1"/>
  <c r="W727" i="1" s="1"/>
  <c r="M727" i="1"/>
  <c r="I728" i="1"/>
  <c r="L724" i="1"/>
  <c r="O724" i="1" s="1"/>
  <c r="G724" i="1"/>
  <c r="A809" i="1"/>
  <c r="Q809" i="1" s="1"/>
  <c r="AA808" i="1"/>
  <c r="T811" i="1"/>
  <c r="N727" i="1" l="1"/>
  <c r="H809" i="1"/>
  <c r="E727" i="1"/>
  <c r="C689" i="1"/>
  <c r="P688" i="1"/>
  <c r="X688" i="1" s="1"/>
  <c r="B688" i="1" s="1"/>
  <c r="L725" i="1"/>
  <c r="O725" i="1" s="1"/>
  <c r="G725" i="1"/>
  <c r="Y809" i="1"/>
  <c r="R809" i="1"/>
  <c r="S809" i="1" s="1"/>
  <c r="J728" i="1"/>
  <c r="K728" i="1" s="1"/>
  <c r="U728" i="1" s="1"/>
  <c r="W728" i="1" s="1"/>
  <c r="M728" i="1"/>
  <c r="I729" i="1"/>
  <c r="D726" i="1"/>
  <c r="F726" i="1" s="1"/>
  <c r="AA809" i="1"/>
  <c r="T812" i="1"/>
  <c r="A810" i="1"/>
  <c r="Q810" i="1" s="1"/>
  <c r="N728" i="1" l="1"/>
  <c r="H810" i="1"/>
  <c r="E728" i="1"/>
  <c r="C690" i="1"/>
  <c r="P689" i="1"/>
  <c r="X689" i="1" s="1"/>
  <c r="B689" i="1" s="1"/>
  <c r="G726" i="1"/>
  <c r="D727" i="1"/>
  <c r="F727" i="1" s="1"/>
  <c r="R810" i="1"/>
  <c r="S810" i="1" s="1"/>
  <c r="Y810" i="1"/>
  <c r="L726" i="1"/>
  <c r="O726" i="1" s="1"/>
  <c r="M729" i="1"/>
  <c r="I730" i="1"/>
  <c r="J729" i="1"/>
  <c r="K729" i="1" s="1"/>
  <c r="U729" i="1" s="1"/>
  <c r="W729" i="1" s="1"/>
  <c r="AA810" i="1"/>
  <c r="A811" i="1"/>
  <c r="Q811" i="1" s="1"/>
  <c r="T813" i="1"/>
  <c r="N729" i="1" l="1"/>
  <c r="H811" i="1"/>
  <c r="E729" i="1"/>
  <c r="C691" i="1"/>
  <c r="P690" i="1"/>
  <c r="X690" i="1" s="1"/>
  <c r="B690" i="1" s="1"/>
  <c r="L727" i="1"/>
  <c r="O727" i="1" s="1"/>
  <c r="G727" i="1"/>
  <c r="Y811" i="1"/>
  <c r="R811" i="1"/>
  <c r="S811" i="1" s="1"/>
  <c r="M730" i="1"/>
  <c r="I731" i="1"/>
  <c r="J730" i="1"/>
  <c r="K730" i="1" s="1"/>
  <c r="U730" i="1" s="1"/>
  <c r="W730" i="1" s="1"/>
  <c r="D728" i="1"/>
  <c r="F728" i="1" s="1"/>
  <c r="AA811" i="1"/>
  <c r="T814" i="1"/>
  <c r="A812" i="1"/>
  <c r="Q812" i="1" s="1"/>
  <c r="N730" i="1" l="1"/>
  <c r="H812" i="1"/>
  <c r="E730" i="1"/>
  <c r="C692" i="1"/>
  <c r="P691" i="1"/>
  <c r="X691" i="1" s="1"/>
  <c r="B691" i="1" s="1"/>
  <c r="L728" i="1"/>
  <c r="O728" i="1" s="1"/>
  <c r="R812" i="1"/>
  <c r="S812" i="1" s="1"/>
  <c r="Y812" i="1"/>
  <c r="D729" i="1"/>
  <c r="F729" i="1" s="1"/>
  <c r="G728" i="1"/>
  <c r="M731" i="1"/>
  <c r="J731" i="1"/>
  <c r="K731" i="1" s="1"/>
  <c r="U731" i="1" s="1"/>
  <c r="W731" i="1" s="1"/>
  <c r="I732" i="1"/>
  <c r="AA812" i="1"/>
  <c r="A813" i="1"/>
  <c r="Q813" i="1" s="1"/>
  <c r="T815" i="1"/>
  <c r="N731" i="1" l="1"/>
  <c r="H813" i="1"/>
  <c r="E731" i="1"/>
  <c r="C693" i="1"/>
  <c r="P692" i="1"/>
  <c r="X692" i="1" s="1"/>
  <c r="B692" i="1" s="1"/>
  <c r="D730" i="1"/>
  <c r="F730" i="1" s="1"/>
  <c r="Y813" i="1"/>
  <c r="R813" i="1"/>
  <c r="S813" i="1" s="1"/>
  <c r="J732" i="1"/>
  <c r="K732" i="1" s="1"/>
  <c r="U732" i="1" s="1"/>
  <c r="W732" i="1" s="1"/>
  <c r="M732" i="1"/>
  <c r="I733" i="1"/>
  <c r="L729" i="1"/>
  <c r="O729" i="1" s="1"/>
  <c r="G729" i="1"/>
  <c r="AA813" i="1"/>
  <c r="A814" i="1"/>
  <c r="Q814" i="1" s="1"/>
  <c r="T816" i="1"/>
  <c r="N732" i="1" l="1"/>
  <c r="H814" i="1"/>
  <c r="E732" i="1"/>
  <c r="C694" i="1"/>
  <c r="P693" i="1"/>
  <c r="L730" i="1"/>
  <c r="O730" i="1" s="1"/>
  <c r="G730" i="1"/>
  <c r="Y814" i="1"/>
  <c r="R814" i="1"/>
  <c r="S814" i="1" s="1"/>
  <c r="I734" i="1"/>
  <c r="J733" i="1"/>
  <c r="K733" i="1" s="1"/>
  <c r="U733" i="1" s="1"/>
  <c r="W733" i="1" s="1"/>
  <c r="M733" i="1"/>
  <c r="D731" i="1"/>
  <c r="F731" i="1" s="1"/>
  <c r="T817" i="1"/>
  <c r="AA814" i="1"/>
  <c r="A815" i="1"/>
  <c r="Q815" i="1" s="1"/>
  <c r="N733" i="1" l="1"/>
  <c r="H815" i="1"/>
  <c r="E733" i="1"/>
  <c r="X693" i="1"/>
  <c r="S693" i="1"/>
  <c r="C695" i="1"/>
  <c r="P694" i="1"/>
  <c r="G731" i="1"/>
  <c r="I735" i="1"/>
  <c r="M734" i="1"/>
  <c r="J734" i="1"/>
  <c r="K734" i="1" s="1"/>
  <c r="U734" i="1" s="1"/>
  <c r="W734" i="1" s="1"/>
  <c r="R815" i="1"/>
  <c r="D732" i="1"/>
  <c r="F732" i="1" s="1"/>
  <c r="L731" i="1"/>
  <c r="O731" i="1" s="1"/>
  <c r="AA815" i="1"/>
  <c r="A816" i="1"/>
  <c r="Q816" i="1" s="1"/>
  <c r="T818" i="1"/>
  <c r="B693" i="1" l="1"/>
  <c r="N734" i="1"/>
  <c r="H816" i="1"/>
  <c r="Y693" i="1"/>
  <c r="E734" i="1"/>
  <c r="X694" i="1"/>
  <c r="B694" i="1" s="1"/>
  <c r="S694" i="1"/>
  <c r="Y694" i="1" s="1"/>
  <c r="C696" i="1"/>
  <c r="P695" i="1"/>
  <c r="X695" i="1" s="1"/>
  <c r="B695" i="1" s="1"/>
  <c r="G732" i="1"/>
  <c r="D733" i="1"/>
  <c r="F733" i="1" s="1"/>
  <c r="R816" i="1"/>
  <c r="L732" i="1"/>
  <c r="O732" i="1" s="1"/>
  <c r="I736" i="1"/>
  <c r="M735" i="1"/>
  <c r="J735" i="1"/>
  <c r="K735" i="1" s="1"/>
  <c r="U735" i="1" s="1"/>
  <c r="W735" i="1" s="1"/>
  <c r="T819" i="1"/>
  <c r="AA816" i="1"/>
  <c r="A817" i="1"/>
  <c r="Q817" i="1" s="1"/>
  <c r="N735" i="1" l="1"/>
  <c r="H817" i="1"/>
  <c r="E735" i="1"/>
  <c r="C697" i="1"/>
  <c r="P696" i="1"/>
  <c r="G733" i="1"/>
  <c r="L733" i="1"/>
  <c r="O733" i="1" s="1"/>
  <c r="J736" i="1"/>
  <c r="K736" i="1" s="1"/>
  <c r="U736" i="1" s="1"/>
  <c r="W736" i="1" s="1"/>
  <c r="M736" i="1"/>
  <c r="I737" i="1"/>
  <c r="R817" i="1"/>
  <c r="D734" i="1"/>
  <c r="F734" i="1" s="1"/>
  <c r="T820" i="1"/>
  <c r="AA817" i="1"/>
  <c r="A818" i="1"/>
  <c r="Q818" i="1" s="1"/>
  <c r="N736" i="1" l="1"/>
  <c r="H818" i="1"/>
  <c r="E736" i="1"/>
  <c r="X696" i="1"/>
  <c r="B696" i="1" s="1"/>
  <c r="S696" i="1"/>
  <c r="Y696" i="1" s="1"/>
  <c r="C698" i="1"/>
  <c r="P697" i="1"/>
  <c r="X697" i="1" s="1"/>
  <c r="B697" i="1" s="1"/>
  <c r="L734" i="1"/>
  <c r="O734" i="1" s="1"/>
  <c r="G734" i="1"/>
  <c r="M737" i="1"/>
  <c r="J737" i="1"/>
  <c r="K737" i="1" s="1"/>
  <c r="U737" i="1" s="1"/>
  <c r="W737" i="1" s="1"/>
  <c r="I738" i="1"/>
  <c r="R818" i="1"/>
  <c r="S818" i="1" s="1"/>
  <c r="Y818" i="1"/>
  <c r="D735" i="1"/>
  <c r="F735" i="1" s="1"/>
  <c r="A819" i="1"/>
  <c r="Q819" i="1" s="1"/>
  <c r="AA818" i="1"/>
  <c r="T821" i="1"/>
  <c r="N737" i="1" l="1"/>
  <c r="H819" i="1"/>
  <c r="E737" i="1"/>
  <c r="C699" i="1"/>
  <c r="P698" i="1"/>
  <c r="X698" i="1" s="1"/>
  <c r="B698" i="1" s="1"/>
  <c r="G735" i="1"/>
  <c r="Y819" i="1"/>
  <c r="R819" i="1"/>
  <c r="S819" i="1" s="1"/>
  <c r="I739" i="1"/>
  <c r="M738" i="1"/>
  <c r="J738" i="1"/>
  <c r="K738" i="1" s="1"/>
  <c r="U738" i="1" s="1"/>
  <c r="W738" i="1" s="1"/>
  <c r="D736" i="1"/>
  <c r="F736" i="1" s="1"/>
  <c r="L735" i="1"/>
  <c r="O735" i="1" s="1"/>
  <c r="A820" i="1"/>
  <c r="Q820" i="1" s="1"/>
  <c r="T822" i="1"/>
  <c r="AA819" i="1"/>
  <c r="N738" i="1" l="1"/>
  <c r="H820" i="1"/>
  <c r="E738" i="1"/>
  <c r="C700" i="1"/>
  <c r="P699" i="1"/>
  <c r="X699" i="1" s="1"/>
  <c r="B699" i="1" s="1"/>
  <c r="L736" i="1"/>
  <c r="O736" i="1" s="1"/>
  <c r="R820" i="1"/>
  <c r="S820" i="1" s="1"/>
  <c r="Y820" i="1"/>
  <c r="M739" i="1"/>
  <c r="N739" i="1" s="1"/>
  <c r="J739" i="1"/>
  <c r="K739" i="1" s="1"/>
  <c r="U739" i="1" s="1"/>
  <c r="W739" i="1" s="1"/>
  <c r="I740" i="1"/>
  <c r="D737" i="1"/>
  <c r="F737" i="1" s="1"/>
  <c r="G736" i="1"/>
  <c r="AA820" i="1"/>
  <c r="A821" i="1"/>
  <c r="Q821" i="1" s="1"/>
  <c r="T823" i="1"/>
  <c r="H821" i="1" l="1"/>
  <c r="E739" i="1"/>
  <c r="C701" i="1"/>
  <c r="P700" i="1"/>
  <c r="X700" i="1" s="1"/>
  <c r="B700" i="1" s="1"/>
  <c r="G737" i="1"/>
  <c r="D738" i="1"/>
  <c r="F738" i="1" s="1"/>
  <c r="Y821" i="1"/>
  <c r="R821" i="1"/>
  <c r="S821" i="1" s="1"/>
  <c r="L737" i="1"/>
  <c r="O737" i="1" s="1"/>
  <c r="J740" i="1"/>
  <c r="K740" i="1" s="1"/>
  <c r="U740" i="1" s="1"/>
  <c r="W740" i="1" s="1"/>
  <c r="I741" i="1"/>
  <c r="T824" i="1"/>
  <c r="AA821" i="1"/>
  <c r="A822" i="1"/>
  <c r="Q822" i="1" s="1"/>
  <c r="H822" i="1" l="1"/>
  <c r="E740" i="1"/>
  <c r="C702" i="1"/>
  <c r="P701" i="1"/>
  <c r="X701" i="1" s="1"/>
  <c r="B701" i="1" s="1"/>
  <c r="L738" i="1"/>
  <c r="O738" i="1" s="1"/>
  <c r="G738" i="1"/>
  <c r="J741" i="1"/>
  <c r="K741" i="1" s="1"/>
  <c r="I742" i="1"/>
  <c r="Y822" i="1"/>
  <c r="R822" i="1"/>
  <c r="S822" i="1" s="1"/>
  <c r="D739" i="1"/>
  <c r="F739" i="1" s="1"/>
  <c r="AA822" i="1"/>
  <c r="T825" i="1"/>
  <c r="A823" i="1"/>
  <c r="Q823" i="1" s="1"/>
  <c r="H823" i="1" l="1"/>
  <c r="E741" i="1"/>
  <c r="C703" i="1"/>
  <c r="P702" i="1"/>
  <c r="X702" i="1" s="1"/>
  <c r="B702" i="1" s="1"/>
  <c r="L739" i="1"/>
  <c r="G739" i="1"/>
  <c r="Y823" i="1"/>
  <c r="R823" i="1"/>
  <c r="S823" i="1" s="1"/>
  <c r="D740" i="1"/>
  <c r="F740" i="1" s="1"/>
  <c r="J742" i="1"/>
  <c r="K742" i="1" s="1"/>
  <c r="I743" i="1"/>
  <c r="U741" i="1"/>
  <c r="W741" i="1" s="1"/>
  <c r="A824" i="1"/>
  <c r="Q824" i="1" s="1"/>
  <c r="AA823" i="1"/>
  <c r="T826" i="1"/>
  <c r="E742" i="1" l="1"/>
  <c r="H824" i="1"/>
  <c r="O739" i="1"/>
  <c r="M740" i="1"/>
  <c r="N740" i="1" s="1"/>
  <c r="C704" i="1"/>
  <c r="P703" i="1"/>
  <c r="X703" i="1" s="1"/>
  <c r="B703" i="1" s="1"/>
  <c r="U742" i="1"/>
  <c r="W742" i="1" s="1"/>
  <c r="I744" i="1"/>
  <c r="J743" i="1"/>
  <c r="K743" i="1" s="1"/>
  <c r="D741" i="1"/>
  <c r="F741" i="1" s="1"/>
  <c r="L740" i="1"/>
  <c r="Y824" i="1"/>
  <c r="R824" i="1"/>
  <c r="S824" i="1" s="1"/>
  <c r="G740" i="1"/>
  <c r="AA824" i="1"/>
  <c r="T827" i="1"/>
  <c r="A825" i="1"/>
  <c r="Q825" i="1" s="1"/>
  <c r="E743" i="1" l="1"/>
  <c r="H825" i="1"/>
  <c r="O740" i="1"/>
  <c r="M741" i="1"/>
  <c r="N741" i="1" s="1"/>
  <c r="U743" i="1"/>
  <c r="W743" i="1" s="1"/>
  <c r="C705" i="1"/>
  <c r="P704" i="1"/>
  <c r="X704" i="1" s="1"/>
  <c r="B704" i="1" s="1"/>
  <c r="L741" i="1"/>
  <c r="G741" i="1"/>
  <c r="D742" i="1"/>
  <c r="F742" i="1" s="1"/>
  <c r="Y825" i="1"/>
  <c r="R825" i="1"/>
  <c r="S825" i="1" s="1"/>
  <c r="I745" i="1"/>
  <c r="J744" i="1"/>
  <c r="K744" i="1" s="1"/>
  <c r="U744" i="1" s="1"/>
  <c r="W744" i="1" s="1"/>
  <c r="T828" i="1"/>
  <c r="AA825" i="1"/>
  <c r="A826" i="1"/>
  <c r="Q826" i="1" s="1"/>
  <c r="O741" i="1" l="1"/>
  <c r="H826" i="1"/>
  <c r="E744" i="1"/>
  <c r="C706" i="1"/>
  <c r="P705" i="1"/>
  <c r="X705" i="1" s="1"/>
  <c r="B705" i="1" s="1"/>
  <c r="S741" i="1"/>
  <c r="M742" i="1"/>
  <c r="N742" i="1" s="1"/>
  <c r="L742" i="1"/>
  <c r="I746" i="1"/>
  <c r="J745" i="1"/>
  <c r="K745" i="1" s="1"/>
  <c r="U745" i="1" s="1"/>
  <c r="W745" i="1" s="1"/>
  <c r="G742" i="1"/>
  <c r="R826" i="1"/>
  <c r="S826" i="1" s="1"/>
  <c r="Y826" i="1"/>
  <c r="D743" i="1"/>
  <c r="F743" i="1" s="1"/>
  <c r="T829" i="1"/>
  <c r="AA826" i="1"/>
  <c r="A827" i="1"/>
  <c r="Q827" i="1" s="1"/>
  <c r="H827" i="1" l="1"/>
  <c r="E745" i="1"/>
  <c r="C707" i="1"/>
  <c r="P706" i="1"/>
  <c r="X706" i="1" s="1"/>
  <c r="B706" i="1" s="1"/>
  <c r="Y741" i="1"/>
  <c r="O742" i="1"/>
  <c r="M743" i="1"/>
  <c r="M744" i="1" s="1"/>
  <c r="G743" i="1"/>
  <c r="I747" i="1"/>
  <c r="J746" i="1"/>
  <c r="K746" i="1" s="1"/>
  <c r="U746" i="1" s="1"/>
  <c r="W746" i="1" s="1"/>
  <c r="Y827" i="1"/>
  <c r="R827" i="1"/>
  <c r="S827" i="1" s="1"/>
  <c r="D744" i="1"/>
  <c r="F744" i="1" s="1"/>
  <c r="L743" i="1"/>
  <c r="N743" i="1"/>
  <c r="AA827" i="1"/>
  <c r="A828" i="1"/>
  <c r="Q828" i="1" s="1"/>
  <c r="T830" i="1"/>
  <c r="H828" i="1" l="1"/>
  <c r="E746" i="1"/>
  <c r="C708" i="1"/>
  <c r="P707" i="1"/>
  <c r="X707" i="1" s="1"/>
  <c r="B707" i="1" s="1"/>
  <c r="O743" i="1"/>
  <c r="G744" i="1"/>
  <c r="N744" i="1"/>
  <c r="M745" i="1"/>
  <c r="R828" i="1"/>
  <c r="S828" i="1" s="1"/>
  <c r="Y828" i="1"/>
  <c r="D745" i="1"/>
  <c r="F745" i="1" s="1"/>
  <c r="L744" i="1"/>
  <c r="I748" i="1"/>
  <c r="J747" i="1"/>
  <c r="K747" i="1" s="1"/>
  <c r="U747" i="1" s="1"/>
  <c r="W747" i="1" s="1"/>
  <c r="A829" i="1"/>
  <c r="T831" i="1"/>
  <c r="AA828" i="1"/>
  <c r="Q829" i="1" l="1"/>
  <c r="Y829" i="1" s="1"/>
  <c r="H829" i="1"/>
  <c r="E747" i="1"/>
  <c r="C709" i="1"/>
  <c r="P708" i="1"/>
  <c r="X708" i="1" s="1"/>
  <c r="B708" i="1" s="1"/>
  <c r="O744" i="1"/>
  <c r="G745" i="1"/>
  <c r="L745" i="1"/>
  <c r="I749" i="1"/>
  <c r="J748" i="1"/>
  <c r="K748" i="1" s="1"/>
  <c r="U748" i="1" s="1"/>
  <c r="W748" i="1" s="1"/>
  <c r="N745" i="1"/>
  <c r="M746" i="1"/>
  <c r="D746" i="1"/>
  <c r="F746" i="1" s="1"/>
  <c r="T832" i="1"/>
  <c r="AA829" i="1"/>
  <c r="A830" i="1"/>
  <c r="R829" i="1" l="1"/>
  <c r="S829" i="1" s="1"/>
  <c r="Q830" i="1"/>
  <c r="R830" i="1" s="1"/>
  <c r="S830" i="1" s="1"/>
  <c r="H830" i="1"/>
  <c r="E748" i="1"/>
  <c r="C710" i="1"/>
  <c r="P709" i="1"/>
  <c r="X709" i="1" s="1"/>
  <c r="B709" i="1" s="1"/>
  <c r="L746" i="1"/>
  <c r="O745" i="1"/>
  <c r="G746" i="1"/>
  <c r="J749" i="1"/>
  <c r="K749" i="1" s="1"/>
  <c r="U749" i="1" s="1"/>
  <c r="W749" i="1" s="1"/>
  <c r="I750" i="1"/>
  <c r="N746" i="1"/>
  <c r="M747" i="1"/>
  <c r="D747" i="1"/>
  <c r="F747" i="1" s="1"/>
  <c r="AA830" i="1"/>
  <c r="A831" i="1"/>
  <c r="Q831" i="1" s="1"/>
  <c r="T833" i="1"/>
  <c r="Y830" i="1" l="1"/>
  <c r="H831" i="1"/>
  <c r="E749" i="1"/>
  <c r="C711" i="1"/>
  <c r="P710" i="1"/>
  <c r="X710" i="1" s="1"/>
  <c r="B710" i="1" s="1"/>
  <c r="O746" i="1"/>
  <c r="L747" i="1"/>
  <c r="G747" i="1"/>
  <c r="N747" i="1"/>
  <c r="M748" i="1"/>
  <c r="Y831" i="1"/>
  <c r="R831" i="1"/>
  <c r="S831" i="1" s="1"/>
  <c r="D748" i="1"/>
  <c r="F748" i="1" s="1"/>
  <c r="I751" i="1"/>
  <c r="J750" i="1"/>
  <c r="K750" i="1" s="1"/>
  <c r="U750" i="1" s="1"/>
  <c r="W750" i="1" s="1"/>
  <c r="AA831" i="1"/>
  <c r="T834" i="1"/>
  <c r="A832" i="1"/>
  <c r="Q832" i="1" s="1"/>
  <c r="H832" i="1" l="1"/>
  <c r="E750" i="1"/>
  <c r="C712" i="1"/>
  <c r="P711" i="1"/>
  <c r="X711" i="1" s="1"/>
  <c r="B711" i="1" s="1"/>
  <c r="O747" i="1"/>
  <c r="Y832" i="1"/>
  <c r="R832" i="1"/>
  <c r="S832" i="1" s="1"/>
  <c r="G748" i="1"/>
  <c r="N748" i="1"/>
  <c r="M749" i="1"/>
  <c r="J751" i="1"/>
  <c r="K751" i="1" s="1"/>
  <c r="U751" i="1" s="1"/>
  <c r="W751" i="1" s="1"/>
  <c r="I752" i="1"/>
  <c r="D749" i="1"/>
  <c r="F749" i="1" s="1"/>
  <c r="L748" i="1"/>
  <c r="A833" i="1"/>
  <c r="Q833" i="1" s="1"/>
  <c r="T835" i="1"/>
  <c r="AA832" i="1"/>
  <c r="H833" i="1" l="1"/>
  <c r="E751" i="1"/>
  <c r="C713" i="1"/>
  <c r="P712" i="1"/>
  <c r="X712" i="1" s="1"/>
  <c r="B712" i="1" s="1"/>
  <c r="O748" i="1"/>
  <c r="L749" i="1"/>
  <c r="G749" i="1"/>
  <c r="I753" i="1"/>
  <c r="J752" i="1"/>
  <c r="K752" i="1" s="1"/>
  <c r="U752" i="1" s="1"/>
  <c r="W752" i="1" s="1"/>
  <c r="R833" i="1"/>
  <c r="S833" i="1" s="1"/>
  <c r="D750" i="1"/>
  <c r="F750" i="1" s="1"/>
  <c r="N749" i="1"/>
  <c r="M750" i="1"/>
  <c r="T836" i="1"/>
  <c r="AA833" i="1"/>
  <c r="A834" i="1"/>
  <c r="Q834" i="1" l="1"/>
  <c r="R834" i="1" s="1"/>
  <c r="S834" i="1" s="1"/>
  <c r="H834" i="1"/>
  <c r="E752" i="1"/>
  <c r="C714" i="1"/>
  <c r="P713" i="1"/>
  <c r="X713" i="1" s="1"/>
  <c r="B713" i="1" s="1"/>
  <c r="L750" i="1"/>
  <c r="N750" i="1"/>
  <c r="M751" i="1"/>
  <c r="D751" i="1"/>
  <c r="F751" i="1" s="1"/>
  <c r="J753" i="1"/>
  <c r="K753" i="1" s="1"/>
  <c r="U753" i="1" s="1"/>
  <c r="W753" i="1" s="1"/>
  <c r="I754" i="1"/>
  <c r="G750" i="1"/>
  <c r="O749" i="1"/>
  <c r="A835" i="1"/>
  <c r="Q835" i="1" s="1"/>
  <c r="AA834" i="1"/>
  <c r="T837" i="1"/>
  <c r="Y834" i="1" l="1"/>
  <c r="H835" i="1"/>
  <c r="E753" i="1"/>
  <c r="C715" i="1"/>
  <c r="P714" i="1"/>
  <c r="X714" i="1" s="1"/>
  <c r="B714" i="1" s="1"/>
  <c r="O750" i="1"/>
  <c r="L751" i="1"/>
  <c r="G751" i="1"/>
  <c r="D752" i="1"/>
  <c r="F752" i="1" s="1"/>
  <c r="N751" i="1"/>
  <c r="M752" i="1"/>
  <c r="Y835" i="1"/>
  <c r="R835" i="1"/>
  <c r="S835" i="1" s="1"/>
  <c r="J754" i="1"/>
  <c r="K754" i="1" s="1"/>
  <c r="U754" i="1" s="1"/>
  <c r="W754" i="1" s="1"/>
  <c r="I755" i="1"/>
  <c r="T838" i="1"/>
  <c r="AA835" i="1"/>
  <c r="A836" i="1"/>
  <c r="Q836" i="1" s="1"/>
  <c r="H836" i="1" l="1"/>
  <c r="E754" i="1"/>
  <c r="C716" i="1"/>
  <c r="P715" i="1"/>
  <c r="X715" i="1" s="1"/>
  <c r="B715" i="1" s="1"/>
  <c r="O751" i="1"/>
  <c r="L752" i="1"/>
  <c r="G752" i="1"/>
  <c r="J755" i="1"/>
  <c r="K755" i="1" s="1"/>
  <c r="U755" i="1" s="1"/>
  <c r="W755" i="1" s="1"/>
  <c r="I756" i="1"/>
  <c r="N752" i="1"/>
  <c r="M753" i="1"/>
  <c r="R836" i="1"/>
  <c r="S836" i="1" s="1"/>
  <c r="Y836" i="1"/>
  <c r="D753" i="1"/>
  <c r="F753" i="1" s="1"/>
  <c r="AA836" i="1"/>
  <c r="A837" i="1"/>
  <c r="Q837" i="1" s="1"/>
  <c r="T839" i="1"/>
  <c r="H837" i="1" l="1"/>
  <c r="E755" i="1"/>
  <c r="C717" i="1"/>
  <c r="P716" i="1"/>
  <c r="X716" i="1" s="1"/>
  <c r="B716" i="1" s="1"/>
  <c r="O752" i="1"/>
  <c r="L753" i="1"/>
  <c r="G753" i="1"/>
  <c r="J756" i="1"/>
  <c r="K756" i="1" s="1"/>
  <c r="U756" i="1" s="1"/>
  <c r="W756" i="1" s="1"/>
  <c r="I757" i="1"/>
  <c r="Y837" i="1"/>
  <c r="R837" i="1"/>
  <c r="S837" i="1" s="1"/>
  <c r="N753" i="1"/>
  <c r="M754" i="1"/>
  <c r="D754" i="1"/>
  <c r="F754" i="1" s="1"/>
  <c r="AA837" i="1"/>
  <c r="T840" i="1"/>
  <c r="A838" i="1"/>
  <c r="Q838" i="1" s="1"/>
  <c r="H838" i="1" l="1"/>
  <c r="E756" i="1"/>
  <c r="C718" i="1"/>
  <c r="P717" i="1"/>
  <c r="X717" i="1" s="1"/>
  <c r="B717" i="1" s="1"/>
  <c r="G754" i="1"/>
  <c r="Y838" i="1"/>
  <c r="R838" i="1"/>
  <c r="S838" i="1" s="1"/>
  <c r="D755" i="1"/>
  <c r="F755" i="1" s="1"/>
  <c r="L754" i="1"/>
  <c r="N754" i="1"/>
  <c r="M755" i="1"/>
  <c r="I758" i="1"/>
  <c r="J757" i="1"/>
  <c r="K757" i="1" s="1"/>
  <c r="U757" i="1" s="1"/>
  <c r="W757" i="1" s="1"/>
  <c r="O753" i="1"/>
  <c r="AA838" i="1"/>
  <c r="T841" i="1"/>
  <c r="A839" i="1"/>
  <c r="Q839" i="1" s="1"/>
  <c r="H839" i="1" l="1"/>
  <c r="E757" i="1"/>
  <c r="C719" i="1"/>
  <c r="P718" i="1"/>
  <c r="X718" i="1" s="1"/>
  <c r="B718" i="1" s="1"/>
  <c r="O754" i="1"/>
  <c r="L755" i="1"/>
  <c r="G755" i="1"/>
  <c r="Y839" i="1"/>
  <c r="R839" i="1"/>
  <c r="S839" i="1" s="1"/>
  <c r="J758" i="1"/>
  <c r="K758" i="1" s="1"/>
  <c r="U758" i="1" s="1"/>
  <c r="W758" i="1" s="1"/>
  <c r="I759" i="1"/>
  <c r="D756" i="1"/>
  <c r="F756" i="1" s="1"/>
  <c r="N755" i="1"/>
  <c r="M756" i="1"/>
  <c r="T842" i="1"/>
  <c r="AA839" i="1"/>
  <c r="A840" i="1"/>
  <c r="Q840" i="1" s="1"/>
  <c r="H840" i="1" l="1"/>
  <c r="E758" i="1"/>
  <c r="C720" i="1"/>
  <c r="P719" i="1"/>
  <c r="X719" i="1" s="1"/>
  <c r="B719" i="1" s="1"/>
  <c r="O755" i="1"/>
  <c r="G756" i="1"/>
  <c r="N756" i="1"/>
  <c r="M757" i="1"/>
  <c r="Y840" i="1"/>
  <c r="R840" i="1"/>
  <c r="S840" i="1" s="1"/>
  <c r="D757" i="1"/>
  <c r="F757" i="1" s="1"/>
  <c r="L756" i="1"/>
  <c r="J759" i="1"/>
  <c r="K759" i="1" s="1"/>
  <c r="U759" i="1" s="1"/>
  <c r="W759" i="1" s="1"/>
  <c r="I760" i="1"/>
  <c r="A841" i="1"/>
  <c r="Q841" i="1" s="1"/>
  <c r="T843" i="1"/>
  <c r="AA840" i="1"/>
  <c r="H841" i="1" l="1"/>
  <c r="E759" i="1"/>
  <c r="C721" i="1"/>
  <c r="P720" i="1"/>
  <c r="X720" i="1" s="1"/>
  <c r="B720" i="1" s="1"/>
  <c r="O756" i="1"/>
  <c r="G757" i="1"/>
  <c r="L757" i="1"/>
  <c r="J760" i="1"/>
  <c r="K760" i="1" s="1"/>
  <c r="U760" i="1" s="1"/>
  <c r="W760" i="1" s="1"/>
  <c r="I761" i="1"/>
  <c r="Y841" i="1"/>
  <c r="R841" i="1"/>
  <c r="S841" i="1" s="1"/>
  <c r="N757" i="1"/>
  <c r="M758" i="1"/>
  <c r="D758" i="1"/>
  <c r="F758" i="1" s="1"/>
  <c r="A842" i="1"/>
  <c r="T844" i="1"/>
  <c r="AA841" i="1"/>
  <c r="Q842" i="1" l="1"/>
  <c r="Y842" i="1" s="1"/>
  <c r="H842" i="1"/>
  <c r="E760" i="1"/>
  <c r="C722" i="1"/>
  <c r="P721" i="1"/>
  <c r="X721" i="1" s="1"/>
  <c r="B721" i="1" s="1"/>
  <c r="G758" i="1"/>
  <c r="O757" i="1"/>
  <c r="L758" i="1"/>
  <c r="N758" i="1"/>
  <c r="M759" i="1"/>
  <c r="D759" i="1"/>
  <c r="F759" i="1" s="1"/>
  <c r="I762" i="1"/>
  <c r="J761" i="1"/>
  <c r="K761" i="1" s="1"/>
  <c r="U761" i="1" s="1"/>
  <c r="W761" i="1" s="1"/>
  <c r="T845" i="1"/>
  <c r="AA842" i="1"/>
  <c r="A843" i="1"/>
  <c r="Q843" i="1" s="1"/>
  <c r="R842" i="1" l="1"/>
  <c r="S842" i="1" s="1"/>
  <c r="H843" i="1"/>
  <c r="E761" i="1"/>
  <c r="C723" i="1"/>
  <c r="P722" i="1"/>
  <c r="X722" i="1" s="1"/>
  <c r="B722" i="1" s="1"/>
  <c r="O758" i="1"/>
  <c r="Y843" i="1"/>
  <c r="R843" i="1"/>
  <c r="S843" i="1" s="1"/>
  <c r="G759" i="1"/>
  <c r="J762" i="1"/>
  <c r="K762" i="1" s="1"/>
  <c r="U762" i="1" s="1"/>
  <c r="W762" i="1" s="1"/>
  <c r="I763" i="1"/>
  <c r="D760" i="1"/>
  <c r="F760" i="1" s="1"/>
  <c r="L759" i="1"/>
  <c r="N759" i="1"/>
  <c r="M760" i="1"/>
  <c r="AA843" i="1"/>
  <c r="T846" i="1"/>
  <c r="A844" i="1"/>
  <c r="Q844" i="1" s="1"/>
  <c r="H844" i="1" l="1"/>
  <c r="E762" i="1"/>
  <c r="C724" i="1"/>
  <c r="P723" i="1"/>
  <c r="X723" i="1" s="1"/>
  <c r="B723" i="1" s="1"/>
  <c r="O759" i="1"/>
  <c r="D761" i="1"/>
  <c r="F761" i="1" s="1"/>
  <c r="L760" i="1"/>
  <c r="J763" i="1"/>
  <c r="K763" i="1" s="1"/>
  <c r="U763" i="1" s="1"/>
  <c r="W763" i="1" s="1"/>
  <c r="I764" i="1"/>
  <c r="R844" i="1"/>
  <c r="N760" i="1"/>
  <c r="M761" i="1"/>
  <c r="G760" i="1"/>
  <c r="T847" i="1"/>
  <c r="AA844" i="1"/>
  <c r="A845" i="1"/>
  <c r="Q845" i="1" s="1"/>
  <c r="H845" i="1" l="1"/>
  <c r="E763" i="1"/>
  <c r="C725" i="1"/>
  <c r="P724" i="1"/>
  <c r="L761" i="1"/>
  <c r="O760" i="1"/>
  <c r="J764" i="1"/>
  <c r="K764" i="1" s="1"/>
  <c r="U764" i="1" s="1"/>
  <c r="W764" i="1" s="1"/>
  <c r="I765" i="1"/>
  <c r="G761" i="1"/>
  <c r="Y845" i="1"/>
  <c r="R845" i="1"/>
  <c r="S845" i="1" s="1"/>
  <c r="D762" i="1"/>
  <c r="F762" i="1" s="1"/>
  <c r="N761" i="1"/>
  <c r="M762" i="1"/>
  <c r="AA845" i="1"/>
  <c r="A846" i="1"/>
  <c r="Q846" i="1" s="1"/>
  <c r="T848" i="1"/>
  <c r="H846" i="1" l="1"/>
  <c r="X724" i="1"/>
  <c r="S724" i="1"/>
  <c r="E764" i="1"/>
  <c r="C726" i="1"/>
  <c r="P725" i="1"/>
  <c r="O761" i="1"/>
  <c r="G762" i="1"/>
  <c r="L762" i="1"/>
  <c r="N762" i="1"/>
  <c r="M763" i="1"/>
  <c r="D763" i="1"/>
  <c r="F763" i="1" s="1"/>
  <c r="R846" i="1"/>
  <c r="I766" i="1"/>
  <c r="J765" i="1"/>
  <c r="K765" i="1" s="1"/>
  <c r="U765" i="1" s="1"/>
  <c r="W765" i="1" s="1"/>
  <c r="T849" i="1"/>
  <c r="AA846" i="1"/>
  <c r="A847" i="1"/>
  <c r="Q847" i="1" s="1"/>
  <c r="B724" i="1" l="1"/>
  <c r="H847" i="1"/>
  <c r="Y724" i="1"/>
  <c r="E765" i="1"/>
  <c r="X725" i="1"/>
  <c r="B725" i="1" s="1"/>
  <c r="S725" i="1"/>
  <c r="C727" i="1"/>
  <c r="P726" i="1"/>
  <c r="O762" i="1"/>
  <c r="D764" i="1"/>
  <c r="F764" i="1" s="1"/>
  <c r="R847" i="1"/>
  <c r="I767" i="1"/>
  <c r="J766" i="1"/>
  <c r="K766" i="1" s="1"/>
  <c r="U766" i="1" s="1"/>
  <c r="W766" i="1" s="1"/>
  <c r="L763" i="1"/>
  <c r="N763" i="1"/>
  <c r="M764" i="1"/>
  <c r="G763" i="1"/>
  <c r="AA847" i="1"/>
  <c r="A848" i="1"/>
  <c r="Q848" i="1" s="1"/>
  <c r="T850" i="1"/>
  <c r="H848" i="1" l="1"/>
  <c r="Y725" i="1"/>
  <c r="E766" i="1"/>
  <c r="X726" i="1"/>
  <c r="B726" i="1" s="1"/>
  <c r="S726" i="1"/>
  <c r="Y726" i="1" s="1"/>
  <c r="C728" i="1"/>
  <c r="P727" i="1"/>
  <c r="X727" i="1" s="1"/>
  <c r="B727" i="1" s="1"/>
  <c r="O763" i="1"/>
  <c r="L764" i="1"/>
  <c r="G764" i="1"/>
  <c r="Y848" i="1"/>
  <c r="R848" i="1"/>
  <c r="S848" i="1" s="1"/>
  <c r="N764" i="1"/>
  <c r="M765" i="1"/>
  <c r="J767" i="1"/>
  <c r="K767" i="1" s="1"/>
  <c r="U767" i="1" s="1"/>
  <c r="W767" i="1" s="1"/>
  <c r="I768" i="1"/>
  <c r="D765" i="1"/>
  <c r="F765" i="1" s="1"/>
  <c r="A849" i="1"/>
  <c r="Q849" i="1" s="1"/>
  <c r="T851" i="1"/>
  <c r="AA848" i="1"/>
  <c r="H849" i="1" l="1"/>
  <c r="E767" i="1"/>
  <c r="C729" i="1"/>
  <c r="P728" i="1"/>
  <c r="X728" i="1" s="1"/>
  <c r="B728" i="1" s="1"/>
  <c r="O764" i="1"/>
  <c r="G765" i="1"/>
  <c r="L765" i="1"/>
  <c r="N765" i="1"/>
  <c r="M766" i="1"/>
  <c r="Y849" i="1"/>
  <c r="R849" i="1"/>
  <c r="S849" i="1" s="1"/>
  <c r="J768" i="1"/>
  <c r="K768" i="1" s="1"/>
  <c r="U768" i="1" s="1"/>
  <c r="W768" i="1" s="1"/>
  <c r="I769" i="1"/>
  <c r="D766" i="1"/>
  <c r="F766" i="1" s="1"/>
  <c r="T852" i="1"/>
  <c r="AA849" i="1"/>
  <c r="A850" i="1"/>
  <c r="Q850" i="1" l="1"/>
  <c r="R850" i="1" s="1"/>
  <c r="H850" i="1"/>
  <c r="E768" i="1"/>
  <c r="C730" i="1"/>
  <c r="P729" i="1"/>
  <c r="X729" i="1" s="1"/>
  <c r="B729" i="1" s="1"/>
  <c r="O765" i="1"/>
  <c r="L766" i="1"/>
  <c r="J769" i="1"/>
  <c r="K769" i="1" s="1"/>
  <c r="U769" i="1" s="1"/>
  <c r="W769" i="1" s="1"/>
  <c r="I770" i="1"/>
  <c r="G766" i="1"/>
  <c r="N766" i="1"/>
  <c r="M767" i="1"/>
  <c r="D767" i="1"/>
  <c r="F767" i="1" s="1"/>
  <c r="T853" i="1"/>
  <c r="AA850" i="1"/>
  <c r="A851" i="1"/>
  <c r="Q851" i="1" s="1"/>
  <c r="H851" i="1" l="1"/>
  <c r="E769" i="1"/>
  <c r="C731" i="1"/>
  <c r="P730" i="1"/>
  <c r="X730" i="1" s="1"/>
  <c r="B730" i="1" s="1"/>
  <c r="L767" i="1"/>
  <c r="O766" i="1"/>
  <c r="Y851" i="1"/>
  <c r="R851" i="1"/>
  <c r="S851" i="1" s="1"/>
  <c r="G767" i="1"/>
  <c r="N767" i="1"/>
  <c r="M768" i="1"/>
  <c r="D768" i="1"/>
  <c r="F768" i="1" s="1"/>
  <c r="I771" i="1"/>
  <c r="J770" i="1"/>
  <c r="K770" i="1" s="1"/>
  <c r="U770" i="1" s="1"/>
  <c r="W770" i="1" s="1"/>
  <c r="T854" i="1"/>
  <c r="AA851" i="1"/>
  <c r="A852" i="1"/>
  <c r="Q852" i="1" s="1"/>
  <c r="H852" i="1" l="1"/>
  <c r="E770" i="1"/>
  <c r="O767" i="1"/>
  <c r="C732" i="1"/>
  <c r="P731" i="1"/>
  <c r="X731" i="1" s="1"/>
  <c r="B731" i="1" s="1"/>
  <c r="D769" i="1"/>
  <c r="F769" i="1" s="1"/>
  <c r="R852" i="1"/>
  <c r="S852" i="1" s="1"/>
  <c r="Y852" i="1"/>
  <c r="J771" i="1"/>
  <c r="K771" i="1" s="1"/>
  <c r="I772" i="1"/>
  <c r="L768" i="1"/>
  <c r="N768" i="1"/>
  <c r="M769" i="1"/>
  <c r="G768" i="1"/>
  <c r="T855" i="1"/>
  <c r="AA852" i="1"/>
  <c r="A853" i="1"/>
  <c r="Q853" i="1" s="1"/>
  <c r="H853" i="1" l="1"/>
  <c r="U771" i="1"/>
  <c r="W771" i="1" s="1"/>
  <c r="E771" i="1"/>
  <c r="C733" i="1"/>
  <c r="P732" i="1"/>
  <c r="X732" i="1" s="1"/>
  <c r="B732" i="1" s="1"/>
  <c r="L769" i="1"/>
  <c r="G769" i="1"/>
  <c r="N769" i="1"/>
  <c r="M770" i="1"/>
  <c r="J772" i="1"/>
  <c r="K772" i="1" s="1"/>
  <c r="U772" i="1" s="1"/>
  <c r="W772" i="1" s="1"/>
  <c r="I773" i="1"/>
  <c r="Y853" i="1"/>
  <c r="R853" i="1"/>
  <c r="S853" i="1" s="1"/>
  <c r="O768" i="1"/>
  <c r="D770" i="1"/>
  <c r="F770" i="1" s="1"/>
  <c r="T856" i="1"/>
  <c r="AA853" i="1"/>
  <c r="A854" i="1"/>
  <c r="Q854" i="1" s="1"/>
  <c r="H854" i="1" l="1"/>
  <c r="E772" i="1"/>
  <c r="C734" i="1"/>
  <c r="P733" i="1"/>
  <c r="X733" i="1" s="1"/>
  <c r="B733" i="1" s="1"/>
  <c r="O769" i="1"/>
  <c r="G770" i="1"/>
  <c r="D771" i="1"/>
  <c r="F771" i="1" s="1"/>
  <c r="N770" i="1"/>
  <c r="Y854" i="1"/>
  <c r="R854" i="1"/>
  <c r="S854" i="1" s="1"/>
  <c r="L770" i="1"/>
  <c r="M771" i="1" s="1"/>
  <c r="J773" i="1"/>
  <c r="K773" i="1" s="1"/>
  <c r="U773" i="1" s="1"/>
  <c r="W773" i="1" s="1"/>
  <c r="I774" i="1"/>
  <c r="A855" i="1"/>
  <c r="Q855" i="1" s="1"/>
  <c r="AA854" i="1"/>
  <c r="T857" i="1"/>
  <c r="H855" i="1" l="1"/>
  <c r="E773" i="1"/>
  <c r="C735" i="1"/>
  <c r="P734" i="1"/>
  <c r="X734" i="1" s="1"/>
  <c r="B734" i="1" s="1"/>
  <c r="O770" i="1"/>
  <c r="Y855" i="1"/>
  <c r="R855" i="1"/>
  <c r="S855" i="1" s="1"/>
  <c r="G771" i="1"/>
  <c r="N771" i="1"/>
  <c r="D772" i="1"/>
  <c r="F772" i="1" s="1"/>
  <c r="J774" i="1"/>
  <c r="K774" i="1" s="1"/>
  <c r="U774" i="1" s="1"/>
  <c r="W774" i="1" s="1"/>
  <c r="I775" i="1"/>
  <c r="L771" i="1"/>
  <c r="M772" i="1" s="1"/>
  <c r="T858" i="1"/>
  <c r="AA855" i="1"/>
  <c r="A856" i="1"/>
  <c r="Q856" i="1" s="1"/>
  <c r="H856" i="1" l="1"/>
  <c r="E774" i="1"/>
  <c r="C736" i="1"/>
  <c r="P735" i="1"/>
  <c r="X735" i="1" s="1"/>
  <c r="B735" i="1" s="1"/>
  <c r="O771" i="1"/>
  <c r="J775" i="1"/>
  <c r="K775" i="1" s="1"/>
  <c r="I776" i="1"/>
  <c r="G772" i="1"/>
  <c r="D773" i="1"/>
  <c r="F773" i="1" s="1"/>
  <c r="Y856" i="1"/>
  <c r="R856" i="1"/>
  <c r="S856" i="1" s="1"/>
  <c r="L772" i="1"/>
  <c r="N772" i="1"/>
  <c r="M773" i="1"/>
  <c r="A857" i="1"/>
  <c r="Q857" i="1" s="1"/>
  <c r="T859" i="1"/>
  <c r="AA856" i="1"/>
  <c r="E775" i="1" l="1"/>
  <c r="H857" i="1"/>
  <c r="C737" i="1"/>
  <c r="P736" i="1"/>
  <c r="X736" i="1" s="1"/>
  <c r="B736" i="1" s="1"/>
  <c r="O772" i="1"/>
  <c r="G773" i="1"/>
  <c r="N773" i="1"/>
  <c r="D774" i="1"/>
  <c r="F774" i="1" s="1"/>
  <c r="L773" i="1"/>
  <c r="M774" i="1" s="1"/>
  <c r="Y857" i="1"/>
  <c r="R857" i="1"/>
  <c r="S857" i="1" s="1"/>
  <c r="J776" i="1"/>
  <c r="K776" i="1" s="1"/>
  <c r="E776" i="1" s="1"/>
  <c r="I777" i="1"/>
  <c r="U775" i="1"/>
  <c r="W775" i="1" s="1"/>
  <c r="T860" i="1"/>
  <c r="A858" i="1"/>
  <c r="Q858" i="1" s="1"/>
  <c r="AA857" i="1"/>
  <c r="H858" i="1" l="1"/>
  <c r="C738" i="1"/>
  <c r="P737" i="1"/>
  <c r="X737" i="1" s="1"/>
  <c r="B737" i="1" s="1"/>
  <c r="N774" i="1"/>
  <c r="O773" i="1"/>
  <c r="U776" i="1"/>
  <c r="W776" i="1" s="1"/>
  <c r="R858" i="1"/>
  <c r="S858" i="1" s="1"/>
  <c r="Y858" i="1"/>
  <c r="D775" i="1"/>
  <c r="F775" i="1" s="1"/>
  <c r="G774" i="1"/>
  <c r="J777" i="1"/>
  <c r="K777" i="1" s="1"/>
  <c r="E777" i="1" s="1"/>
  <c r="I778" i="1"/>
  <c r="L774" i="1"/>
  <c r="AA858" i="1"/>
  <c r="T861" i="1"/>
  <c r="A859" i="1"/>
  <c r="Q859" i="1" s="1"/>
  <c r="H859" i="1" l="1"/>
  <c r="C739" i="1"/>
  <c r="P738" i="1"/>
  <c r="X738" i="1" s="1"/>
  <c r="B738" i="1" s="1"/>
  <c r="U777" i="1"/>
  <c r="W777" i="1" s="1"/>
  <c r="O774" i="1"/>
  <c r="M775" i="1"/>
  <c r="D776" i="1"/>
  <c r="F776" i="1" s="1"/>
  <c r="L775" i="1"/>
  <c r="Y859" i="1"/>
  <c r="R859" i="1"/>
  <c r="S859" i="1" s="1"/>
  <c r="J778" i="1"/>
  <c r="K778" i="1" s="1"/>
  <c r="I779" i="1"/>
  <c r="G775" i="1"/>
  <c r="AA859" i="1"/>
  <c r="T862" i="1"/>
  <c r="A860" i="1"/>
  <c r="Q860" i="1" l="1"/>
  <c r="R860" i="1" s="1"/>
  <c r="S860" i="1" s="1"/>
  <c r="H860" i="1"/>
  <c r="U778" i="1"/>
  <c r="W778" i="1" s="1"/>
  <c r="E778" i="1"/>
  <c r="C740" i="1"/>
  <c r="P739" i="1"/>
  <c r="X739" i="1" s="1"/>
  <c r="B739" i="1" s="1"/>
  <c r="G776" i="1"/>
  <c r="J779" i="1"/>
  <c r="K779" i="1" s="1"/>
  <c r="I780" i="1"/>
  <c r="D777" i="1"/>
  <c r="F777" i="1" s="1"/>
  <c r="L776" i="1"/>
  <c r="N775" i="1"/>
  <c r="O775" i="1" s="1"/>
  <c r="M776" i="1"/>
  <c r="T863" i="1"/>
  <c r="AA860" i="1"/>
  <c r="A861" i="1"/>
  <c r="Q861" i="1" s="1"/>
  <c r="Y860" i="1" l="1"/>
  <c r="H861" i="1"/>
  <c r="U779" i="1"/>
  <c r="W779" i="1" s="1"/>
  <c r="E779" i="1"/>
  <c r="C741" i="1"/>
  <c r="P740" i="1"/>
  <c r="X740" i="1" s="1"/>
  <c r="B740" i="1" s="1"/>
  <c r="I781" i="1"/>
  <c r="J780" i="1"/>
  <c r="K780" i="1" s="1"/>
  <c r="D778" i="1"/>
  <c r="F778" i="1" s="1"/>
  <c r="L777" i="1"/>
  <c r="Y861" i="1"/>
  <c r="R861" i="1"/>
  <c r="S861" i="1" s="1"/>
  <c r="N776" i="1"/>
  <c r="O776" i="1" s="1"/>
  <c r="M777" i="1"/>
  <c r="G777" i="1"/>
  <c r="A862" i="1"/>
  <c r="T864" i="1"/>
  <c r="AA861" i="1"/>
  <c r="Q862" i="1" l="1"/>
  <c r="R862" i="1" s="1"/>
  <c r="S862" i="1" s="1"/>
  <c r="H862" i="1"/>
  <c r="U780" i="1"/>
  <c r="W780" i="1" s="1"/>
  <c r="E780" i="1"/>
  <c r="C742" i="1"/>
  <c r="P741" i="1"/>
  <c r="X741" i="1" s="1"/>
  <c r="B741" i="1" s="1"/>
  <c r="L778" i="1"/>
  <c r="G778" i="1"/>
  <c r="Y862" i="1"/>
  <c r="N777" i="1"/>
  <c r="O777" i="1" s="1"/>
  <c r="M778" i="1"/>
  <c r="D779" i="1"/>
  <c r="F779" i="1" s="1"/>
  <c r="I782" i="1"/>
  <c r="J781" i="1"/>
  <c r="K781" i="1" s="1"/>
  <c r="U781" i="1" s="1"/>
  <c r="W781" i="1" s="1"/>
  <c r="AA862" i="1"/>
  <c r="A863" i="1"/>
  <c r="Q863" i="1" s="1"/>
  <c r="T865" i="1"/>
  <c r="H863" i="1" l="1"/>
  <c r="E781" i="1"/>
  <c r="C743" i="1"/>
  <c r="P742" i="1"/>
  <c r="X742" i="1" s="1"/>
  <c r="B742" i="1" s="1"/>
  <c r="J782" i="1"/>
  <c r="K782" i="1" s="1"/>
  <c r="U782" i="1" s="1"/>
  <c r="W782" i="1" s="1"/>
  <c r="I783" i="1"/>
  <c r="D780" i="1"/>
  <c r="F780" i="1" s="1"/>
  <c r="L779" i="1"/>
  <c r="Y863" i="1"/>
  <c r="R863" i="1"/>
  <c r="S863" i="1" s="1"/>
  <c r="G779" i="1"/>
  <c r="N778" i="1"/>
  <c r="O778" i="1" s="1"/>
  <c r="M779" i="1"/>
  <c r="AA863" i="1"/>
  <c r="T866" i="1"/>
  <c r="A864" i="1"/>
  <c r="Q864" i="1" s="1"/>
  <c r="H864" i="1" l="1"/>
  <c r="E782" i="1"/>
  <c r="C744" i="1"/>
  <c r="P743" i="1"/>
  <c r="X743" i="1" s="1"/>
  <c r="B743" i="1" s="1"/>
  <c r="D781" i="1"/>
  <c r="F781" i="1" s="1"/>
  <c r="N779" i="1"/>
  <c r="O779" i="1" s="1"/>
  <c r="M780" i="1"/>
  <c r="L780" i="1"/>
  <c r="Y864" i="1"/>
  <c r="R864" i="1"/>
  <c r="S864" i="1" s="1"/>
  <c r="G780" i="1"/>
  <c r="I784" i="1"/>
  <c r="J783" i="1"/>
  <c r="K783" i="1" s="1"/>
  <c r="U783" i="1" s="1"/>
  <c r="W783" i="1" s="1"/>
  <c r="A865" i="1"/>
  <c r="Q865" i="1" s="1"/>
  <c r="T867" i="1"/>
  <c r="AA864" i="1"/>
  <c r="H865" i="1" l="1"/>
  <c r="E783" i="1"/>
  <c r="C745" i="1"/>
  <c r="P744" i="1"/>
  <c r="X744" i="1" s="1"/>
  <c r="B744" i="1" s="1"/>
  <c r="G781" i="1"/>
  <c r="Y865" i="1"/>
  <c r="R865" i="1"/>
  <c r="S865" i="1" s="1"/>
  <c r="N780" i="1"/>
  <c r="O780" i="1" s="1"/>
  <c r="M781" i="1"/>
  <c r="D782" i="1"/>
  <c r="F782" i="1" s="1"/>
  <c r="I785" i="1"/>
  <c r="J784" i="1"/>
  <c r="K784" i="1" s="1"/>
  <c r="U784" i="1" s="1"/>
  <c r="W784" i="1" s="1"/>
  <c r="L781" i="1"/>
  <c r="T868" i="1"/>
  <c r="AA865" i="1"/>
  <c r="A866" i="1"/>
  <c r="Q866" i="1" l="1"/>
  <c r="R866" i="1" s="1"/>
  <c r="S866" i="1" s="1"/>
  <c r="H866" i="1"/>
  <c r="E784" i="1"/>
  <c r="C746" i="1"/>
  <c r="P745" i="1"/>
  <c r="X745" i="1" s="1"/>
  <c r="B745" i="1" s="1"/>
  <c r="I786" i="1"/>
  <c r="J785" i="1"/>
  <c r="K785" i="1" s="1"/>
  <c r="U785" i="1" s="1"/>
  <c r="W785" i="1" s="1"/>
  <c r="D783" i="1"/>
  <c r="F783" i="1" s="1"/>
  <c r="L782" i="1"/>
  <c r="N781" i="1"/>
  <c r="O781" i="1" s="1"/>
  <c r="M782" i="1"/>
  <c r="G782" i="1"/>
  <c r="AA866" i="1"/>
  <c r="T869" i="1"/>
  <c r="A867" i="1"/>
  <c r="Q867" i="1" s="1"/>
  <c r="Y866" i="1" l="1"/>
  <c r="H867" i="1"/>
  <c r="E785" i="1"/>
  <c r="C747" i="1"/>
  <c r="P746" i="1"/>
  <c r="X746" i="1" s="1"/>
  <c r="B746" i="1" s="1"/>
  <c r="G783" i="1"/>
  <c r="Y867" i="1"/>
  <c r="R867" i="1"/>
  <c r="S867" i="1" s="1"/>
  <c r="D784" i="1"/>
  <c r="F784" i="1" s="1"/>
  <c r="N782" i="1"/>
  <c r="O782" i="1" s="1"/>
  <c r="M783" i="1"/>
  <c r="L783" i="1"/>
  <c r="I787" i="1"/>
  <c r="J786" i="1"/>
  <c r="K786" i="1" s="1"/>
  <c r="U786" i="1" s="1"/>
  <c r="W786" i="1" s="1"/>
  <c r="AA867" i="1"/>
  <c r="A868" i="1"/>
  <c r="Q868" i="1" s="1"/>
  <c r="T870" i="1"/>
  <c r="H868" i="1" l="1"/>
  <c r="E786" i="1"/>
  <c r="C748" i="1"/>
  <c r="P747" i="1"/>
  <c r="X747" i="1" s="1"/>
  <c r="B747" i="1" s="1"/>
  <c r="L784" i="1"/>
  <c r="G784" i="1"/>
  <c r="J787" i="1"/>
  <c r="K787" i="1" s="1"/>
  <c r="U787" i="1" s="1"/>
  <c r="W787" i="1" s="1"/>
  <c r="I788" i="1"/>
  <c r="N783" i="1"/>
  <c r="O783" i="1" s="1"/>
  <c r="M784" i="1"/>
  <c r="R868" i="1"/>
  <c r="S868" i="1" s="1"/>
  <c r="Y868" i="1"/>
  <c r="D785" i="1"/>
  <c r="F785" i="1" s="1"/>
  <c r="T871" i="1"/>
  <c r="A869" i="1"/>
  <c r="Q869" i="1" s="1"/>
  <c r="AA868" i="1"/>
  <c r="H869" i="1" l="1"/>
  <c r="E787" i="1"/>
  <c r="C749" i="1"/>
  <c r="P748" i="1"/>
  <c r="X748" i="1" s="1"/>
  <c r="B748" i="1" s="1"/>
  <c r="L785" i="1"/>
  <c r="G785" i="1"/>
  <c r="N784" i="1"/>
  <c r="O784" i="1" s="1"/>
  <c r="M785" i="1"/>
  <c r="Y869" i="1"/>
  <c r="R869" i="1"/>
  <c r="S869" i="1" s="1"/>
  <c r="D786" i="1"/>
  <c r="F786" i="1" s="1"/>
  <c r="J788" i="1"/>
  <c r="K788" i="1" s="1"/>
  <c r="U788" i="1" s="1"/>
  <c r="W788" i="1" s="1"/>
  <c r="I789" i="1"/>
  <c r="AA869" i="1"/>
  <c r="T872" i="1"/>
  <c r="A870" i="1"/>
  <c r="Q870" i="1" s="1"/>
  <c r="H870" i="1" l="1"/>
  <c r="E788" i="1"/>
  <c r="C750" i="1"/>
  <c r="P749" i="1"/>
  <c r="X749" i="1" s="1"/>
  <c r="B749" i="1" s="1"/>
  <c r="N785" i="1"/>
  <c r="O785" i="1" s="1"/>
  <c r="M786" i="1"/>
  <c r="D787" i="1"/>
  <c r="F787" i="1" s="1"/>
  <c r="L786" i="1"/>
  <c r="Y870" i="1"/>
  <c r="R870" i="1"/>
  <c r="S870" i="1" s="1"/>
  <c r="I790" i="1"/>
  <c r="J789" i="1"/>
  <c r="K789" i="1" s="1"/>
  <c r="U789" i="1" s="1"/>
  <c r="W789" i="1" s="1"/>
  <c r="G786" i="1"/>
  <c r="AA870" i="1"/>
  <c r="T873" i="1"/>
  <c r="A871" i="1"/>
  <c r="Q871" i="1" s="1"/>
  <c r="H871" i="1" l="1"/>
  <c r="E789" i="1"/>
  <c r="C751" i="1"/>
  <c r="P750" i="1"/>
  <c r="X750" i="1" s="1"/>
  <c r="B750" i="1" s="1"/>
  <c r="G787" i="1"/>
  <c r="D788" i="1"/>
  <c r="F788" i="1" s="1"/>
  <c r="Y871" i="1"/>
  <c r="R871" i="1"/>
  <c r="S871" i="1" s="1"/>
  <c r="I791" i="1"/>
  <c r="J790" i="1"/>
  <c r="K790" i="1" s="1"/>
  <c r="U790" i="1" s="1"/>
  <c r="W790" i="1" s="1"/>
  <c r="L787" i="1"/>
  <c r="N786" i="1"/>
  <c r="O786" i="1" s="1"/>
  <c r="M787" i="1"/>
  <c r="AA871" i="1"/>
  <c r="A872" i="1"/>
  <c r="Q872" i="1" s="1"/>
  <c r="T874" i="1"/>
  <c r="H872" i="1" l="1"/>
  <c r="E790" i="1"/>
  <c r="C752" i="1"/>
  <c r="P751" i="1"/>
  <c r="X751" i="1" s="1"/>
  <c r="B751" i="1" s="1"/>
  <c r="N787" i="1"/>
  <c r="O787" i="1" s="1"/>
  <c r="M788" i="1"/>
  <c r="I792" i="1"/>
  <c r="J791" i="1"/>
  <c r="K791" i="1" s="1"/>
  <c r="U791" i="1" s="1"/>
  <c r="W791" i="1" s="1"/>
  <c r="G788" i="1"/>
  <c r="Y872" i="1"/>
  <c r="R872" i="1"/>
  <c r="S872" i="1" s="1"/>
  <c r="D789" i="1"/>
  <c r="F789" i="1" s="1"/>
  <c r="L788" i="1"/>
  <c r="AA872" i="1"/>
  <c r="T875" i="1"/>
  <c r="A873" i="1"/>
  <c r="Q873" i="1" s="1"/>
  <c r="H873" i="1" l="1"/>
  <c r="E791" i="1"/>
  <c r="C753" i="1"/>
  <c r="P752" i="1"/>
  <c r="X752" i="1" s="1"/>
  <c r="B752" i="1" s="1"/>
  <c r="L789" i="1"/>
  <c r="G789" i="1"/>
  <c r="I793" i="1"/>
  <c r="J792" i="1"/>
  <c r="K792" i="1" s="1"/>
  <c r="U792" i="1" s="1"/>
  <c r="W792" i="1" s="1"/>
  <c r="Y873" i="1"/>
  <c r="R873" i="1"/>
  <c r="S873" i="1" s="1"/>
  <c r="D790" i="1"/>
  <c r="F790" i="1" s="1"/>
  <c r="N788" i="1"/>
  <c r="O788" i="1" s="1"/>
  <c r="M789" i="1"/>
  <c r="AA873" i="1"/>
  <c r="A874" i="1"/>
  <c r="Q874" i="1" s="1"/>
  <c r="T876" i="1"/>
  <c r="H874" i="1" l="1"/>
  <c r="E792" i="1"/>
  <c r="C754" i="1"/>
  <c r="P753" i="1"/>
  <c r="X753" i="1" s="1"/>
  <c r="B753" i="1" s="1"/>
  <c r="L790" i="1"/>
  <c r="G790" i="1"/>
  <c r="D791" i="1"/>
  <c r="F791" i="1" s="1"/>
  <c r="R874" i="1"/>
  <c r="S874" i="1" s="1"/>
  <c r="Y874" i="1"/>
  <c r="I794" i="1"/>
  <c r="J793" i="1"/>
  <c r="K793" i="1" s="1"/>
  <c r="U793" i="1" s="1"/>
  <c r="W793" i="1" s="1"/>
  <c r="N789" i="1"/>
  <c r="O789" i="1" s="1"/>
  <c r="M790" i="1"/>
  <c r="T877" i="1"/>
  <c r="AA874" i="1"/>
  <c r="A875" i="1"/>
  <c r="Q875" i="1" s="1"/>
  <c r="H875" i="1" l="1"/>
  <c r="E793" i="1"/>
  <c r="C755" i="1"/>
  <c r="P754" i="1"/>
  <c r="L791" i="1"/>
  <c r="G791" i="1"/>
  <c r="N790" i="1"/>
  <c r="O790" i="1" s="1"/>
  <c r="M791" i="1"/>
  <c r="R875" i="1"/>
  <c r="I795" i="1"/>
  <c r="J794" i="1"/>
  <c r="K794" i="1" s="1"/>
  <c r="U794" i="1" s="1"/>
  <c r="W794" i="1" s="1"/>
  <c r="D792" i="1"/>
  <c r="F792" i="1" s="1"/>
  <c r="AA875" i="1"/>
  <c r="T878" i="1"/>
  <c r="A876" i="1"/>
  <c r="Q876" i="1" s="1"/>
  <c r="H876" i="1" l="1"/>
  <c r="X754" i="1"/>
  <c r="S754" i="1"/>
  <c r="E794" i="1"/>
  <c r="C756" i="1"/>
  <c r="P755" i="1"/>
  <c r="L792" i="1"/>
  <c r="G792" i="1"/>
  <c r="I796" i="1"/>
  <c r="J795" i="1"/>
  <c r="K795" i="1" s="1"/>
  <c r="U795" i="1" s="1"/>
  <c r="W795" i="1" s="1"/>
  <c r="R876" i="1"/>
  <c r="S876" i="1" s="1"/>
  <c r="Y876" i="1"/>
  <c r="N791" i="1"/>
  <c r="O791" i="1" s="1"/>
  <c r="M792" i="1"/>
  <c r="D793" i="1"/>
  <c r="F793" i="1" s="1"/>
  <c r="AA876" i="1"/>
  <c r="A877" i="1"/>
  <c r="Q877" i="1" s="1"/>
  <c r="T879" i="1"/>
  <c r="B754" i="1" l="1"/>
  <c r="H877" i="1"/>
  <c r="Y754" i="1"/>
  <c r="E795" i="1"/>
  <c r="X755" i="1"/>
  <c r="B755" i="1" s="1"/>
  <c r="S755" i="1"/>
  <c r="Y755" i="1" s="1"/>
  <c r="C757" i="1"/>
  <c r="P756" i="1"/>
  <c r="L793" i="1"/>
  <c r="G793" i="1"/>
  <c r="Y877" i="1"/>
  <c r="R877" i="1"/>
  <c r="S877" i="1" s="1"/>
  <c r="N792" i="1"/>
  <c r="O792" i="1" s="1"/>
  <c r="M793" i="1"/>
  <c r="J796" i="1"/>
  <c r="K796" i="1" s="1"/>
  <c r="U796" i="1" s="1"/>
  <c r="W796" i="1" s="1"/>
  <c r="I797" i="1"/>
  <c r="D794" i="1"/>
  <c r="F794" i="1" s="1"/>
  <c r="A878" i="1"/>
  <c r="Q878" i="1" s="1"/>
  <c r="T880" i="1"/>
  <c r="AA877" i="1"/>
  <c r="H878" i="1" l="1"/>
  <c r="E796" i="1"/>
  <c r="X756" i="1"/>
  <c r="B756" i="1" s="1"/>
  <c r="S756" i="1"/>
  <c r="Y756" i="1" s="1"/>
  <c r="C758" i="1"/>
  <c r="P757" i="1"/>
  <c r="X757" i="1" s="1"/>
  <c r="B757" i="1" s="1"/>
  <c r="L794" i="1"/>
  <c r="J797" i="1"/>
  <c r="K797" i="1" s="1"/>
  <c r="U797" i="1" s="1"/>
  <c r="W797" i="1" s="1"/>
  <c r="I798" i="1"/>
  <c r="R878" i="1"/>
  <c r="G794" i="1"/>
  <c r="D795" i="1"/>
  <c r="F795" i="1" s="1"/>
  <c r="N793" i="1"/>
  <c r="O793" i="1" s="1"/>
  <c r="M794" i="1"/>
  <c r="T881" i="1"/>
  <c r="AA878" i="1"/>
  <c r="A879" i="1"/>
  <c r="Q879" i="1" s="1"/>
  <c r="H879" i="1" l="1"/>
  <c r="E797" i="1"/>
  <c r="C759" i="1"/>
  <c r="P758" i="1"/>
  <c r="X758" i="1" s="1"/>
  <c r="B758" i="1" s="1"/>
  <c r="L795" i="1"/>
  <c r="G795" i="1"/>
  <c r="D796" i="1"/>
  <c r="F796" i="1" s="1"/>
  <c r="I799" i="1"/>
  <c r="J798" i="1"/>
  <c r="K798" i="1" s="1"/>
  <c r="U798" i="1" s="1"/>
  <c r="W798" i="1" s="1"/>
  <c r="R879" i="1"/>
  <c r="N794" i="1"/>
  <c r="O794" i="1" s="1"/>
  <c r="M795" i="1"/>
  <c r="A880" i="1"/>
  <c r="Q880" i="1" s="1"/>
  <c r="T882" i="1"/>
  <c r="AA879" i="1"/>
  <c r="H880" i="1" l="1"/>
  <c r="E798" i="1"/>
  <c r="C760" i="1"/>
  <c r="P759" i="1"/>
  <c r="X759" i="1" s="1"/>
  <c r="B759" i="1" s="1"/>
  <c r="G796" i="1"/>
  <c r="L796" i="1"/>
  <c r="N795" i="1"/>
  <c r="O795" i="1" s="1"/>
  <c r="M796" i="1"/>
  <c r="R880" i="1"/>
  <c r="I800" i="1"/>
  <c r="J799" i="1"/>
  <c r="K799" i="1" s="1"/>
  <c r="U799" i="1" s="1"/>
  <c r="W799" i="1" s="1"/>
  <c r="D797" i="1"/>
  <c r="F797" i="1" s="1"/>
  <c r="AA880" i="1"/>
  <c r="A881" i="1"/>
  <c r="Q881" i="1" s="1"/>
  <c r="T883" i="1"/>
  <c r="H881" i="1" l="1"/>
  <c r="E799" i="1"/>
  <c r="C761" i="1"/>
  <c r="P760" i="1"/>
  <c r="X760" i="1" s="1"/>
  <c r="B760" i="1" s="1"/>
  <c r="L797" i="1"/>
  <c r="G797" i="1"/>
  <c r="I801" i="1"/>
  <c r="J800" i="1"/>
  <c r="K800" i="1" s="1"/>
  <c r="U800" i="1" s="1"/>
  <c r="W800" i="1" s="1"/>
  <c r="N796" i="1"/>
  <c r="O796" i="1" s="1"/>
  <c r="M797" i="1"/>
  <c r="Y881" i="1"/>
  <c r="R881" i="1"/>
  <c r="S881" i="1" s="1"/>
  <c r="D798" i="1"/>
  <c r="F798" i="1" s="1"/>
  <c r="A882" i="1"/>
  <c r="Q882" i="1" s="1"/>
  <c r="T884" i="1"/>
  <c r="AA881" i="1"/>
  <c r="H882" i="1" l="1"/>
  <c r="E800" i="1"/>
  <c r="C762" i="1"/>
  <c r="P761" i="1"/>
  <c r="X761" i="1" s="1"/>
  <c r="B761" i="1" s="1"/>
  <c r="L798" i="1"/>
  <c r="G798" i="1"/>
  <c r="I802" i="1"/>
  <c r="J801" i="1"/>
  <c r="K801" i="1" s="1"/>
  <c r="U801" i="1" s="1"/>
  <c r="W801" i="1" s="1"/>
  <c r="R882" i="1"/>
  <c r="S882" i="1" s="1"/>
  <c r="Y882" i="1"/>
  <c r="N797" i="1"/>
  <c r="O797" i="1" s="1"/>
  <c r="M798" i="1"/>
  <c r="D799" i="1"/>
  <c r="F799" i="1" s="1"/>
  <c r="A883" i="1"/>
  <c r="Q883" i="1" s="1"/>
  <c r="T885" i="1"/>
  <c r="AA882" i="1"/>
  <c r="H883" i="1" l="1"/>
  <c r="E801" i="1"/>
  <c r="C763" i="1"/>
  <c r="P762" i="1"/>
  <c r="X762" i="1" s="1"/>
  <c r="B762" i="1" s="1"/>
  <c r="L799" i="1"/>
  <c r="G799" i="1"/>
  <c r="I803" i="1"/>
  <c r="J802" i="1"/>
  <c r="K802" i="1" s="1"/>
  <c r="U802" i="1" s="1"/>
  <c r="W802" i="1" s="1"/>
  <c r="Y883" i="1"/>
  <c r="R883" i="1"/>
  <c r="S883" i="1" s="1"/>
  <c r="N798" i="1"/>
  <c r="O798" i="1" s="1"/>
  <c r="M799" i="1"/>
  <c r="D800" i="1"/>
  <c r="F800" i="1" s="1"/>
  <c r="AA883" i="1"/>
  <c r="T886" i="1"/>
  <c r="A884" i="1"/>
  <c r="Q884" i="1" s="1"/>
  <c r="H884" i="1" l="1"/>
  <c r="E802" i="1"/>
  <c r="C764" i="1"/>
  <c r="P763" i="1"/>
  <c r="X763" i="1" s="1"/>
  <c r="B763" i="1" s="1"/>
  <c r="G800" i="1"/>
  <c r="L800" i="1"/>
  <c r="R884" i="1"/>
  <c r="S884" i="1" s="1"/>
  <c r="Y884" i="1"/>
  <c r="I804" i="1"/>
  <c r="J803" i="1"/>
  <c r="K803" i="1" s="1"/>
  <c r="N799" i="1"/>
  <c r="O799" i="1" s="1"/>
  <c r="M800" i="1"/>
  <c r="D801" i="1"/>
  <c r="F801" i="1" s="1"/>
  <c r="T887" i="1"/>
  <c r="AA884" i="1"/>
  <c r="A885" i="1"/>
  <c r="Q885" i="1" s="1"/>
  <c r="E803" i="1" l="1"/>
  <c r="H885" i="1"/>
  <c r="C765" i="1"/>
  <c r="P764" i="1"/>
  <c r="X764" i="1" s="1"/>
  <c r="B764" i="1" s="1"/>
  <c r="G801" i="1"/>
  <c r="L801" i="1"/>
  <c r="N800" i="1"/>
  <c r="O800" i="1" s="1"/>
  <c r="M801" i="1"/>
  <c r="I805" i="1"/>
  <c r="J804" i="1"/>
  <c r="K804" i="1" s="1"/>
  <c r="E804" i="1" s="1"/>
  <c r="Y885" i="1"/>
  <c r="R885" i="1"/>
  <c r="S885" i="1" s="1"/>
  <c r="D802" i="1"/>
  <c r="F802" i="1" s="1"/>
  <c r="U803" i="1"/>
  <c r="W803" i="1" s="1"/>
  <c r="A886" i="1"/>
  <c r="Q886" i="1" s="1"/>
  <c r="AA885" i="1"/>
  <c r="T888" i="1"/>
  <c r="H886" i="1" l="1"/>
  <c r="C766" i="1"/>
  <c r="P765" i="1"/>
  <c r="X765" i="1" s="1"/>
  <c r="B765" i="1" s="1"/>
  <c r="U804" i="1"/>
  <c r="W804" i="1" s="1"/>
  <c r="Y886" i="1"/>
  <c r="R886" i="1"/>
  <c r="S886" i="1" s="1"/>
  <c r="D803" i="1"/>
  <c r="F803" i="1" s="1"/>
  <c r="J805" i="1"/>
  <c r="K805" i="1" s="1"/>
  <c r="U805" i="1" s="1"/>
  <c r="W805" i="1" s="1"/>
  <c r="I806" i="1"/>
  <c r="L802" i="1"/>
  <c r="N801" i="1"/>
  <c r="O801" i="1" s="1"/>
  <c r="M802" i="1"/>
  <c r="G802" i="1"/>
  <c r="T889" i="1"/>
  <c r="A887" i="1"/>
  <c r="Q887" i="1" s="1"/>
  <c r="AA886" i="1"/>
  <c r="H887" i="1" l="1"/>
  <c r="E805" i="1"/>
  <c r="C767" i="1"/>
  <c r="P766" i="1"/>
  <c r="X766" i="1" s="1"/>
  <c r="B766" i="1" s="1"/>
  <c r="N802" i="1"/>
  <c r="O802" i="1" s="1"/>
  <c r="M803" i="1"/>
  <c r="J806" i="1"/>
  <c r="K806" i="1" s="1"/>
  <c r="U806" i="1" s="1"/>
  <c r="W806" i="1" s="1"/>
  <c r="I807" i="1"/>
  <c r="D804" i="1"/>
  <c r="F804" i="1" s="1"/>
  <c r="L803" i="1"/>
  <c r="Y887" i="1"/>
  <c r="R887" i="1"/>
  <c r="S887" i="1" s="1"/>
  <c r="G803" i="1"/>
  <c r="AA887" i="1"/>
  <c r="A888" i="1"/>
  <c r="Q888" i="1" s="1"/>
  <c r="T890" i="1"/>
  <c r="H888" i="1" l="1"/>
  <c r="E806" i="1"/>
  <c r="C768" i="1"/>
  <c r="P767" i="1"/>
  <c r="X767" i="1" s="1"/>
  <c r="B767" i="1" s="1"/>
  <c r="N803" i="1"/>
  <c r="O803" i="1" s="1"/>
  <c r="Y888" i="1"/>
  <c r="R888" i="1"/>
  <c r="S888" i="1" s="1"/>
  <c r="M804" i="1"/>
  <c r="J807" i="1"/>
  <c r="K807" i="1" s="1"/>
  <c r="I808" i="1"/>
  <c r="D805" i="1"/>
  <c r="F805" i="1" s="1"/>
  <c r="L804" i="1"/>
  <c r="G804" i="1"/>
  <c r="T891" i="1"/>
  <c r="A889" i="1"/>
  <c r="Q889" i="1" s="1"/>
  <c r="AA888" i="1"/>
  <c r="H889" i="1" l="1"/>
  <c r="U807" i="1"/>
  <c r="W807" i="1" s="1"/>
  <c r="E807" i="1"/>
  <c r="C769" i="1"/>
  <c r="P768" i="1"/>
  <c r="X768" i="1" s="1"/>
  <c r="B768" i="1" s="1"/>
  <c r="G805" i="1"/>
  <c r="L805" i="1"/>
  <c r="D806" i="1"/>
  <c r="F806" i="1" s="1"/>
  <c r="N804" i="1"/>
  <c r="O804" i="1" s="1"/>
  <c r="M805" i="1"/>
  <c r="Y889" i="1"/>
  <c r="R889" i="1"/>
  <c r="S889" i="1" s="1"/>
  <c r="I809" i="1"/>
  <c r="J808" i="1"/>
  <c r="K808" i="1" s="1"/>
  <c r="U808" i="1" s="1"/>
  <c r="W808" i="1" s="1"/>
  <c r="T892" i="1"/>
  <c r="AA889" i="1"/>
  <c r="A890" i="1"/>
  <c r="Q890" i="1" l="1"/>
  <c r="R890" i="1" s="1"/>
  <c r="S890" i="1" s="1"/>
  <c r="H890" i="1"/>
  <c r="E808" i="1"/>
  <c r="C770" i="1"/>
  <c r="P769" i="1"/>
  <c r="X769" i="1" s="1"/>
  <c r="B769" i="1" s="1"/>
  <c r="I810" i="1"/>
  <c r="J809" i="1"/>
  <c r="K809" i="1" s="1"/>
  <c r="U809" i="1" s="1"/>
  <c r="W809" i="1" s="1"/>
  <c r="N805" i="1"/>
  <c r="M806" i="1"/>
  <c r="M807" i="1" s="1"/>
  <c r="M808" i="1" s="1"/>
  <c r="M809" i="1" s="1"/>
  <c r="G806" i="1"/>
  <c r="D807" i="1"/>
  <c r="F807" i="1" s="1"/>
  <c r="L806" i="1"/>
  <c r="T893" i="1"/>
  <c r="AA890" i="1"/>
  <c r="A891" i="1"/>
  <c r="Q891" i="1" s="1"/>
  <c r="Y890" i="1" l="1"/>
  <c r="H891" i="1"/>
  <c r="E809" i="1"/>
  <c r="C771" i="1"/>
  <c r="P770" i="1"/>
  <c r="X770" i="1" s="1"/>
  <c r="B770" i="1" s="1"/>
  <c r="G807" i="1"/>
  <c r="D808" i="1"/>
  <c r="F808" i="1" s="1"/>
  <c r="J810" i="1"/>
  <c r="K810" i="1" s="1"/>
  <c r="U810" i="1" s="1"/>
  <c r="W810" i="1" s="1"/>
  <c r="I811" i="1"/>
  <c r="M810" i="1"/>
  <c r="Y891" i="1"/>
  <c r="R891" i="1"/>
  <c r="S891" i="1" s="1"/>
  <c r="L807" i="1"/>
  <c r="N806" i="1"/>
  <c r="N807" i="1" s="1"/>
  <c r="N808" i="1" s="1"/>
  <c r="N809" i="1" s="1"/>
  <c r="O805" i="1"/>
  <c r="AA891" i="1"/>
  <c r="A892" i="1"/>
  <c r="Q892" i="1" s="1"/>
  <c r="T894" i="1"/>
  <c r="H892" i="1" l="1"/>
  <c r="E810" i="1"/>
  <c r="C772" i="1"/>
  <c r="P771" i="1"/>
  <c r="X771" i="1" s="1"/>
  <c r="B771" i="1" s="1"/>
  <c r="O807" i="1"/>
  <c r="N810" i="1"/>
  <c r="G808" i="1"/>
  <c r="J811" i="1"/>
  <c r="K811" i="1" s="1"/>
  <c r="U811" i="1" s="1"/>
  <c r="W811" i="1" s="1"/>
  <c r="M811" i="1"/>
  <c r="I812" i="1"/>
  <c r="D809" i="1"/>
  <c r="F809" i="1" s="1"/>
  <c r="R892" i="1"/>
  <c r="S892" i="1" s="1"/>
  <c r="Y892" i="1"/>
  <c r="L808" i="1"/>
  <c r="O808" i="1" s="1"/>
  <c r="O806" i="1"/>
  <c r="AA892" i="1"/>
  <c r="T895" i="1"/>
  <c r="A893" i="1"/>
  <c r="Q893" i="1" s="1"/>
  <c r="H893" i="1" l="1"/>
  <c r="E811" i="1"/>
  <c r="N811" i="1"/>
  <c r="C773" i="1"/>
  <c r="P772" i="1"/>
  <c r="X772" i="1" s="1"/>
  <c r="B772" i="1" s="1"/>
  <c r="G809" i="1"/>
  <c r="D810" i="1"/>
  <c r="F810" i="1" s="1"/>
  <c r="Y893" i="1"/>
  <c r="R893" i="1"/>
  <c r="S893" i="1" s="1"/>
  <c r="L809" i="1"/>
  <c r="O809" i="1" s="1"/>
  <c r="M812" i="1"/>
  <c r="J812" i="1"/>
  <c r="K812" i="1" s="1"/>
  <c r="U812" i="1" s="1"/>
  <c r="W812" i="1" s="1"/>
  <c r="I813" i="1"/>
  <c r="A894" i="1"/>
  <c r="AA893" i="1"/>
  <c r="T896" i="1"/>
  <c r="N812" i="1" l="1"/>
  <c r="Q894" i="1"/>
  <c r="Y894" i="1" s="1"/>
  <c r="H894" i="1"/>
  <c r="E812" i="1"/>
  <c r="C774" i="1"/>
  <c r="P773" i="1"/>
  <c r="X773" i="1" s="1"/>
  <c r="B773" i="1" s="1"/>
  <c r="G810" i="1"/>
  <c r="I814" i="1"/>
  <c r="J813" i="1"/>
  <c r="K813" i="1" s="1"/>
  <c r="U813" i="1" s="1"/>
  <c r="W813" i="1" s="1"/>
  <c r="M813" i="1"/>
  <c r="D811" i="1"/>
  <c r="F811" i="1" s="1"/>
  <c r="L810" i="1"/>
  <c r="O810" i="1" s="1"/>
  <c r="A895" i="1"/>
  <c r="Q895" i="1" s="1"/>
  <c r="T897" i="1"/>
  <c r="AA894" i="1"/>
  <c r="N813" i="1" l="1"/>
  <c r="R894" i="1"/>
  <c r="S894" i="1" s="1"/>
  <c r="H895" i="1"/>
  <c r="E813" i="1"/>
  <c r="C775" i="1"/>
  <c r="P774" i="1"/>
  <c r="X774" i="1" s="1"/>
  <c r="B774" i="1" s="1"/>
  <c r="G811" i="1"/>
  <c r="Y895" i="1"/>
  <c r="R895" i="1"/>
  <c r="S895" i="1" s="1"/>
  <c r="I815" i="1"/>
  <c r="J814" i="1"/>
  <c r="K814" i="1" s="1"/>
  <c r="U814" i="1" s="1"/>
  <c r="W814" i="1" s="1"/>
  <c r="M814" i="1"/>
  <c r="D812" i="1"/>
  <c r="F812" i="1" s="1"/>
  <c r="L811" i="1"/>
  <c r="O811" i="1" s="1"/>
  <c r="T898" i="1"/>
  <c r="AA895" i="1"/>
  <c r="A896" i="1"/>
  <c r="Q896" i="1" s="1"/>
  <c r="N814" i="1" l="1"/>
  <c r="H896" i="1"/>
  <c r="E814" i="1"/>
  <c r="C776" i="1"/>
  <c r="P775" i="1"/>
  <c r="X775" i="1" s="1"/>
  <c r="B775" i="1" s="1"/>
  <c r="G812" i="1"/>
  <c r="Y896" i="1"/>
  <c r="R896" i="1"/>
  <c r="S896" i="1" s="1"/>
  <c r="J815" i="1"/>
  <c r="K815" i="1" s="1"/>
  <c r="U815" i="1" s="1"/>
  <c r="W815" i="1" s="1"/>
  <c r="M815" i="1"/>
  <c r="I816" i="1"/>
  <c r="D813" i="1"/>
  <c r="F813" i="1" s="1"/>
  <c r="L812" i="1"/>
  <c r="O812" i="1" s="1"/>
  <c r="AA896" i="1"/>
  <c r="T899" i="1"/>
  <c r="A897" i="1"/>
  <c r="Q897" i="1" s="1"/>
  <c r="N815" i="1" l="1"/>
  <c r="H897" i="1"/>
  <c r="E815" i="1"/>
  <c r="C777" i="1"/>
  <c r="P776" i="1"/>
  <c r="X776" i="1" s="1"/>
  <c r="B776" i="1" s="1"/>
  <c r="Y897" i="1"/>
  <c r="R897" i="1"/>
  <c r="S897" i="1" s="1"/>
  <c r="G813" i="1"/>
  <c r="D814" i="1"/>
  <c r="F814" i="1" s="1"/>
  <c r="L813" i="1"/>
  <c r="O813" i="1" s="1"/>
  <c r="M816" i="1"/>
  <c r="J816" i="1"/>
  <c r="K816" i="1" s="1"/>
  <c r="U816" i="1" s="1"/>
  <c r="W816" i="1" s="1"/>
  <c r="I817" i="1"/>
  <c r="AA897" i="1"/>
  <c r="A898" i="1"/>
  <c r="Q898" i="1" s="1"/>
  <c r="T900" i="1"/>
  <c r="N816" i="1" l="1"/>
  <c r="H898" i="1"/>
  <c r="E816" i="1"/>
  <c r="C778" i="1"/>
  <c r="P777" i="1"/>
  <c r="X777" i="1" s="1"/>
  <c r="B777" i="1" s="1"/>
  <c r="L814" i="1"/>
  <c r="O814" i="1" s="1"/>
  <c r="G814" i="1"/>
  <c r="D815" i="1"/>
  <c r="F815" i="1" s="1"/>
  <c r="J817" i="1"/>
  <c r="K817" i="1" s="1"/>
  <c r="U817" i="1" s="1"/>
  <c r="W817" i="1" s="1"/>
  <c r="M817" i="1"/>
  <c r="I818" i="1"/>
  <c r="R898" i="1"/>
  <c r="S898" i="1" s="1"/>
  <c r="Y898" i="1"/>
  <c r="T901" i="1"/>
  <c r="AA898" i="1"/>
  <c r="A899" i="1"/>
  <c r="Q899" i="1" s="1"/>
  <c r="N817" i="1" l="1"/>
  <c r="H899" i="1"/>
  <c r="E817" i="1"/>
  <c r="C779" i="1"/>
  <c r="P778" i="1"/>
  <c r="X778" i="1" s="1"/>
  <c r="B778" i="1" s="1"/>
  <c r="L815" i="1"/>
  <c r="O815" i="1" s="1"/>
  <c r="G815" i="1"/>
  <c r="Y899" i="1"/>
  <c r="R899" i="1"/>
  <c r="S899" i="1" s="1"/>
  <c r="J818" i="1"/>
  <c r="K818" i="1" s="1"/>
  <c r="U818" i="1" s="1"/>
  <c r="W818" i="1" s="1"/>
  <c r="I819" i="1"/>
  <c r="M818" i="1"/>
  <c r="D816" i="1"/>
  <c r="F816" i="1" s="1"/>
  <c r="AA899" i="1"/>
  <c r="A900" i="1"/>
  <c r="Q900" i="1" s="1"/>
  <c r="T902" i="1"/>
  <c r="N818" i="1" l="1"/>
  <c r="H900" i="1"/>
  <c r="E818" i="1"/>
  <c r="C780" i="1"/>
  <c r="P779" i="1"/>
  <c r="X779" i="1" s="1"/>
  <c r="B779" i="1" s="1"/>
  <c r="G816" i="1"/>
  <c r="M819" i="1"/>
  <c r="I820" i="1"/>
  <c r="J819" i="1"/>
  <c r="K819" i="1" s="1"/>
  <c r="U819" i="1" s="1"/>
  <c r="W819" i="1" s="1"/>
  <c r="R900" i="1"/>
  <c r="S900" i="1" s="1"/>
  <c r="Y900" i="1"/>
  <c r="D817" i="1"/>
  <c r="F817" i="1" s="1"/>
  <c r="L816" i="1"/>
  <c r="O816" i="1" s="1"/>
  <c r="AA900" i="1"/>
  <c r="T903" i="1"/>
  <c r="A901" i="1"/>
  <c r="Q901" i="1" s="1"/>
  <c r="N819" i="1" l="1"/>
  <c r="H901" i="1"/>
  <c r="E819" i="1"/>
  <c r="C781" i="1"/>
  <c r="P780" i="1"/>
  <c r="X780" i="1" s="1"/>
  <c r="B780" i="1" s="1"/>
  <c r="D818" i="1"/>
  <c r="F818" i="1" s="1"/>
  <c r="I821" i="1"/>
  <c r="J820" i="1"/>
  <c r="K820" i="1" s="1"/>
  <c r="U820" i="1" s="1"/>
  <c r="W820" i="1" s="1"/>
  <c r="M820" i="1"/>
  <c r="L817" i="1"/>
  <c r="O817" i="1" s="1"/>
  <c r="Y901" i="1"/>
  <c r="R901" i="1"/>
  <c r="S901" i="1" s="1"/>
  <c r="G817" i="1"/>
  <c r="AA901" i="1"/>
  <c r="A902" i="1"/>
  <c r="Q902" i="1" s="1"/>
  <c r="T904" i="1"/>
  <c r="N820" i="1" l="1"/>
  <c r="H902" i="1"/>
  <c r="E820" i="1"/>
  <c r="C782" i="1"/>
  <c r="P781" i="1"/>
  <c r="X781" i="1" s="1"/>
  <c r="B781" i="1" s="1"/>
  <c r="L818" i="1"/>
  <c r="O818" i="1" s="1"/>
  <c r="G818" i="1"/>
  <c r="R902" i="1"/>
  <c r="S902" i="1" s="1"/>
  <c r="Y902" i="1"/>
  <c r="J821" i="1"/>
  <c r="K821" i="1" s="1"/>
  <c r="U821" i="1" s="1"/>
  <c r="W821" i="1" s="1"/>
  <c r="M821" i="1"/>
  <c r="I822" i="1"/>
  <c r="D819" i="1"/>
  <c r="F819" i="1" s="1"/>
  <c r="AA902" i="1"/>
  <c r="T905" i="1"/>
  <c r="A903" i="1"/>
  <c r="Q903" i="1" s="1"/>
  <c r="N821" i="1" l="1"/>
  <c r="H903" i="1"/>
  <c r="E821" i="1"/>
  <c r="C783" i="1"/>
  <c r="P782" i="1"/>
  <c r="X782" i="1" s="1"/>
  <c r="B782" i="1" s="1"/>
  <c r="G819" i="1"/>
  <c r="D820" i="1"/>
  <c r="F820" i="1" s="1"/>
  <c r="Y903" i="1"/>
  <c r="R903" i="1"/>
  <c r="S903" i="1" s="1"/>
  <c r="L819" i="1"/>
  <c r="O819" i="1" s="1"/>
  <c r="M822" i="1"/>
  <c r="N822" i="1" s="1"/>
  <c r="I823" i="1"/>
  <c r="J822" i="1"/>
  <c r="K822" i="1" s="1"/>
  <c r="U822" i="1" s="1"/>
  <c r="W822" i="1" s="1"/>
  <c r="A904" i="1"/>
  <c r="Q904" i="1" s="1"/>
  <c r="T906" i="1"/>
  <c r="AA903" i="1"/>
  <c r="H904" i="1" l="1"/>
  <c r="E822" i="1"/>
  <c r="C784" i="1"/>
  <c r="P783" i="1"/>
  <c r="X783" i="1" s="1"/>
  <c r="B783" i="1" s="1"/>
  <c r="G820" i="1"/>
  <c r="M823" i="1"/>
  <c r="N823" i="1" s="1"/>
  <c r="I824" i="1"/>
  <c r="J823" i="1"/>
  <c r="K823" i="1" s="1"/>
  <c r="U823" i="1" s="1"/>
  <c r="W823" i="1" s="1"/>
  <c r="D821" i="1"/>
  <c r="F821" i="1" s="1"/>
  <c r="Y904" i="1"/>
  <c r="R904" i="1"/>
  <c r="S904" i="1" s="1"/>
  <c r="L820" i="1"/>
  <c r="O820" i="1" s="1"/>
  <c r="A905" i="1"/>
  <c r="Q905" i="1" s="1"/>
  <c r="T907" i="1"/>
  <c r="AA904" i="1"/>
  <c r="H905" i="1" l="1"/>
  <c r="E823" i="1"/>
  <c r="C785" i="1"/>
  <c r="P784" i="1"/>
  <c r="X784" i="1" s="1"/>
  <c r="B784" i="1" s="1"/>
  <c r="L821" i="1"/>
  <c r="O821" i="1" s="1"/>
  <c r="G821" i="1"/>
  <c r="J824" i="1"/>
  <c r="K824" i="1" s="1"/>
  <c r="U824" i="1" s="1"/>
  <c r="W824" i="1" s="1"/>
  <c r="I825" i="1"/>
  <c r="M824" i="1"/>
  <c r="N824" i="1" s="1"/>
  <c r="Y905" i="1"/>
  <c r="R905" i="1"/>
  <c r="S905" i="1" s="1"/>
  <c r="D822" i="1"/>
  <c r="F822" i="1" s="1"/>
  <c r="T908" i="1"/>
  <c r="AA905" i="1"/>
  <c r="A906" i="1"/>
  <c r="Q906" i="1" s="1"/>
  <c r="H906" i="1" l="1"/>
  <c r="E824" i="1"/>
  <c r="C786" i="1"/>
  <c r="P785" i="1"/>
  <c r="L822" i="1"/>
  <c r="O822" i="1" s="1"/>
  <c r="R906" i="1"/>
  <c r="G822" i="1"/>
  <c r="D823" i="1"/>
  <c r="F823" i="1" s="1"/>
  <c r="I826" i="1"/>
  <c r="J825" i="1"/>
  <c r="K825" i="1" s="1"/>
  <c r="U825" i="1" s="1"/>
  <c r="W825" i="1" s="1"/>
  <c r="M825" i="1"/>
  <c r="N825" i="1" s="1"/>
  <c r="T909" i="1"/>
  <c r="AA906" i="1"/>
  <c r="A907" i="1"/>
  <c r="Q907" i="1" s="1"/>
  <c r="H907" i="1" l="1"/>
  <c r="E825" i="1"/>
  <c r="X785" i="1"/>
  <c r="B785" i="1" s="1"/>
  <c r="S785" i="1"/>
  <c r="C787" i="1"/>
  <c r="P786" i="1"/>
  <c r="L823" i="1"/>
  <c r="O823" i="1" s="1"/>
  <c r="J826" i="1"/>
  <c r="K826" i="1" s="1"/>
  <c r="U826" i="1" s="1"/>
  <c r="W826" i="1" s="1"/>
  <c r="M826" i="1"/>
  <c r="N826" i="1" s="1"/>
  <c r="I827" i="1"/>
  <c r="D824" i="1"/>
  <c r="F824" i="1" s="1"/>
  <c r="R907" i="1"/>
  <c r="G823" i="1"/>
  <c r="AA907" i="1"/>
  <c r="A908" i="1"/>
  <c r="Q908" i="1" s="1"/>
  <c r="T910" i="1"/>
  <c r="H908" i="1" l="1"/>
  <c r="Y785" i="1"/>
  <c r="E826" i="1"/>
  <c r="X786" i="1"/>
  <c r="B786" i="1" s="1"/>
  <c r="S786" i="1"/>
  <c r="Y786" i="1" s="1"/>
  <c r="C788" i="1"/>
  <c r="P787" i="1"/>
  <c r="D825" i="1"/>
  <c r="F825" i="1" s="1"/>
  <c r="L824" i="1"/>
  <c r="O824" i="1" s="1"/>
  <c r="M827" i="1"/>
  <c r="N827" i="1" s="1"/>
  <c r="J827" i="1"/>
  <c r="K827" i="1" s="1"/>
  <c r="U827" i="1" s="1"/>
  <c r="W827" i="1" s="1"/>
  <c r="I828" i="1"/>
  <c r="R908" i="1"/>
  <c r="G824" i="1"/>
  <c r="AA908" i="1"/>
  <c r="A909" i="1"/>
  <c r="Q909" i="1" s="1"/>
  <c r="T911" i="1"/>
  <c r="H909" i="1" l="1"/>
  <c r="E827" i="1"/>
  <c r="X787" i="1"/>
  <c r="S787" i="1"/>
  <c r="C789" i="1"/>
  <c r="P788" i="1"/>
  <c r="X788" i="1" s="1"/>
  <c r="B788" i="1" s="1"/>
  <c r="L825" i="1"/>
  <c r="O825" i="1" s="1"/>
  <c r="G825" i="1"/>
  <c r="I829" i="1"/>
  <c r="M828" i="1"/>
  <c r="N828" i="1" s="1"/>
  <c r="J828" i="1"/>
  <c r="K828" i="1" s="1"/>
  <c r="U828" i="1" s="1"/>
  <c r="W828" i="1" s="1"/>
  <c r="Y909" i="1"/>
  <c r="R909" i="1"/>
  <c r="S909" i="1" s="1"/>
  <c r="D826" i="1"/>
  <c r="F826" i="1" s="1"/>
  <c r="AA909" i="1"/>
  <c r="T912" i="1"/>
  <c r="A910" i="1"/>
  <c r="B787" i="1" l="1"/>
  <c r="Q910" i="1"/>
  <c r="R910" i="1" s="1"/>
  <c r="S910" i="1" s="1"/>
  <c r="H910" i="1"/>
  <c r="Y787" i="1"/>
  <c r="E828" i="1"/>
  <c r="C790" i="1"/>
  <c r="P789" i="1"/>
  <c r="X789" i="1" s="1"/>
  <c r="B789" i="1" s="1"/>
  <c r="G826" i="1"/>
  <c r="D827" i="1"/>
  <c r="F827" i="1" s="1"/>
  <c r="L826" i="1"/>
  <c r="O826" i="1" s="1"/>
  <c r="J829" i="1"/>
  <c r="K829" i="1" s="1"/>
  <c r="U829" i="1" s="1"/>
  <c r="W829" i="1" s="1"/>
  <c r="M829" i="1"/>
  <c r="N829" i="1" s="1"/>
  <c r="I830" i="1"/>
  <c r="T913" i="1"/>
  <c r="AA910" i="1"/>
  <c r="A911" i="1"/>
  <c r="Q911" i="1" s="1"/>
  <c r="Y910" i="1" l="1"/>
  <c r="H911" i="1"/>
  <c r="E829" i="1"/>
  <c r="C791" i="1"/>
  <c r="P790" i="1"/>
  <c r="X790" i="1" s="1"/>
  <c r="B790" i="1" s="1"/>
  <c r="L827" i="1"/>
  <c r="O827" i="1" s="1"/>
  <c r="G827" i="1"/>
  <c r="D828" i="1"/>
  <c r="F828" i="1" s="1"/>
  <c r="Y911" i="1"/>
  <c r="R911" i="1"/>
  <c r="S911" i="1" s="1"/>
  <c r="I831" i="1"/>
  <c r="J830" i="1"/>
  <c r="K830" i="1" s="1"/>
  <c r="U830" i="1" s="1"/>
  <c r="W830" i="1" s="1"/>
  <c r="AA911" i="1"/>
  <c r="A912" i="1"/>
  <c r="Q912" i="1" s="1"/>
  <c r="T914" i="1"/>
  <c r="H912" i="1" l="1"/>
  <c r="E830" i="1"/>
  <c r="C792" i="1"/>
  <c r="P791" i="1"/>
  <c r="X791" i="1" s="1"/>
  <c r="B791" i="1" s="1"/>
  <c r="L828" i="1"/>
  <c r="O828" i="1" s="1"/>
  <c r="G828" i="1"/>
  <c r="I832" i="1"/>
  <c r="J831" i="1"/>
  <c r="K831" i="1" s="1"/>
  <c r="U831" i="1" s="1"/>
  <c r="W831" i="1" s="1"/>
  <c r="Y912" i="1"/>
  <c r="R912" i="1"/>
  <c r="S912" i="1" s="1"/>
  <c r="D829" i="1"/>
  <c r="F829" i="1" s="1"/>
  <c r="T915" i="1"/>
  <c r="A913" i="1"/>
  <c r="Q913" i="1" s="1"/>
  <c r="AA912" i="1"/>
  <c r="H913" i="1" l="1"/>
  <c r="E831" i="1"/>
  <c r="C793" i="1"/>
  <c r="P792" i="1"/>
  <c r="X792" i="1" s="1"/>
  <c r="B792" i="1" s="1"/>
  <c r="D830" i="1"/>
  <c r="F830" i="1" s="1"/>
  <c r="G829" i="1"/>
  <c r="Y913" i="1"/>
  <c r="R913" i="1"/>
  <c r="S913" i="1" s="1"/>
  <c r="L829" i="1"/>
  <c r="I833" i="1"/>
  <c r="J832" i="1"/>
  <c r="K832" i="1" s="1"/>
  <c r="AA913" i="1"/>
  <c r="A914" i="1"/>
  <c r="Q914" i="1" s="1"/>
  <c r="T916" i="1"/>
  <c r="H914" i="1" l="1"/>
  <c r="O829" i="1"/>
  <c r="M830" i="1"/>
  <c r="U832" i="1"/>
  <c r="W832" i="1" s="1"/>
  <c r="E832" i="1"/>
  <c r="C794" i="1"/>
  <c r="P793" i="1"/>
  <c r="X793" i="1" s="1"/>
  <c r="B793" i="1" s="1"/>
  <c r="L830" i="1"/>
  <c r="G830" i="1"/>
  <c r="R914" i="1"/>
  <c r="S914" i="1" s="1"/>
  <c r="Y914" i="1"/>
  <c r="J833" i="1"/>
  <c r="K833" i="1" s="1"/>
  <c r="I834" i="1"/>
  <c r="D831" i="1"/>
  <c r="F831" i="1" s="1"/>
  <c r="T917" i="1"/>
  <c r="A915" i="1"/>
  <c r="Q915" i="1" s="1"/>
  <c r="AA914" i="1"/>
  <c r="H915" i="1" l="1"/>
  <c r="N830" i="1"/>
  <c r="O830" i="1" s="1"/>
  <c r="M831" i="1"/>
  <c r="E833" i="1"/>
  <c r="C795" i="1"/>
  <c r="P794" i="1"/>
  <c r="X794" i="1" s="1"/>
  <c r="B794" i="1" s="1"/>
  <c r="G831" i="1"/>
  <c r="J834" i="1"/>
  <c r="K834" i="1" s="1"/>
  <c r="I835" i="1"/>
  <c r="U833" i="1"/>
  <c r="W833" i="1" s="1"/>
  <c r="D832" i="1"/>
  <c r="F832" i="1" s="1"/>
  <c r="Y915" i="1"/>
  <c r="R915" i="1"/>
  <c r="S915" i="1" s="1"/>
  <c r="L831" i="1"/>
  <c r="A916" i="1"/>
  <c r="Q916" i="1" s="1"/>
  <c r="AA915" i="1"/>
  <c r="T918" i="1"/>
  <c r="E834" i="1" l="1"/>
  <c r="H916" i="1"/>
  <c r="N831" i="1"/>
  <c r="O831" i="1" s="1"/>
  <c r="M832" i="1"/>
  <c r="C796" i="1"/>
  <c r="P795" i="1"/>
  <c r="X795" i="1" s="1"/>
  <c r="B795" i="1" s="1"/>
  <c r="U834" i="1"/>
  <c r="W834" i="1" s="1"/>
  <c r="G832" i="1"/>
  <c r="R916" i="1"/>
  <c r="S916" i="1" s="1"/>
  <c r="Y916" i="1"/>
  <c r="I836" i="1"/>
  <c r="J835" i="1"/>
  <c r="K835" i="1" s="1"/>
  <c r="L832" i="1"/>
  <c r="D833" i="1"/>
  <c r="F833" i="1" s="1"/>
  <c r="AA916" i="1"/>
  <c r="A917" i="1"/>
  <c r="Q917" i="1" s="1"/>
  <c r="T919" i="1"/>
  <c r="E835" i="1" l="1"/>
  <c r="N832" i="1"/>
  <c r="O832" i="1" s="1"/>
  <c r="H917" i="1"/>
  <c r="M833" i="1"/>
  <c r="C797" i="1"/>
  <c r="P796" i="1"/>
  <c r="X796" i="1" s="1"/>
  <c r="B796" i="1" s="1"/>
  <c r="U835" i="1"/>
  <c r="W835" i="1" s="1"/>
  <c r="Y917" i="1"/>
  <c r="R917" i="1"/>
  <c r="S917" i="1" s="1"/>
  <c r="D834" i="1"/>
  <c r="F834" i="1" s="1"/>
  <c r="I837" i="1"/>
  <c r="J836" i="1"/>
  <c r="K836" i="1" s="1"/>
  <c r="L833" i="1"/>
  <c r="G833" i="1"/>
  <c r="T920" i="1"/>
  <c r="AA917" i="1"/>
  <c r="A918" i="1"/>
  <c r="Q918" i="1" s="1"/>
  <c r="E836" i="1" l="1"/>
  <c r="N833" i="1"/>
  <c r="O833" i="1" s="1"/>
  <c r="H918" i="1"/>
  <c r="C798" i="1"/>
  <c r="P797" i="1"/>
  <c r="X797" i="1" s="1"/>
  <c r="B797" i="1" s="1"/>
  <c r="U836" i="1"/>
  <c r="W836" i="1" s="1"/>
  <c r="J837" i="1"/>
  <c r="K837" i="1" s="1"/>
  <c r="I838" i="1"/>
  <c r="D835" i="1"/>
  <c r="F835" i="1" s="1"/>
  <c r="R918" i="1"/>
  <c r="S918" i="1" s="1"/>
  <c r="Y918" i="1"/>
  <c r="M834" i="1"/>
  <c r="L834" i="1"/>
  <c r="G834" i="1"/>
  <c r="T921" i="1"/>
  <c r="A919" i="1"/>
  <c r="Q919" i="1" s="1"/>
  <c r="AA918" i="1"/>
  <c r="E837" i="1" l="1"/>
  <c r="H919" i="1"/>
  <c r="C799" i="1"/>
  <c r="P798" i="1"/>
  <c r="X798" i="1" s="1"/>
  <c r="B798" i="1" s="1"/>
  <c r="U837" i="1"/>
  <c r="W837" i="1" s="1"/>
  <c r="Y919" i="1"/>
  <c r="R919" i="1"/>
  <c r="S919" i="1" s="1"/>
  <c r="D836" i="1"/>
  <c r="F836" i="1" s="1"/>
  <c r="N834" i="1"/>
  <c r="O834" i="1" s="1"/>
  <c r="M835" i="1"/>
  <c r="L835" i="1"/>
  <c r="Y833" i="1"/>
  <c r="G835" i="1"/>
  <c r="J838" i="1"/>
  <c r="K838" i="1" s="1"/>
  <c r="I839" i="1"/>
  <c r="A920" i="1"/>
  <c r="Q920" i="1" s="1"/>
  <c r="AA919" i="1"/>
  <c r="T922" i="1"/>
  <c r="E838" i="1" l="1"/>
  <c r="H920" i="1"/>
  <c r="C800" i="1"/>
  <c r="P799" i="1"/>
  <c r="X799" i="1" s="1"/>
  <c r="B799" i="1" s="1"/>
  <c r="U838" i="1"/>
  <c r="W838" i="1" s="1"/>
  <c r="L836" i="1"/>
  <c r="G836" i="1"/>
  <c r="I840" i="1"/>
  <c r="J839" i="1"/>
  <c r="K839" i="1" s="1"/>
  <c r="U839" i="1" s="1"/>
  <c r="W839" i="1" s="1"/>
  <c r="D837" i="1"/>
  <c r="F837" i="1" s="1"/>
  <c r="Y920" i="1"/>
  <c r="R920" i="1"/>
  <c r="S920" i="1" s="1"/>
  <c r="N835" i="1"/>
  <c r="O835" i="1" s="1"/>
  <c r="M836" i="1"/>
  <c r="A921" i="1"/>
  <c r="T923" i="1"/>
  <c r="AA920" i="1"/>
  <c r="Q921" i="1" l="1"/>
  <c r="R921" i="1" s="1"/>
  <c r="S921" i="1" s="1"/>
  <c r="H921" i="1"/>
  <c r="E839" i="1"/>
  <c r="C801" i="1"/>
  <c r="P800" i="1"/>
  <c r="X800" i="1" s="1"/>
  <c r="B800" i="1" s="1"/>
  <c r="L837" i="1"/>
  <c r="G837" i="1"/>
  <c r="D838" i="1"/>
  <c r="F838" i="1" s="1"/>
  <c r="N836" i="1"/>
  <c r="O836" i="1" s="1"/>
  <c r="M837" i="1"/>
  <c r="J840" i="1"/>
  <c r="K840" i="1" s="1"/>
  <c r="U840" i="1" s="1"/>
  <c r="W840" i="1" s="1"/>
  <c r="I841" i="1"/>
  <c r="AA921" i="1"/>
  <c r="A922" i="1"/>
  <c r="T924" i="1"/>
  <c r="Y921" i="1" l="1"/>
  <c r="Q922" i="1"/>
  <c r="R922" i="1" s="1"/>
  <c r="S922" i="1" s="1"/>
  <c r="H922" i="1"/>
  <c r="E840" i="1"/>
  <c r="C802" i="1"/>
  <c r="P801" i="1"/>
  <c r="X801" i="1" s="1"/>
  <c r="B801" i="1" s="1"/>
  <c r="G838" i="1"/>
  <c r="L838" i="1"/>
  <c r="J841" i="1"/>
  <c r="K841" i="1" s="1"/>
  <c r="U841" i="1" s="1"/>
  <c r="W841" i="1" s="1"/>
  <c r="I842" i="1"/>
  <c r="N837" i="1"/>
  <c r="O837" i="1" s="1"/>
  <c r="M838" i="1"/>
  <c r="D839" i="1"/>
  <c r="F839" i="1" s="1"/>
  <c r="A923" i="1"/>
  <c r="Q923" i="1" s="1"/>
  <c r="T925" i="1"/>
  <c r="AA922" i="1"/>
  <c r="Y922" i="1" l="1"/>
  <c r="H923" i="1"/>
  <c r="E841" i="1"/>
  <c r="C803" i="1"/>
  <c r="P802" i="1"/>
  <c r="X802" i="1" s="1"/>
  <c r="B802" i="1" s="1"/>
  <c r="G839" i="1"/>
  <c r="L839" i="1"/>
  <c r="N838" i="1"/>
  <c r="O838" i="1" s="1"/>
  <c r="M839" i="1"/>
  <c r="I843" i="1"/>
  <c r="J842" i="1"/>
  <c r="K842" i="1" s="1"/>
  <c r="U842" i="1" s="1"/>
  <c r="W842" i="1" s="1"/>
  <c r="R923" i="1"/>
  <c r="D840" i="1"/>
  <c r="F840" i="1" s="1"/>
  <c r="AA923" i="1"/>
  <c r="A924" i="1"/>
  <c r="Q924" i="1" s="1"/>
  <c r="T926" i="1"/>
  <c r="H924" i="1" l="1"/>
  <c r="E842" i="1"/>
  <c r="C804" i="1"/>
  <c r="P803" i="1"/>
  <c r="X803" i="1" s="1"/>
  <c r="B803" i="1" s="1"/>
  <c r="R924" i="1"/>
  <c r="S924" i="1" s="1"/>
  <c r="Y924" i="1"/>
  <c r="L840" i="1"/>
  <c r="G840" i="1"/>
  <c r="N839" i="1"/>
  <c r="O839" i="1" s="1"/>
  <c r="M840" i="1"/>
  <c r="D841" i="1"/>
  <c r="F841" i="1" s="1"/>
  <c r="I844" i="1"/>
  <c r="J843" i="1"/>
  <c r="K843" i="1" s="1"/>
  <c r="U843" i="1" s="1"/>
  <c r="W843" i="1" s="1"/>
  <c r="T927" i="1"/>
  <c r="A925" i="1"/>
  <c r="Q925" i="1" s="1"/>
  <c r="AA924" i="1"/>
  <c r="H925" i="1" l="1"/>
  <c r="E843" i="1"/>
  <c r="C805" i="1"/>
  <c r="P804" i="1"/>
  <c r="X804" i="1" s="1"/>
  <c r="B804" i="1" s="1"/>
  <c r="J844" i="1"/>
  <c r="K844" i="1" s="1"/>
  <c r="U844" i="1" s="1"/>
  <c r="W844" i="1" s="1"/>
  <c r="I845" i="1"/>
  <c r="D842" i="1"/>
  <c r="F842" i="1" s="1"/>
  <c r="L841" i="1"/>
  <c r="N840" i="1"/>
  <c r="O840" i="1" s="1"/>
  <c r="M841" i="1"/>
  <c r="Y925" i="1"/>
  <c r="R925" i="1"/>
  <c r="S925" i="1" s="1"/>
  <c r="G841" i="1"/>
  <c r="AA925" i="1"/>
  <c r="A926" i="1"/>
  <c r="Q926" i="1" s="1"/>
  <c r="T928" i="1"/>
  <c r="H926" i="1" l="1"/>
  <c r="E844" i="1"/>
  <c r="C806" i="1"/>
  <c r="P805" i="1"/>
  <c r="X805" i="1" s="1"/>
  <c r="B805" i="1" s="1"/>
  <c r="D843" i="1"/>
  <c r="F843" i="1" s="1"/>
  <c r="N841" i="1"/>
  <c r="O841" i="1" s="1"/>
  <c r="M842" i="1"/>
  <c r="L842" i="1"/>
  <c r="J845" i="1"/>
  <c r="K845" i="1" s="1"/>
  <c r="U845" i="1" s="1"/>
  <c r="W845" i="1" s="1"/>
  <c r="I846" i="1"/>
  <c r="R926" i="1"/>
  <c r="S926" i="1" s="1"/>
  <c r="Y926" i="1"/>
  <c r="G842" i="1"/>
  <c r="T929" i="1"/>
  <c r="AA926" i="1"/>
  <c r="A927" i="1"/>
  <c r="Q927" i="1" s="1"/>
  <c r="H927" i="1" l="1"/>
  <c r="E845" i="1"/>
  <c r="C807" i="1"/>
  <c r="P806" i="1"/>
  <c r="X806" i="1" s="1"/>
  <c r="B806" i="1" s="1"/>
  <c r="G843" i="1"/>
  <c r="N842" i="1"/>
  <c r="O842" i="1" s="1"/>
  <c r="M843" i="1"/>
  <c r="Y927" i="1"/>
  <c r="R927" i="1"/>
  <c r="S927" i="1" s="1"/>
  <c r="J846" i="1"/>
  <c r="K846" i="1" s="1"/>
  <c r="U846" i="1" s="1"/>
  <c r="W846" i="1" s="1"/>
  <c r="I847" i="1"/>
  <c r="D844" i="1"/>
  <c r="F844" i="1" s="1"/>
  <c r="L843" i="1"/>
  <c r="AA927" i="1"/>
  <c r="A928" i="1"/>
  <c r="Q928" i="1" s="1"/>
  <c r="T930" i="1"/>
  <c r="H928" i="1" l="1"/>
  <c r="E846" i="1"/>
  <c r="C808" i="1"/>
  <c r="P807" i="1"/>
  <c r="X807" i="1" s="1"/>
  <c r="B807" i="1" s="1"/>
  <c r="G844" i="1"/>
  <c r="N843" i="1"/>
  <c r="O843" i="1" s="1"/>
  <c r="M844" i="1"/>
  <c r="Y928" i="1"/>
  <c r="R928" i="1"/>
  <c r="S928" i="1" s="1"/>
  <c r="D845" i="1"/>
  <c r="F845" i="1" s="1"/>
  <c r="L844" i="1"/>
  <c r="J847" i="1"/>
  <c r="K847" i="1" s="1"/>
  <c r="U847" i="1" s="1"/>
  <c r="W847" i="1" s="1"/>
  <c r="I848" i="1"/>
  <c r="A929" i="1"/>
  <c r="Q929" i="1" s="1"/>
  <c r="T931" i="1"/>
  <c r="AA928" i="1"/>
  <c r="H929" i="1" l="1"/>
  <c r="E847" i="1"/>
  <c r="C809" i="1"/>
  <c r="P808" i="1"/>
  <c r="X808" i="1" s="1"/>
  <c r="B808" i="1" s="1"/>
  <c r="L845" i="1"/>
  <c r="Y929" i="1"/>
  <c r="R929" i="1"/>
  <c r="S929" i="1" s="1"/>
  <c r="G845" i="1"/>
  <c r="D846" i="1"/>
  <c r="F846" i="1" s="1"/>
  <c r="N844" i="1"/>
  <c r="O844" i="1" s="1"/>
  <c r="M845" i="1"/>
  <c r="J848" i="1"/>
  <c r="K848" i="1" s="1"/>
  <c r="U848" i="1" s="1"/>
  <c r="W848" i="1" s="1"/>
  <c r="I849" i="1"/>
  <c r="A930" i="1"/>
  <c r="Q930" i="1" s="1"/>
  <c r="T932" i="1"/>
  <c r="AA929" i="1"/>
  <c r="H930" i="1" l="1"/>
  <c r="E848" i="1"/>
  <c r="C810" i="1"/>
  <c r="P809" i="1"/>
  <c r="X809" i="1" s="1"/>
  <c r="B809" i="1" s="1"/>
  <c r="L846" i="1"/>
  <c r="G846" i="1"/>
  <c r="R930" i="1"/>
  <c r="S930" i="1" s="1"/>
  <c r="Y930" i="1"/>
  <c r="N845" i="1"/>
  <c r="O845" i="1" s="1"/>
  <c r="M846" i="1"/>
  <c r="I850" i="1"/>
  <c r="J849" i="1"/>
  <c r="K849" i="1" s="1"/>
  <c r="U849" i="1" s="1"/>
  <c r="W849" i="1" s="1"/>
  <c r="D847" i="1"/>
  <c r="F847" i="1" s="1"/>
  <c r="T933" i="1"/>
  <c r="AA930" i="1"/>
  <c r="A931" i="1"/>
  <c r="Q931" i="1" s="1"/>
  <c r="H931" i="1" l="1"/>
  <c r="E849" i="1"/>
  <c r="C811" i="1"/>
  <c r="P810" i="1"/>
  <c r="X810" i="1" s="1"/>
  <c r="B810" i="1" s="1"/>
  <c r="L847" i="1"/>
  <c r="G847" i="1"/>
  <c r="J850" i="1"/>
  <c r="K850" i="1" s="1"/>
  <c r="U850" i="1" s="1"/>
  <c r="W850" i="1" s="1"/>
  <c r="I851" i="1"/>
  <c r="Y931" i="1"/>
  <c r="R931" i="1"/>
  <c r="S931" i="1" s="1"/>
  <c r="D848" i="1"/>
  <c r="F848" i="1" s="1"/>
  <c r="N846" i="1"/>
  <c r="O846" i="1" s="1"/>
  <c r="M847" i="1"/>
  <c r="AA931" i="1"/>
  <c r="A932" i="1"/>
  <c r="Q932" i="1" s="1"/>
  <c r="T934" i="1"/>
  <c r="H932" i="1" l="1"/>
  <c r="E850" i="1"/>
  <c r="C812" i="1"/>
  <c r="P811" i="1"/>
  <c r="X811" i="1" s="1"/>
  <c r="B811" i="1" s="1"/>
  <c r="G848" i="1"/>
  <c r="L848" i="1"/>
  <c r="D849" i="1"/>
  <c r="F849" i="1" s="1"/>
  <c r="R932" i="1"/>
  <c r="S932" i="1" s="1"/>
  <c r="Y932" i="1"/>
  <c r="N847" i="1"/>
  <c r="O847" i="1" s="1"/>
  <c r="M848" i="1"/>
  <c r="I852" i="1"/>
  <c r="J851" i="1"/>
  <c r="K851" i="1" s="1"/>
  <c r="U851" i="1" s="1"/>
  <c r="W851" i="1" s="1"/>
  <c r="A933" i="1"/>
  <c r="Q933" i="1" s="1"/>
  <c r="T935" i="1"/>
  <c r="AA932" i="1"/>
  <c r="H933" i="1" l="1"/>
  <c r="E851" i="1"/>
  <c r="C813" i="1"/>
  <c r="P812" i="1"/>
  <c r="X812" i="1" s="1"/>
  <c r="B812" i="1" s="1"/>
  <c r="G849" i="1"/>
  <c r="L849" i="1"/>
  <c r="Y933" i="1"/>
  <c r="R933" i="1"/>
  <c r="S933" i="1" s="1"/>
  <c r="I853" i="1"/>
  <c r="J852" i="1"/>
  <c r="K852" i="1" s="1"/>
  <c r="U852" i="1" s="1"/>
  <c r="W852" i="1" s="1"/>
  <c r="N848" i="1"/>
  <c r="O848" i="1" s="1"/>
  <c r="M849" i="1"/>
  <c r="D850" i="1"/>
  <c r="F850" i="1" s="1"/>
  <c r="T936" i="1"/>
  <c r="AA933" i="1"/>
  <c r="A934" i="1"/>
  <c r="Q934" i="1" s="1"/>
  <c r="H934" i="1" l="1"/>
  <c r="E852" i="1"/>
  <c r="C814" i="1"/>
  <c r="P813" i="1"/>
  <c r="X813" i="1" s="1"/>
  <c r="B813" i="1" s="1"/>
  <c r="G850" i="1"/>
  <c r="L850" i="1"/>
  <c r="N849" i="1"/>
  <c r="O849" i="1" s="1"/>
  <c r="M850" i="1"/>
  <c r="R934" i="1"/>
  <c r="S934" i="1" s="1"/>
  <c r="Y934" i="1"/>
  <c r="D851" i="1"/>
  <c r="F851" i="1" s="1"/>
  <c r="I854" i="1"/>
  <c r="J853" i="1"/>
  <c r="K853" i="1" s="1"/>
  <c r="U853" i="1" s="1"/>
  <c r="W853" i="1" s="1"/>
  <c r="AA934" i="1"/>
  <c r="A935" i="1"/>
  <c r="Q935" i="1" s="1"/>
  <c r="T937" i="1"/>
  <c r="H935" i="1" l="1"/>
  <c r="E853" i="1"/>
  <c r="C815" i="1"/>
  <c r="P814" i="1"/>
  <c r="X814" i="1" s="1"/>
  <c r="B814" i="1" s="1"/>
  <c r="L851" i="1"/>
  <c r="G851" i="1"/>
  <c r="I855" i="1"/>
  <c r="J854" i="1"/>
  <c r="K854" i="1" s="1"/>
  <c r="U854" i="1" s="1"/>
  <c r="W854" i="1" s="1"/>
  <c r="N850" i="1"/>
  <c r="O850" i="1" s="1"/>
  <c r="M851" i="1"/>
  <c r="D852" i="1"/>
  <c r="F852" i="1" s="1"/>
  <c r="Y935" i="1"/>
  <c r="R935" i="1"/>
  <c r="S935" i="1" s="1"/>
  <c r="AA935" i="1"/>
  <c r="A936" i="1"/>
  <c r="Q936" i="1" s="1"/>
  <c r="T938" i="1"/>
  <c r="H936" i="1" l="1"/>
  <c r="E854" i="1"/>
  <c r="C816" i="1"/>
  <c r="P815" i="1"/>
  <c r="D853" i="1"/>
  <c r="F853" i="1" s="1"/>
  <c r="L852" i="1"/>
  <c r="N851" i="1"/>
  <c r="O851" i="1" s="1"/>
  <c r="M852" i="1"/>
  <c r="I856" i="1"/>
  <c r="J855" i="1"/>
  <c r="K855" i="1" s="1"/>
  <c r="U855" i="1" s="1"/>
  <c r="W855" i="1" s="1"/>
  <c r="R936" i="1"/>
  <c r="G852" i="1"/>
  <c r="AA936" i="1"/>
  <c r="T939" i="1"/>
  <c r="A937" i="1"/>
  <c r="Q937" i="1" s="1"/>
  <c r="H937" i="1" l="1"/>
  <c r="X815" i="1"/>
  <c r="S815" i="1"/>
  <c r="E855" i="1"/>
  <c r="C817" i="1"/>
  <c r="P816" i="1"/>
  <c r="L853" i="1"/>
  <c r="G853" i="1"/>
  <c r="J856" i="1"/>
  <c r="K856" i="1" s="1"/>
  <c r="U856" i="1" s="1"/>
  <c r="W856" i="1" s="1"/>
  <c r="I857" i="1"/>
  <c r="R937" i="1"/>
  <c r="N852" i="1"/>
  <c r="O852" i="1" s="1"/>
  <c r="M853" i="1"/>
  <c r="D854" i="1"/>
  <c r="F854" i="1" s="1"/>
  <c r="AA937" i="1"/>
  <c r="A938" i="1"/>
  <c r="T940" i="1"/>
  <c r="B815" i="1" l="1"/>
  <c r="Q938" i="1"/>
  <c r="R938" i="1" s="1"/>
  <c r="H938" i="1"/>
  <c r="Y815" i="1"/>
  <c r="E856" i="1"/>
  <c r="X816" i="1"/>
  <c r="B816" i="1" s="1"/>
  <c r="S816" i="1"/>
  <c r="C818" i="1"/>
  <c r="P817" i="1"/>
  <c r="L854" i="1"/>
  <c r="G854" i="1"/>
  <c r="N853" i="1"/>
  <c r="O853" i="1" s="1"/>
  <c r="M854" i="1"/>
  <c r="I858" i="1"/>
  <c r="J857" i="1"/>
  <c r="K857" i="1" s="1"/>
  <c r="U857" i="1" s="1"/>
  <c r="W857" i="1" s="1"/>
  <c r="D855" i="1"/>
  <c r="F855" i="1" s="1"/>
  <c r="T941" i="1"/>
  <c r="A939" i="1"/>
  <c r="Q939" i="1" s="1"/>
  <c r="AA938" i="1"/>
  <c r="H939" i="1" l="1"/>
  <c r="Y816" i="1"/>
  <c r="E857" i="1"/>
  <c r="X817" i="1"/>
  <c r="B817" i="1" s="1"/>
  <c r="S817" i="1"/>
  <c r="Y817" i="1" s="1"/>
  <c r="C819" i="1"/>
  <c r="P818" i="1"/>
  <c r="X818" i="1" s="1"/>
  <c r="B818" i="1" s="1"/>
  <c r="G855" i="1"/>
  <c r="N854" i="1"/>
  <c r="O854" i="1" s="1"/>
  <c r="M855" i="1"/>
  <c r="Y939" i="1"/>
  <c r="R939" i="1"/>
  <c r="S939" i="1" s="1"/>
  <c r="I859" i="1"/>
  <c r="J858" i="1"/>
  <c r="K858" i="1" s="1"/>
  <c r="U858" i="1" s="1"/>
  <c r="W858" i="1" s="1"/>
  <c r="D856" i="1"/>
  <c r="F856" i="1" s="1"/>
  <c r="L855" i="1"/>
  <c r="AA939" i="1"/>
  <c r="A940" i="1"/>
  <c r="Q940" i="1" s="1"/>
  <c r="T942" i="1"/>
  <c r="H940" i="1" l="1"/>
  <c r="E858" i="1"/>
  <c r="C820" i="1"/>
  <c r="P819" i="1"/>
  <c r="X819" i="1" s="1"/>
  <c r="B819" i="1" s="1"/>
  <c r="L856" i="1"/>
  <c r="D857" i="1"/>
  <c r="F857" i="1" s="1"/>
  <c r="R940" i="1"/>
  <c r="S940" i="1" s="1"/>
  <c r="Y940" i="1"/>
  <c r="G856" i="1"/>
  <c r="I860" i="1"/>
  <c r="J859" i="1"/>
  <c r="K859" i="1" s="1"/>
  <c r="U859" i="1" s="1"/>
  <c r="W859" i="1" s="1"/>
  <c r="N855" i="1"/>
  <c r="O855" i="1" s="1"/>
  <c r="M856" i="1"/>
  <c r="AA940" i="1"/>
  <c r="T943" i="1"/>
  <c r="A941" i="1"/>
  <c r="Q941" i="1" s="1"/>
  <c r="H941" i="1" l="1"/>
  <c r="E859" i="1"/>
  <c r="C821" i="1"/>
  <c r="P820" i="1"/>
  <c r="X820" i="1" s="1"/>
  <c r="B820" i="1" s="1"/>
  <c r="Y941" i="1"/>
  <c r="R941" i="1"/>
  <c r="S941" i="1" s="1"/>
  <c r="I861" i="1"/>
  <c r="J860" i="1"/>
  <c r="K860" i="1" s="1"/>
  <c r="U860" i="1" s="1"/>
  <c r="W860" i="1" s="1"/>
  <c r="D858" i="1"/>
  <c r="F858" i="1" s="1"/>
  <c r="N856" i="1"/>
  <c r="O856" i="1" s="1"/>
  <c r="M857" i="1"/>
  <c r="L857" i="1"/>
  <c r="G857" i="1"/>
  <c r="AA941" i="1"/>
  <c r="A942" i="1"/>
  <c r="Q942" i="1" s="1"/>
  <c r="T944" i="1"/>
  <c r="H942" i="1" l="1"/>
  <c r="E860" i="1"/>
  <c r="C822" i="1"/>
  <c r="P821" i="1"/>
  <c r="X821" i="1" s="1"/>
  <c r="B821" i="1" s="1"/>
  <c r="L858" i="1"/>
  <c r="G858" i="1"/>
  <c r="I862" i="1"/>
  <c r="J861" i="1"/>
  <c r="K861" i="1" s="1"/>
  <c r="U861" i="1" s="1"/>
  <c r="W861" i="1" s="1"/>
  <c r="N857" i="1"/>
  <c r="O857" i="1" s="1"/>
  <c r="M858" i="1"/>
  <c r="R942" i="1"/>
  <c r="S942" i="1" s="1"/>
  <c r="Y942" i="1"/>
  <c r="D859" i="1"/>
  <c r="F859" i="1" s="1"/>
  <c r="A943" i="1"/>
  <c r="Q943" i="1" s="1"/>
  <c r="T945" i="1"/>
  <c r="AA942" i="1"/>
  <c r="H943" i="1" l="1"/>
  <c r="E861" i="1"/>
  <c r="C823" i="1"/>
  <c r="P822" i="1"/>
  <c r="X822" i="1" s="1"/>
  <c r="B822" i="1" s="1"/>
  <c r="G859" i="1"/>
  <c r="N858" i="1"/>
  <c r="O858" i="1" s="1"/>
  <c r="M859" i="1"/>
  <c r="J862" i="1"/>
  <c r="K862" i="1" s="1"/>
  <c r="U862" i="1" s="1"/>
  <c r="W862" i="1" s="1"/>
  <c r="I863" i="1"/>
  <c r="Y943" i="1"/>
  <c r="R943" i="1"/>
  <c r="S943" i="1" s="1"/>
  <c r="D860" i="1"/>
  <c r="F860" i="1" s="1"/>
  <c r="L859" i="1"/>
  <c r="AA943" i="1"/>
  <c r="A944" i="1"/>
  <c r="Q944" i="1" s="1"/>
  <c r="T946" i="1"/>
  <c r="H944" i="1" l="1"/>
  <c r="E862" i="1"/>
  <c r="C824" i="1"/>
  <c r="P823" i="1"/>
  <c r="X823" i="1" s="1"/>
  <c r="B823" i="1" s="1"/>
  <c r="L860" i="1"/>
  <c r="D861" i="1"/>
  <c r="F861" i="1" s="1"/>
  <c r="G860" i="1"/>
  <c r="N859" i="1"/>
  <c r="O859" i="1" s="1"/>
  <c r="M860" i="1"/>
  <c r="Y944" i="1"/>
  <c r="R944" i="1"/>
  <c r="S944" i="1" s="1"/>
  <c r="J863" i="1"/>
  <c r="K863" i="1" s="1"/>
  <c r="I864" i="1"/>
  <c r="AA944" i="1"/>
  <c r="A945" i="1"/>
  <c r="Q945" i="1" s="1"/>
  <c r="T947" i="1"/>
  <c r="H945" i="1" l="1"/>
  <c r="U863" i="1"/>
  <c r="W863" i="1" s="1"/>
  <c r="E863" i="1"/>
  <c r="C825" i="1"/>
  <c r="P824" i="1"/>
  <c r="X824" i="1" s="1"/>
  <c r="B824" i="1" s="1"/>
  <c r="Y945" i="1"/>
  <c r="R945" i="1"/>
  <c r="S945" i="1" s="1"/>
  <c r="G861" i="1"/>
  <c r="J864" i="1"/>
  <c r="K864" i="1" s="1"/>
  <c r="I865" i="1"/>
  <c r="D862" i="1"/>
  <c r="F862" i="1" s="1"/>
  <c r="N860" i="1"/>
  <c r="O860" i="1" s="1"/>
  <c r="M861" i="1"/>
  <c r="L861" i="1"/>
  <c r="T948" i="1"/>
  <c r="A946" i="1"/>
  <c r="Q946" i="1" s="1"/>
  <c r="AA945" i="1"/>
  <c r="H946" i="1" l="1"/>
  <c r="U864" i="1"/>
  <c r="W864" i="1" s="1"/>
  <c r="E864" i="1"/>
  <c r="C826" i="1"/>
  <c r="P825" i="1"/>
  <c r="X825" i="1" s="1"/>
  <c r="B825" i="1" s="1"/>
  <c r="N861" i="1"/>
  <c r="O861" i="1" s="1"/>
  <c r="M862" i="1"/>
  <c r="D863" i="1"/>
  <c r="F863" i="1" s="1"/>
  <c r="R946" i="1"/>
  <c r="S946" i="1" s="1"/>
  <c r="Y946" i="1"/>
  <c r="L862" i="1"/>
  <c r="J865" i="1"/>
  <c r="K865" i="1" s="1"/>
  <c r="I866" i="1"/>
  <c r="G862" i="1"/>
  <c r="A947" i="1"/>
  <c r="Q947" i="1" s="1"/>
  <c r="AA946" i="1"/>
  <c r="T949" i="1"/>
  <c r="H947" i="1" l="1"/>
  <c r="U865" i="1"/>
  <c r="W865" i="1" s="1"/>
  <c r="E865" i="1"/>
  <c r="C827" i="1"/>
  <c r="P826" i="1"/>
  <c r="X826" i="1" s="1"/>
  <c r="B826" i="1" s="1"/>
  <c r="Y947" i="1"/>
  <c r="R947" i="1"/>
  <c r="S947" i="1" s="1"/>
  <c r="I867" i="1"/>
  <c r="J866" i="1"/>
  <c r="K866" i="1" s="1"/>
  <c r="D864" i="1"/>
  <c r="F864" i="1" s="1"/>
  <c r="L863" i="1"/>
  <c r="N862" i="1"/>
  <c r="O862" i="1" s="1"/>
  <c r="M863" i="1"/>
  <c r="G863" i="1"/>
  <c r="AA947" i="1"/>
  <c r="A948" i="1"/>
  <c r="Q948" i="1" s="1"/>
  <c r="T950" i="1"/>
  <c r="H948" i="1" l="1"/>
  <c r="E866" i="1"/>
  <c r="C828" i="1"/>
  <c r="P827" i="1"/>
  <c r="X827" i="1" s="1"/>
  <c r="B827" i="1" s="1"/>
  <c r="G864" i="1"/>
  <c r="U866" i="1"/>
  <c r="W866" i="1" s="1"/>
  <c r="J867" i="1"/>
  <c r="K867" i="1" s="1"/>
  <c r="I868" i="1"/>
  <c r="R948" i="1"/>
  <c r="S948" i="1" s="1"/>
  <c r="Y948" i="1"/>
  <c r="D865" i="1"/>
  <c r="F865" i="1" s="1"/>
  <c r="N863" i="1"/>
  <c r="O863" i="1" s="1"/>
  <c r="M864" i="1"/>
  <c r="L864" i="1"/>
  <c r="T951" i="1"/>
  <c r="A949" i="1"/>
  <c r="Q949" i="1" s="1"/>
  <c r="AA948" i="1"/>
  <c r="H949" i="1" l="1"/>
  <c r="E867" i="1"/>
  <c r="C829" i="1"/>
  <c r="P828" i="1"/>
  <c r="X828" i="1" s="1"/>
  <c r="B828" i="1" s="1"/>
  <c r="U867" i="1"/>
  <c r="W867" i="1" s="1"/>
  <c r="G865" i="1"/>
  <c r="L865" i="1"/>
  <c r="I869" i="1"/>
  <c r="J868" i="1"/>
  <c r="K868" i="1" s="1"/>
  <c r="Y949" i="1"/>
  <c r="R949" i="1"/>
  <c r="S949" i="1" s="1"/>
  <c r="N864" i="1"/>
  <c r="O864" i="1" s="1"/>
  <c r="M865" i="1"/>
  <c r="D866" i="1"/>
  <c r="F866" i="1" s="1"/>
  <c r="A950" i="1"/>
  <c r="Q950" i="1" s="1"/>
  <c r="T952" i="1"/>
  <c r="AA949" i="1"/>
  <c r="H950" i="1" l="1"/>
  <c r="U868" i="1"/>
  <c r="W868" i="1" s="1"/>
  <c r="E868" i="1"/>
  <c r="C830" i="1"/>
  <c r="P829" i="1"/>
  <c r="X829" i="1" s="1"/>
  <c r="B829" i="1" s="1"/>
  <c r="L866" i="1"/>
  <c r="M866" i="1"/>
  <c r="M867" i="1" s="1"/>
  <c r="N865" i="1"/>
  <c r="O865" i="1" s="1"/>
  <c r="G866" i="1"/>
  <c r="D867" i="1"/>
  <c r="F867" i="1" s="1"/>
  <c r="J869" i="1"/>
  <c r="K869" i="1" s="1"/>
  <c r="I870" i="1"/>
  <c r="R950" i="1"/>
  <c r="S950" i="1" s="1"/>
  <c r="Y950" i="1"/>
  <c r="T953" i="1"/>
  <c r="A951" i="1"/>
  <c r="AA950" i="1"/>
  <c r="Q951" i="1" l="1"/>
  <c r="Y951" i="1" s="1"/>
  <c r="H951" i="1"/>
  <c r="U869" i="1"/>
  <c r="W869" i="1" s="1"/>
  <c r="E869" i="1"/>
  <c r="C831" i="1"/>
  <c r="P830" i="1"/>
  <c r="X830" i="1" s="1"/>
  <c r="B830" i="1" s="1"/>
  <c r="N866" i="1"/>
  <c r="O866" i="1" s="1"/>
  <c r="L867" i="1"/>
  <c r="G867" i="1"/>
  <c r="J870" i="1"/>
  <c r="K870" i="1" s="1"/>
  <c r="I871" i="1"/>
  <c r="M868" i="1"/>
  <c r="M869" i="1" s="1"/>
  <c r="M870" i="1" s="1"/>
  <c r="D868" i="1"/>
  <c r="F868" i="1" s="1"/>
  <c r="AA951" i="1"/>
  <c r="A952" i="1"/>
  <c r="T954" i="1"/>
  <c r="R951" i="1" l="1"/>
  <c r="S951" i="1" s="1"/>
  <c r="Q952" i="1"/>
  <c r="Y952" i="1" s="1"/>
  <c r="H952" i="1"/>
  <c r="U870" i="1"/>
  <c r="W870" i="1" s="1"/>
  <c r="E870" i="1"/>
  <c r="C832" i="1"/>
  <c r="P831" i="1"/>
  <c r="X831" i="1" s="1"/>
  <c r="B831" i="1" s="1"/>
  <c r="N867" i="1"/>
  <c r="N868" i="1" s="1"/>
  <c r="N869" i="1" s="1"/>
  <c r="N870" i="1" s="1"/>
  <c r="L868" i="1"/>
  <c r="G868" i="1"/>
  <c r="I872" i="1"/>
  <c r="J871" i="1"/>
  <c r="K871" i="1" s="1"/>
  <c r="M871" i="1"/>
  <c r="D869" i="1"/>
  <c r="F869" i="1" s="1"/>
  <c r="T955" i="1"/>
  <c r="AA952" i="1"/>
  <c r="A953" i="1"/>
  <c r="Q953" i="1" s="1"/>
  <c r="R952" i="1" l="1"/>
  <c r="S952" i="1" s="1"/>
  <c r="H953" i="1"/>
  <c r="U871" i="1"/>
  <c r="W871" i="1" s="1"/>
  <c r="E871" i="1"/>
  <c r="O867" i="1"/>
  <c r="O868" i="1"/>
  <c r="N871" i="1"/>
  <c r="C833" i="1"/>
  <c r="P832" i="1"/>
  <c r="X832" i="1" s="1"/>
  <c r="B832" i="1" s="1"/>
  <c r="G869" i="1"/>
  <c r="Y953" i="1"/>
  <c r="R953" i="1"/>
  <c r="S953" i="1" s="1"/>
  <c r="M872" i="1"/>
  <c r="J872" i="1"/>
  <c r="K872" i="1" s="1"/>
  <c r="U872" i="1" s="1"/>
  <c r="W872" i="1" s="1"/>
  <c r="I873" i="1"/>
  <c r="D870" i="1"/>
  <c r="F870" i="1" s="1"/>
  <c r="L869" i="1"/>
  <c r="O869" i="1" s="1"/>
  <c r="AA953" i="1"/>
  <c r="A954" i="1"/>
  <c r="T956" i="1"/>
  <c r="Q954" i="1" l="1"/>
  <c r="Y954" i="1" s="1"/>
  <c r="H954" i="1"/>
  <c r="N872" i="1"/>
  <c r="E872" i="1"/>
  <c r="C834" i="1"/>
  <c r="P833" i="1"/>
  <c r="G870" i="1"/>
  <c r="D871" i="1"/>
  <c r="F871" i="1" s="1"/>
  <c r="L870" i="1"/>
  <c r="O870" i="1" s="1"/>
  <c r="M873" i="1"/>
  <c r="I874" i="1"/>
  <c r="J873" i="1"/>
  <c r="K873" i="1" s="1"/>
  <c r="U873" i="1" s="1"/>
  <c r="W873" i="1" s="1"/>
  <c r="T957" i="1"/>
  <c r="A955" i="1"/>
  <c r="Q955" i="1" s="1"/>
  <c r="AA954" i="1"/>
  <c r="N873" i="1" l="1"/>
  <c r="R954" i="1"/>
  <c r="S954" i="1" s="1"/>
  <c r="H955" i="1"/>
  <c r="E873" i="1"/>
  <c r="X833" i="1"/>
  <c r="B833" i="1" s="1"/>
  <c r="C835" i="1"/>
  <c r="P834" i="1"/>
  <c r="X834" i="1" s="1"/>
  <c r="B834" i="1" s="1"/>
  <c r="L871" i="1"/>
  <c r="O871" i="1" s="1"/>
  <c r="G871" i="1"/>
  <c r="Y955" i="1"/>
  <c r="R955" i="1"/>
  <c r="S955" i="1" s="1"/>
  <c r="M874" i="1"/>
  <c r="I875" i="1"/>
  <c r="J874" i="1"/>
  <c r="K874" i="1" s="1"/>
  <c r="U874" i="1" s="1"/>
  <c r="W874" i="1" s="1"/>
  <c r="D872" i="1"/>
  <c r="F872" i="1" s="1"/>
  <c r="AA955" i="1"/>
  <c r="A956" i="1"/>
  <c r="Q956" i="1" s="1"/>
  <c r="T958" i="1"/>
  <c r="N874" i="1" l="1"/>
  <c r="H956" i="1"/>
  <c r="E874" i="1"/>
  <c r="C836" i="1"/>
  <c r="P835" i="1"/>
  <c r="X835" i="1" s="1"/>
  <c r="B835" i="1" s="1"/>
  <c r="L872" i="1"/>
  <c r="O872" i="1" s="1"/>
  <c r="G872" i="1"/>
  <c r="J875" i="1"/>
  <c r="K875" i="1" s="1"/>
  <c r="U875" i="1" s="1"/>
  <c r="W875" i="1" s="1"/>
  <c r="M875" i="1"/>
  <c r="I876" i="1"/>
  <c r="R956" i="1"/>
  <c r="S956" i="1" s="1"/>
  <c r="Y956" i="1"/>
  <c r="D873" i="1"/>
  <c r="F873" i="1" s="1"/>
  <c r="AA956" i="1"/>
  <c r="A957" i="1"/>
  <c r="Q957" i="1" s="1"/>
  <c r="T959" i="1"/>
  <c r="N875" i="1" l="1"/>
  <c r="H957" i="1"/>
  <c r="E875" i="1"/>
  <c r="C837" i="1"/>
  <c r="P836" i="1"/>
  <c r="X836" i="1" s="1"/>
  <c r="B836" i="1" s="1"/>
  <c r="L873" i="1"/>
  <c r="O873" i="1" s="1"/>
  <c r="J876" i="1"/>
  <c r="K876" i="1" s="1"/>
  <c r="U876" i="1" s="1"/>
  <c r="W876" i="1" s="1"/>
  <c r="I877" i="1"/>
  <c r="M876" i="1"/>
  <c r="Y957" i="1"/>
  <c r="R957" i="1"/>
  <c r="S957" i="1" s="1"/>
  <c r="D874" i="1"/>
  <c r="F874" i="1" s="1"/>
  <c r="G873" i="1"/>
  <c r="T960" i="1"/>
  <c r="AA957" i="1"/>
  <c r="A958" i="1"/>
  <c r="Q958" i="1" s="1"/>
  <c r="N876" i="1" l="1"/>
  <c r="H958" i="1"/>
  <c r="E876" i="1"/>
  <c r="C838" i="1"/>
  <c r="P837" i="1"/>
  <c r="X837" i="1" s="1"/>
  <c r="B837" i="1" s="1"/>
  <c r="L874" i="1"/>
  <c r="O874" i="1" s="1"/>
  <c r="G874" i="1"/>
  <c r="R958" i="1"/>
  <c r="S958" i="1" s="1"/>
  <c r="Y958" i="1"/>
  <c r="D875" i="1"/>
  <c r="F875" i="1" s="1"/>
  <c r="J877" i="1"/>
  <c r="K877" i="1" s="1"/>
  <c r="U877" i="1" s="1"/>
  <c r="W877" i="1" s="1"/>
  <c r="M877" i="1"/>
  <c r="I878" i="1"/>
  <c r="A959" i="1"/>
  <c r="Q959" i="1" s="1"/>
  <c r="T961" i="1"/>
  <c r="AA958" i="1"/>
  <c r="N877" i="1" l="1"/>
  <c r="H959" i="1"/>
  <c r="E877" i="1"/>
  <c r="C839" i="1"/>
  <c r="P838" i="1"/>
  <c r="X838" i="1" s="1"/>
  <c r="B838" i="1" s="1"/>
  <c r="L875" i="1"/>
  <c r="O875" i="1" s="1"/>
  <c r="G875" i="1"/>
  <c r="D876" i="1"/>
  <c r="F876" i="1" s="1"/>
  <c r="Y959" i="1"/>
  <c r="R959" i="1"/>
  <c r="S959" i="1" s="1"/>
  <c r="J878" i="1"/>
  <c r="K878" i="1" s="1"/>
  <c r="U878" i="1" s="1"/>
  <c r="W878" i="1" s="1"/>
  <c r="M878" i="1"/>
  <c r="I879" i="1"/>
  <c r="T962" i="1"/>
  <c r="A960" i="1"/>
  <c r="Q960" i="1" s="1"/>
  <c r="AA959" i="1"/>
  <c r="N878" i="1" l="1"/>
  <c r="H960" i="1"/>
  <c r="E878" i="1"/>
  <c r="C840" i="1"/>
  <c r="P839" i="1"/>
  <c r="X839" i="1" s="1"/>
  <c r="B839" i="1" s="1"/>
  <c r="L876" i="1"/>
  <c r="O876" i="1" s="1"/>
  <c r="G876" i="1"/>
  <c r="Y960" i="1"/>
  <c r="R960" i="1"/>
  <c r="S960" i="1" s="1"/>
  <c r="J879" i="1"/>
  <c r="K879" i="1" s="1"/>
  <c r="U879" i="1" s="1"/>
  <c r="W879" i="1" s="1"/>
  <c r="M879" i="1"/>
  <c r="I880" i="1"/>
  <c r="D877" i="1"/>
  <c r="F877" i="1" s="1"/>
  <c r="A961" i="1"/>
  <c r="Q961" i="1" s="1"/>
  <c r="T963" i="1"/>
  <c r="AA960" i="1"/>
  <c r="N879" i="1" l="1"/>
  <c r="H961" i="1"/>
  <c r="E879" i="1"/>
  <c r="C841" i="1"/>
  <c r="P840" i="1"/>
  <c r="X840" i="1" s="1"/>
  <c r="B840" i="1" s="1"/>
  <c r="G877" i="1"/>
  <c r="D878" i="1"/>
  <c r="F878" i="1" s="1"/>
  <c r="Y961" i="1"/>
  <c r="R961" i="1"/>
  <c r="S961" i="1" s="1"/>
  <c r="L877" i="1"/>
  <c r="O877" i="1" s="1"/>
  <c r="J880" i="1"/>
  <c r="K880" i="1" s="1"/>
  <c r="U880" i="1" s="1"/>
  <c r="W880" i="1" s="1"/>
  <c r="I881" i="1"/>
  <c r="M880" i="1"/>
  <c r="T964" i="1"/>
  <c r="A962" i="1"/>
  <c r="AA961" i="1"/>
  <c r="N880" i="1" l="1"/>
  <c r="Q962" i="1"/>
  <c r="R962" i="1" s="1"/>
  <c r="S962" i="1" s="1"/>
  <c r="H962" i="1"/>
  <c r="E880" i="1"/>
  <c r="C842" i="1"/>
  <c r="P841" i="1"/>
  <c r="X841" i="1" s="1"/>
  <c r="B841" i="1" s="1"/>
  <c r="G878" i="1"/>
  <c r="M881" i="1"/>
  <c r="I882" i="1"/>
  <c r="J881" i="1"/>
  <c r="K881" i="1" s="1"/>
  <c r="U881" i="1" s="1"/>
  <c r="W881" i="1" s="1"/>
  <c r="D879" i="1"/>
  <c r="F879" i="1" s="1"/>
  <c r="L878" i="1"/>
  <c r="O878" i="1" s="1"/>
  <c r="A963" i="1"/>
  <c r="Q963" i="1" s="1"/>
  <c r="AA962" i="1"/>
  <c r="T965" i="1"/>
  <c r="N881" i="1" l="1"/>
  <c r="Y962" i="1"/>
  <c r="H963" i="1"/>
  <c r="E881" i="1"/>
  <c r="C843" i="1"/>
  <c r="P842" i="1"/>
  <c r="X842" i="1" s="1"/>
  <c r="B842" i="1" s="1"/>
  <c r="L879" i="1"/>
  <c r="O879" i="1" s="1"/>
  <c r="Y963" i="1"/>
  <c r="R963" i="1"/>
  <c r="S963" i="1" s="1"/>
  <c r="D880" i="1"/>
  <c r="F880" i="1" s="1"/>
  <c r="G879" i="1"/>
  <c r="J882" i="1"/>
  <c r="K882" i="1" s="1"/>
  <c r="U882" i="1" s="1"/>
  <c r="W882" i="1" s="1"/>
  <c r="M882" i="1"/>
  <c r="I883" i="1"/>
  <c r="AA963" i="1"/>
  <c r="A964" i="1"/>
  <c r="Q964" i="1" s="1"/>
  <c r="T966" i="1"/>
  <c r="N882" i="1" l="1"/>
  <c r="H964" i="1"/>
  <c r="E882" i="1"/>
  <c r="C844" i="1"/>
  <c r="P843" i="1"/>
  <c r="X843" i="1" s="1"/>
  <c r="B843" i="1" s="1"/>
  <c r="D881" i="1"/>
  <c r="F881" i="1" s="1"/>
  <c r="J883" i="1"/>
  <c r="K883" i="1" s="1"/>
  <c r="U883" i="1" s="1"/>
  <c r="W883" i="1" s="1"/>
  <c r="M883" i="1"/>
  <c r="N883" i="1" s="1"/>
  <c r="I884" i="1"/>
  <c r="L880" i="1"/>
  <c r="O880" i="1" s="1"/>
  <c r="R964" i="1"/>
  <c r="S964" i="1" s="1"/>
  <c r="Y964" i="1"/>
  <c r="G880" i="1"/>
  <c r="AA964" i="1"/>
  <c r="A965" i="1"/>
  <c r="Q965" i="1" s="1"/>
  <c r="T967" i="1"/>
  <c r="H965" i="1" l="1"/>
  <c r="E883" i="1"/>
  <c r="C845" i="1"/>
  <c r="P844" i="1"/>
  <c r="L881" i="1"/>
  <c r="O881" i="1" s="1"/>
  <c r="I885" i="1"/>
  <c r="M884" i="1"/>
  <c r="N884" i="1" s="1"/>
  <c r="J884" i="1"/>
  <c r="K884" i="1" s="1"/>
  <c r="U884" i="1" s="1"/>
  <c r="W884" i="1" s="1"/>
  <c r="G881" i="1"/>
  <c r="Y965" i="1"/>
  <c r="R965" i="1"/>
  <c r="S965" i="1" s="1"/>
  <c r="D882" i="1"/>
  <c r="F882" i="1" s="1"/>
  <c r="AA965" i="1"/>
  <c r="A966" i="1"/>
  <c r="Q966" i="1" s="1"/>
  <c r="T968" i="1"/>
  <c r="H966" i="1" l="1"/>
  <c r="X844" i="1"/>
  <c r="S844" i="1"/>
  <c r="E884" i="1"/>
  <c r="C846" i="1"/>
  <c r="P845" i="1"/>
  <c r="X845" i="1" s="1"/>
  <c r="B845" i="1" s="1"/>
  <c r="L882" i="1"/>
  <c r="O882" i="1" s="1"/>
  <c r="R966" i="1"/>
  <c r="D883" i="1"/>
  <c r="F883" i="1" s="1"/>
  <c r="G882" i="1"/>
  <c r="J885" i="1"/>
  <c r="K885" i="1" s="1"/>
  <c r="U885" i="1" s="1"/>
  <c r="W885" i="1" s="1"/>
  <c r="M885" i="1"/>
  <c r="N885" i="1" s="1"/>
  <c r="I886" i="1"/>
  <c r="T969" i="1"/>
  <c r="A967" i="1"/>
  <c r="Q967" i="1" s="1"/>
  <c r="AA966" i="1"/>
  <c r="B844" i="1" l="1"/>
  <c r="H967" i="1"/>
  <c r="Y844" i="1"/>
  <c r="E885" i="1"/>
  <c r="C847" i="1"/>
  <c r="P846" i="1"/>
  <c r="D884" i="1"/>
  <c r="F884" i="1" s="1"/>
  <c r="R967" i="1"/>
  <c r="I887" i="1"/>
  <c r="M886" i="1"/>
  <c r="N886" i="1" s="1"/>
  <c r="J886" i="1"/>
  <c r="K886" i="1" s="1"/>
  <c r="U886" i="1" s="1"/>
  <c r="W886" i="1" s="1"/>
  <c r="L883" i="1"/>
  <c r="O883" i="1" s="1"/>
  <c r="G883" i="1"/>
  <c r="AA967" i="1"/>
  <c r="A968" i="1"/>
  <c r="Q968" i="1" s="1"/>
  <c r="T970" i="1"/>
  <c r="H968" i="1" l="1"/>
  <c r="E886" i="1"/>
  <c r="X846" i="1"/>
  <c r="B846" i="1" s="1"/>
  <c r="S846" i="1"/>
  <c r="C848" i="1"/>
  <c r="P847" i="1"/>
  <c r="L884" i="1"/>
  <c r="O884" i="1" s="1"/>
  <c r="G884" i="1"/>
  <c r="R968" i="1"/>
  <c r="J887" i="1"/>
  <c r="K887" i="1" s="1"/>
  <c r="U887" i="1" s="1"/>
  <c r="W887" i="1" s="1"/>
  <c r="M887" i="1"/>
  <c r="N887" i="1" s="1"/>
  <c r="I888" i="1"/>
  <c r="D885" i="1"/>
  <c r="F885" i="1" s="1"/>
  <c r="T971" i="1"/>
  <c r="A969" i="1"/>
  <c r="Q969" i="1" s="1"/>
  <c r="AA968" i="1"/>
  <c r="H969" i="1" l="1"/>
  <c r="Y846" i="1"/>
  <c r="E887" i="1"/>
  <c r="X847" i="1"/>
  <c r="B847" i="1" s="1"/>
  <c r="S847" i="1"/>
  <c r="Y847" i="1" s="1"/>
  <c r="C849" i="1"/>
  <c r="P848" i="1"/>
  <c r="X848" i="1" s="1"/>
  <c r="B848" i="1" s="1"/>
  <c r="G885" i="1"/>
  <c r="R969" i="1"/>
  <c r="D886" i="1"/>
  <c r="F886" i="1" s="1"/>
  <c r="L885" i="1"/>
  <c r="O885" i="1" s="1"/>
  <c r="J888" i="1"/>
  <c r="K888" i="1" s="1"/>
  <c r="U888" i="1" s="1"/>
  <c r="W888" i="1" s="1"/>
  <c r="M888" i="1"/>
  <c r="N888" i="1" s="1"/>
  <c r="I889" i="1"/>
  <c r="AA969" i="1"/>
  <c r="A970" i="1"/>
  <c r="Q970" i="1" s="1"/>
  <c r="T972" i="1"/>
  <c r="H970" i="1" l="1"/>
  <c r="E888" i="1"/>
  <c r="C850" i="1"/>
  <c r="P849" i="1"/>
  <c r="X849" i="1" s="1"/>
  <c r="B849" i="1" s="1"/>
  <c r="L886" i="1"/>
  <c r="O886" i="1" s="1"/>
  <c r="G886" i="1"/>
  <c r="D887" i="1"/>
  <c r="F887" i="1" s="1"/>
  <c r="R970" i="1"/>
  <c r="S970" i="1" s="1"/>
  <c r="Y970" i="1"/>
  <c r="M889" i="1"/>
  <c r="N889" i="1" s="1"/>
  <c r="I890" i="1"/>
  <c r="J889" i="1"/>
  <c r="K889" i="1" s="1"/>
  <c r="U889" i="1" s="1"/>
  <c r="W889" i="1" s="1"/>
  <c r="AA970" i="1"/>
  <c r="T973" i="1"/>
  <c r="A971" i="1"/>
  <c r="Q971" i="1" s="1"/>
  <c r="H971" i="1" l="1"/>
  <c r="E889" i="1"/>
  <c r="C851" i="1"/>
  <c r="P850" i="1"/>
  <c r="L887" i="1"/>
  <c r="O887" i="1" s="1"/>
  <c r="G887" i="1"/>
  <c r="M890" i="1"/>
  <c r="N890" i="1" s="1"/>
  <c r="I891" i="1"/>
  <c r="J890" i="1"/>
  <c r="K890" i="1" s="1"/>
  <c r="U890" i="1" s="1"/>
  <c r="W890" i="1" s="1"/>
  <c r="Y971" i="1"/>
  <c r="R971" i="1"/>
  <c r="S971" i="1" s="1"/>
  <c r="D888" i="1"/>
  <c r="F888" i="1" s="1"/>
  <c r="AA971" i="1"/>
  <c r="T974" i="1"/>
  <c r="A972" i="1"/>
  <c r="Q972" i="1" s="1"/>
  <c r="H972" i="1" l="1"/>
  <c r="E890" i="1"/>
  <c r="X850" i="1"/>
  <c r="B850" i="1" s="1"/>
  <c r="S850" i="1"/>
  <c r="Y850" i="1" s="1"/>
  <c r="C852" i="1"/>
  <c r="P851" i="1"/>
  <c r="X851" i="1" s="1"/>
  <c r="B851" i="1" s="1"/>
  <c r="G888" i="1"/>
  <c r="R972" i="1"/>
  <c r="S972" i="1" s="1"/>
  <c r="Y972" i="1"/>
  <c r="D889" i="1"/>
  <c r="F889" i="1" s="1"/>
  <c r="M891" i="1"/>
  <c r="N891" i="1" s="1"/>
  <c r="J891" i="1"/>
  <c r="K891" i="1" s="1"/>
  <c r="U891" i="1" s="1"/>
  <c r="W891" i="1" s="1"/>
  <c r="I892" i="1"/>
  <c r="L888" i="1"/>
  <c r="O888" i="1" s="1"/>
  <c r="AA972" i="1"/>
  <c r="A973" i="1"/>
  <c r="Q973" i="1" s="1"/>
  <c r="T975" i="1"/>
  <c r="H973" i="1" l="1"/>
  <c r="E891" i="1"/>
  <c r="C853" i="1"/>
  <c r="P852" i="1"/>
  <c r="X852" i="1" s="1"/>
  <c r="B852" i="1" s="1"/>
  <c r="L889" i="1"/>
  <c r="O889" i="1" s="1"/>
  <c r="G889" i="1"/>
  <c r="Y973" i="1"/>
  <c r="R973" i="1"/>
  <c r="S973" i="1" s="1"/>
  <c r="D890" i="1"/>
  <c r="F890" i="1" s="1"/>
  <c r="M892" i="1"/>
  <c r="N892" i="1" s="1"/>
  <c r="J892" i="1"/>
  <c r="K892" i="1" s="1"/>
  <c r="U892" i="1" s="1"/>
  <c r="W892" i="1" s="1"/>
  <c r="I893" i="1"/>
  <c r="T976" i="1"/>
  <c r="AA973" i="1"/>
  <c r="A974" i="1"/>
  <c r="Q974" i="1" s="1"/>
  <c r="H974" i="1" l="1"/>
  <c r="E892" i="1"/>
  <c r="C854" i="1"/>
  <c r="P853" i="1"/>
  <c r="X853" i="1" s="1"/>
  <c r="B853" i="1" s="1"/>
  <c r="D891" i="1"/>
  <c r="F891" i="1" s="1"/>
  <c r="Y974" i="1"/>
  <c r="R974" i="1"/>
  <c r="S974" i="1" s="1"/>
  <c r="L890" i="1"/>
  <c r="O890" i="1" s="1"/>
  <c r="J893" i="1"/>
  <c r="K893" i="1" s="1"/>
  <c r="U893" i="1" s="1"/>
  <c r="W893" i="1" s="1"/>
  <c r="I894" i="1"/>
  <c r="G890" i="1"/>
  <c r="AA974" i="1"/>
  <c r="A975" i="1"/>
  <c r="Q975" i="1" s="1"/>
  <c r="T977" i="1"/>
  <c r="H975" i="1" l="1"/>
  <c r="E893" i="1"/>
  <c r="C855" i="1"/>
  <c r="P854" i="1"/>
  <c r="X854" i="1" s="1"/>
  <c r="B854" i="1" s="1"/>
  <c r="L891" i="1"/>
  <c r="O891" i="1" s="1"/>
  <c r="G891" i="1"/>
  <c r="Y975" i="1"/>
  <c r="R975" i="1"/>
  <c r="S975" i="1" s="1"/>
  <c r="J894" i="1"/>
  <c r="K894" i="1" s="1"/>
  <c r="I895" i="1"/>
  <c r="D892" i="1"/>
  <c r="F892" i="1" s="1"/>
  <c r="AA975" i="1"/>
  <c r="A976" i="1"/>
  <c r="Q976" i="1" s="1"/>
  <c r="T978" i="1"/>
  <c r="H976" i="1" l="1"/>
  <c r="E894" i="1"/>
  <c r="C856" i="1"/>
  <c r="P855" i="1"/>
  <c r="X855" i="1" s="1"/>
  <c r="B855" i="1" s="1"/>
  <c r="Y976" i="1"/>
  <c r="R976" i="1"/>
  <c r="S976" i="1" s="1"/>
  <c r="G892" i="1"/>
  <c r="J895" i="1"/>
  <c r="K895" i="1" s="1"/>
  <c r="I896" i="1"/>
  <c r="U894" i="1"/>
  <c r="W894" i="1" s="1"/>
  <c r="D893" i="1"/>
  <c r="F893" i="1" s="1"/>
  <c r="L892" i="1"/>
  <c r="A977" i="1"/>
  <c r="Q977" i="1" s="1"/>
  <c r="T979" i="1"/>
  <c r="AA976" i="1"/>
  <c r="H977" i="1" l="1"/>
  <c r="E895" i="1"/>
  <c r="C857" i="1"/>
  <c r="P856" i="1"/>
  <c r="X856" i="1" s="1"/>
  <c r="B856" i="1" s="1"/>
  <c r="O892" i="1"/>
  <c r="M893" i="1"/>
  <c r="U895" i="1"/>
  <c r="W895" i="1" s="1"/>
  <c r="L893" i="1"/>
  <c r="G893" i="1"/>
  <c r="D894" i="1"/>
  <c r="F894" i="1" s="1"/>
  <c r="Y977" i="1"/>
  <c r="R977" i="1"/>
  <c r="S977" i="1" s="1"/>
  <c r="J896" i="1"/>
  <c r="K896" i="1" s="1"/>
  <c r="I897" i="1"/>
  <c r="T980" i="1"/>
  <c r="AA977" i="1"/>
  <c r="A978" i="1"/>
  <c r="Q978" i="1" l="1"/>
  <c r="Y978" i="1" s="1"/>
  <c r="H978" i="1"/>
  <c r="E896" i="1"/>
  <c r="C858" i="1"/>
  <c r="P857" i="1"/>
  <c r="X857" i="1" s="1"/>
  <c r="B857" i="1" s="1"/>
  <c r="N893" i="1"/>
  <c r="O893" i="1" s="1"/>
  <c r="M894" i="1"/>
  <c r="U896" i="1"/>
  <c r="W896" i="1" s="1"/>
  <c r="G894" i="1"/>
  <c r="L894" i="1"/>
  <c r="I898" i="1"/>
  <c r="J897" i="1"/>
  <c r="K897" i="1" s="1"/>
  <c r="D895" i="1"/>
  <c r="F895" i="1" s="1"/>
  <c r="A979" i="1"/>
  <c r="Q979" i="1" s="1"/>
  <c r="T981" i="1"/>
  <c r="AA978" i="1"/>
  <c r="R978" i="1" l="1"/>
  <c r="S978" i="1" s="1"/>
  <c r="H979" i="1"/>
  <c r="E897" i="1"/>
  <c r="N894" i="1"/>
  <c r="O894" i="1" s="1"/>
  <c r="C859" i="1"/>
  <c r="P858" i="1"/>
  <c r="X858" i="1" s="1"/>
  <c r="B858" i="1" s="1"/>
  <c r="U897" i="1"/>
  <c r="W897" i="1" s="1"/>
  <c r="M895" i="1"/>
  <c r="L895" i="1"/>
  <c r="G895" i="1"/>
  <c r="Y979" i="1"/>
  <c r="R979" i="1"/>
  <c r="S979" i="1" s="1"/>
  <c r="D896" i="1"/>
  <c r="F896" i="1" s="1"/>
  <c r="J898" i="1"/>
  <c r="K898" i="1" s="1"/>
  <c r="I899" i="1"/>
  <c r="T982" i="1"/>
  <c r="AA979" i="1"/>
  <c r="A980" i="1"/>
  <c r="Q980" i="1" s="1"/>
  <c r="N895" i="1" l="1"/>
  <c r="O895" i="1" s="1"/>
  <c r="H980" i="1"/>
  <c r="E898" i="1"/>
  <c r="U898" i="1"/>
  <c r="W898" i="1" s="1"/>
  <c r="C860" i="1"/>
  <c r="P859" i="1"/>
  <c r="X859" i="1" s="1"/>
  <c r="B859" i="1" s="1"/>
  <c r="M896" i="1"/>
  <c r="R980" i="1"/>
  <c r="S980" i="1" s="1"/>
  <c r="Y980" i="1"/>
  <c r="J899" i="1"/>
  <c r="K899" i="1" s="1"/>
  <c r="I900" i="1"/>
  <c r="D897" i="1"/>
  <c r="F897" i="1" s="1"/>
  <c r="L896" i="1"/>
  <c r="G896" i="1"/>
  <c r="AA980" i="1"/>
  <c r="T983" i="1"/>
  <c r="A981" i="1"/>
  <c r="Q981" i="1" s="1"/>
  <c r="N896" i="1" l="1"/>
  <c r="O896" i="1" s="1"/>
  <c r="H981" i="1"/>
  <c r="U899" i="1"/>
  <c r="W899" i="1" s="1"/>
  <c r="E899" i="1"/>
  <c r="M897" i="1"/>
  <c r="M898" i="1" s="1"/>
  <c r="C861" i="1"/>
  <c r="P860" i="1"/>
  <c r="X860" i="1" s="1"/>
  <c r="B860" i="1" s="1"/>
  <c r="Y981" i="1"/>
  <c r="R981" i="1"/>
  <c r="S981" i="1" s="1"/>
  <c r="G897" i="1"/>
  <c r="J900" i="1"/>
  <c r="K900" i="1" s="1"/>
  <c r="I901" i="1"/>
  <c r="D898" i="1"/>
  <c r="F898" i="1" s="1"/>
  <c r="L897" i="1"/>
  <c r="AA981" i="1"/>
  <c r="A982" i="1"/>
  <c r="T984" i="1"/>
  <c r="N897" i="1" l="1"/>
  <c r="O897" i="1" s="1"/>
  <c r="Q982" i="1"/>
  <c r="Y982" i="1" s="1"/>
  <c r="H982" i="1"/>
  <c r="U900" i="1"/>
  <c r="W900" i="1" s="1"/>
  <c r="E900" i="1"/>
  <c r="C862" i="1"/>
  <c r="P861" i="1"/>
  <c r="X861" i="1" s="1"/>
  <c r="B861" i="1" s="1"/>
  <c r="L898" i="1"/>
  <c r="D899" i="1"/>
  <c r="F899" i="1" s="1"/>
  <c r="G898" i="1"/>
  <c r="M899" i="1"/>
  <c r="I902" i="1"/>
  <c r="J901" i="1"/>
  <c r="K901" i="1" s="1"/>
  <c r="U901" i="1" s="1"/>
  <c r="W901" i="1" s="1"/>
  <c r="A983" i="1"/>
  <c r="Q983" i="1" s="1"/>
  <c r="AA982" i="1"/>
  <c r="T985" i="1"/>
  <c r="R982" i="1" l="1"/>
  <c r="S982" i="1" s="1"/>
  <c r="N898" i="1"/>
  <c r="N899" i="1" s="1"/>
  <c r="H983" i="1"/>
  <c r="E901" i="1"/>
  <c r="C863" i="1"/>
  <c r="P862" i="1"/>
  <c r="X862" i="1" s="1"/>
  <c r="B862" i="1" s="1"/>
  <c r="G899" i="1"/>
  <c r="L899" i="1"/>
  <c r="M900" i="1"/>
  <c r="Y983" i="1"/>
  <c r="R983" i="1"/>
  <c r="S983" i="1" s="1"/>
  <c r="I903" i="1"/>
  <c r="J902" i="1"/>
  <c r="K902" i="1" s="1"/>
  <c r="U902" i="1" s="1"/>
  <c r="W902" i="1" s="1"/>
  <c r="D900" i="1"/>
  <c r="F900" i="1" s="1"/>
  <c r="AA983" i="1"/>
  <c r="A984" i="1"/>
  <c r="Q984" i="1" s="1"/>
  <c r="T986" i="1"/>
  <c r="O898" i="1" l="1"/>
  <c r="H984" i="1"/>
  <c r="E902" i="1"/>
  <c r="C864" i="1"/>
  <c r="P863" i="1"/>
  <c r="X863" i="1" s="1"/>
  <c r="B863" i="1" s="1"/>
  <c r="L900" i="1"/>
  <c r="G900" i="1"/>
  <c r="O899" i="1"/>
  <c r="Y984" i="1"/>
  <c r="R984" i="1"/>
  <c r="S984" i="1" s="1"/>
  <c r="J903" i="1"/>
  <c r="K903" i="1" s="1"/>
  <c r="U903" i="1" s="1"/>
  <c r="W903" i="1" s="1"/>
  <c r="I904" i="1"/>
  <c r="N900" i="1"/>
  <c r="M901" i="1"/>
  <c r="D901" i="1"/>
  <c r="F901" i="1" s="1"/>
  <c r="T987" i="1"/>
  <c r="AA984" i="1"/>
  <c r="A985" i="1"/>
  <c r="Q985" i="1" s="1"/>
  <c r="H985" i="1" l="1"/>
  <c r="E903" i="1"/>
  <c r="C865" i="1"/>
  <c r="P864" i="1"/>
  <c r="X864" i="1" s="1"/>
  <c r="B864" i="1" s="1"/>
  <c r="O900" i="1"/>
  <c r="L901" i="1"/>
  <c r="G901" i="1"/>
  <c r="N901" i="1"/>
  <c r="M902" i="1"/>
  <c r="Y985" i="1"/>
  <c r="R985" i="1"/>
  <c r="S985" i="1" s="1"/>
  <c r="D902" i="1"/>
  <c r="F902" i="1" s="1"/>
  <c r="J904" i="1"/>
  <c r="K904" i="1" s="1"/>
  <c r="U904" i="1" s="1"/>
  <c r="W904" i="1" s="1"/>
  <c r="I905" i="1"/>
  <c r="A986" i="1"/>
  <c r="AA985" i="1"/>
  <c r="T988" i="1"/>
  <c r="Q986" i="1" l="1"/>
  <c r="R986" i="1" s="1"/>
  <c r="S986" i="1" s="1"/>
  <c r="H986" i="1"/>
  <c r="E904" i="1"/>
  <c r="C866" i="1"/>
  <c r="P865" i="1"/>
  <c r="X865" i="1" s="1"/>
  <c r="B865" i="1" s="1"/>
  <c r="O901" i="1"/>
  <c r="G902" i="1"/>
  <c r="J905" i="1"/>
  <c r="K905" i="1" s="1"/>
  <c r="U905" i="1" s="1"/>
  <c r="W905" i="1" s="1"/>
  <c r="I906" i="1"/>
  <c r="N902" i="1"/>
  <c r="M903" i="1"/>
  <c r="D903" i="1"/>
  <c r="F903" i="1" s="1"/>
  <c r="L902" i="1"/>
  <c r="AA986" i="1"/>
  <c r="A987" i="1"/>
  <c r="Q987" i="1" s="1"/>
  <c r="T989" i="1"/>
  <c r="Y986" i="1" l="1"/>
  <c r="H987" i="1"/>
  <c r="E905" i="1"/>
  <c r="C867" i="1"/>
  <c r="P866" i="1"/>
  <c r="X866" i="1" s="1"/>
  <c r="B866" i="1" s="1"/>
  <c r="O902" i="1"/>
  <c r="L903" i="1"/>
  <c r="G903" i="1"/>
  <c r="N903" i="1"/>
  <c r="M904" i="1"/>
  <c r="Y987" i="1"/>
  <c r="R987" i="1"/>
  <c r="S987" i="1" s="1"/>
  <c r="J906" i="1"/>
  <c r="K906" i="1" s="1"/>
  <c r="U906" i="1" s="1"/>
  <c r="W906" i="1" s="1"/>
  <c r="I907" i="1"/>
  <c r="D904" i="1"/>
  <c r="F904" i="1" s="1"/>
  <c r="T990" i="1"/>
  <c r="AA987" i="1"/>
  <c r="A988" i="1"/>
  <c r="Q988" i="1" s="1"/>
  <c r="H988" i="1" l="1"/>
  <c r="E906" i="1"/>
  <c r="C868" i="1"/>
  <c r="P867" i="1"/>
  <c r="X867" i="1" s="1"/>
  <c r="B867" i="1" s="1"/>
  <c r="O903" i="1"/>
  <c r="R988" i="1"/>
  <c r="S988" i="1" s="1"/>
  <c r="Y988" i="1"/>
  <c r="L904" i="1"/>
  <c r="J907" i="1"/>
  <c r="K907" i="1" s="1"/>
  <c r="U907" i="1" s="1"/>
  <c r="W907" i="1" s="1"/>
  <c r="I908" i="1"/>
  <c r="G904" i="1"/>
  <c r="N904" i="1"/>
  <c r="M905" i="1"/>
  <c r="D905" i="1"/>
  <c r="F905" i="1" s="1"/>
  <c r="T991" i="1"/>
  <c r="A989" i="1"/>
  <c r="Q989" i="1" s="1"/>
  <c r="AA988" i="1"/>
  <c r="H989" i="1" l="1"/>
  <c r="E907" i="1"/>
  <c r="C869" i="1"/>
  <c r="P868" i="1"/>
  <c r="X868" i="1" s="1"/>
  <c r="B868" i="1" s="1"/>
  <c r="L905" i="1"/>
  <c r="O904" i="1"/>
  <c r="Y989" i="1"/>
  <c r="R989" i="1"/>
  <c r="S989" i="1" s="1"/>
  <c r="G905" i="1"/>
  <c r="N905" i="1"/>
  <c r="M906" i="1"/>
  <c r="D906" i="1"/>
  <c r="F906" i="1" s="1"/>
  <c r="I909" i="1"/>
  <c r="J908" i="1"/>
  <c r="K908" i="1" s="1"/>
  <c r="U908" i="1" s="1"/>
  <c r="W908" i="1" s="1"/>
  <c r="AA989" i="1"/>
  <c r="A990" i="1"/>
  <c r="Q990" i="1" s="1"/>
  <c r="T992" i="1"/>
  <c r="H990" i="1" l="1"/>
  <c r="E908" i="1"/>
  <c r="C870" i="1"/>
  <c r="P869" i="1"/>
  <c r="X869" i="1" s="1"/>
  <c r="B869" i="1" s="1"/>
  <c r="O905" i="1"/>
  <c r="J909" i="1"/>
  <c r="K909" i="1" s="1"/>
  <c r="U909" i="1" s="1"/>
  <c r="W909" i="1" s="1"/>
  <c r="I910" i="1"/>
  <c r="D907" i="1"/>
  <c r="F907" i="1" s="1"/>
  <c r="Y990" i="1"/>
  <c r="R990" i="1"/>
  <c r="S990" i="1" s="1"/>
  <c r="L906" i="1"/>
  <c r="N906" i="1"/>
  <c r="M907" i="1"/>
  <c r="G906" i="1"/>
  <c r="AA990" i="1"/>
  <c r="T993" i="1"/>
  <c r="A991" i="1"/>
  <c r="Q991" i="1" s="1"/>
  <c r="H991" i="1" l="1"/>
  <c r="E909" i="1"/>
  <c r="C871" i="1"/>
  <c r="P870" i="1"/>
  <c r="X870" i="1" s="1"/>
  <c r="B870" i="1" s="1"/>
  <c r="O906" i="1"/>
  <c r="N907" i="1"/>
  <c r="M908" i="1"/>
  <c r="D908" i="1"/>
  <c r="F908" i="1" s="1"/>
  <c r="Y991" i="1"/>
  <c r="R991" i="1"/>
  <c r="S991" i="1" s="1"/>
  <c r="L907" i="1"/>
  <c r="J910" i="1"/>
  <c r="K910" i="1" s="1"/>
  <c r="U910" i="1" s="1"/>
  <c r="W910" i="1" s="1"/>
  <c r="I911" i="1"/>
  <c r="G907" i="1"/>
  <c r="A992" i="1"/>
  <c r="Q992" i="1" s="1"/>
  <c r="AA991" i="1"/>
  <c r="T994" i="1"/>
  <c r="H992" i="1" l="1"/>
  <c r="E910" i="1"/>
  <c r="O907" i="1"/>
  <c r="C872" i="1"/>
  <c r="P871" i="1"/>
  <c r="X871" i="1" s="1"/>
  <c r="B871" i="1" s="1"/>
  <c r="I912" i="1"/>
  <c r="J911" i="1"/>
  <c r="K911" i="1" s="1"/>
  <c r="U911" i="1" s="1"/>
  <c r="W911" i="1" s="1"/>
  <c r="D909" i="1"/>
  <c r="F909" i="1" s="1"/>
  <c r="L908" i="1"/>
  <c r="N908" i="1"/>
  <c r="M909" i="1"/>
  <c r="Y992" i="1"/>
  <c r="R992" i="1"/>
  <c r="S992" i="1" s="1"/>
  <c r="G908" i="1"/>
  <c r="T995" i="1"/>
  <c r="AA992" i="1"/>
  <c r="A993" i="1"/>
  <c r="Q993" i="1" s="1"/>
  <c r="H993" i="1" l="1"/>
  <c r="E911" i="1"/>
  <c r="C873" i="1"/>
  <c r="P872" i="1"/>
  <c r="X872" i="1" s="1"/>
  <c r="B872" i="1" s="1"/>
  <c r="O908" i="1"/>
  <c r="L909" i="1"/>
  <c r="G909" i="1"/>
  <c r="D910" i="1"/>
  <c r="F910" i="1" s="1"/>
  <c r="Y993" i="1"/>
  <c r="R993" i="1"/>
  <c r="S993" i="1" s="1"/>
  <c r="N909" i="1"/>
  <c r="M910" i="1"/>
  <c r="J912" i="1"/>
  <c r="K912" i="1" s="1"/>
  <c r="U912" i="1" s="1"/>
  <c r="W912" i="1" s="1"/>
  <c r="I913" i="1"/>
  <c r="A994" i="1"/>
  <c r="AA993" i="1"/>
  <c r="T996" i="1"/>
  <c r="Q994" i="1" l="1"/>
  <c r="Y994" i="1" s="1"/>
  <c r="H994" i="1"/>
  <c r="E912" i="1"/>
  <c r="C874" i="1"/>
  <c r="P873" i="1"/>
  <c r="X873" i="1" s="1"/>
  <c r="B873" i="1" s="1"/>
  <c r="O909" i="1"/>
  <c r="G910" i="1"/>
  <c r="L910" i="1"/>
  <c r="I914" i="1"/>
  <c r="J913" i="1"/>
  <c r="K913" i="1" s="1"/>
  <c r="U913" i="1" s="1"/>
  <c r="W913" i="1" s="1"/>
  <c r="N910" i="1"/>
  <c r="M911" i="1"/>
  <c r="D911" i="1"/>
  <c r="F911" i="1" s="1"/>
  <c r="A995" i="1"/>
  <c r="Q995" i="1" s="1"/>
  <c r="T997" i="1"/>
  <c r="AA994" i="1"/>
  <c r="R994" i="1" l="1"/>
  <c r="S994" i="1" s="1"/>
  <c r="H995" i="1"/>
  <c r="E913" i="1"/>
  <c r="C875" i="1"/>
  <c r="P874" i="1"/>
  <c r="X874" i="1" s="1"/>
  <c r="B874" i="1" s="1"/>
  <c r="L911" i="1"/>
  <c r="G911" i="1"/>
  <c r="O910" i="1"/>
  <c r="Y995" i="1"/>
  <c r="R995" i="1"/>
  <c r="S995" i="1" s="1"/>
  <c r="N911" i="1"/>
  <c r="M912" i="1"/>
  <c r="I915" i="1"/>
  <c r="J914" i="1"/>
  <c r="K914" i="1" s="1"/>
  <c r="U914" i="1" s="1"/>
  <c r="W914" i="1" s="1"/>
  <c r="D912" i="1"/>
  <c r="F912" i="1" s="1"/>
  <c r="AA995" i="1"/>
  <c r="T998" i="1"/>
  <c r="A996" i="1"/>
  <c r="Q996" i="1" s="1"/>
  <c r="H996" i="1" l="1"/>
  <c r="E914" i="1"/>
  <c r="C876" i="1"/>
  <c r="P875" i="1"/>
  <c r="O911" i="1"/>
  <c r="N912" i="1"/>
  <c r="M913" i="1"/>
  <c r="L912" i="1"/>
  <c r="G912" i="1"/>
  <c r="R996" i="1"/>
  <c r="S996" i="1" s="1"/>
  <c r="Y996" i="1"/>
  <c r="D913" i="1"/>
  <c r="F913" i="1" s="1"/>
  <c r="I916" i="1"/>
  <c r="J915" i="1"/>
  <c r="K915" i="1" s="1"/>
  <c r="U915" i="1" s="1"/>
  <c r="W915" i="1" s="1"/>
  <c r="AA996" i="1"/>
  <c r="A997" i="1"/>
  <c r="Q997" i="1" s="1"/>
  <c r="T999" i="1"/>
  <c r="H997" i="1" l="1"/>
  <c r="X875" i="1"/>
  <c r="S875" i="1"/>
  <c r="E915" i="1"/>
  <c r="C877" i="1"/>
  <c r="P876" i="1"/>
  <c r="X876" i="1" s="1"/>
  <c r="B876" i="1" s="1"/>
  <c r="O912" i="1"/>
  <c r="I917" i="1"/>
  <c r="J916" i="1"/>
  <c r="K916" i="1" s="1"/>
  <c r="U916" i="1" s="1"/>
  <c r="W916" i="1" s="1"/>
  <c r="R997" i="1"/>
  <c r="D914" i="1"/>
  <c r="F914" i="1" s="1"/>
  <c r="L913" i="1"/>
  <c r="N913" i="1"/>
  <c r="M914" i="1"/>
  <c r="G913" i="1"/>
  <c r="T1000" i="1"/>
  <c r="AA997" i="1"/>
  <c r="A998" i="1"/>
  <c r="Q998" i="1" s="1"/>
  <c r="B875" i="1" l="1"/>
  <c r="H998" i="1"/>
  <c r="Y875" i="1"/>
  <c r="E916" i="1"/>
  <c r="C878" i="1"/>
  <c r="P877" i="1"/>
  <c r="X877" i="1" s="1"/>
  <c r="B877" i="1" s="1"/>
  <c r="O913" i="1"/>
  <c r="N914" i="1"/>
  <c r="M915" i="1"/>
  <c r="G914" i="1"/>
  <c r="R998" i="1"/>
  <c r="D915" i="1"/>
  <c r="F915" i="1" s="1"/>
  <c r="L914" i="1"/>
  <c r="I918" i="1"/>
  <c r="J917" i="1"/>
  <c r="K917" i="1" s="1"/>
  <c r="U917" i="1" s="1"/>
  <c r="W917" i="1" s="1"/>
  <c r="AA998" i="1"/>
  <c r="T1001" i="1"/>
  <c r="A999" i="1"/>
  <c r="Q999" i="1" s="1"/>
  <c r="H999" i="1" l="1"/>
  <c r="E917" i="1"/>
  <c r="C879" i="1"/>
  <c r="P878" i="1"/>
  <c r="O914" i="1"/>
  <c r="G915" i="1"/>
  <c r="R999" i="1"/>
  <c r="J918" i="1"/>
  <c r="K918" i="1" s="1"/>
  <c r="U918" i="1" s="1"/>
  <c r="W918" i="1" s="1"/>
  <c r="I919" i="1"/>
  <c r="D916" i="1"/>
  <c r="F916" i="1" s="1"/>
  <c r="N915" i="1"/>
  <c r="M916" i="1"/>
  <c r="L915" i="1"/>
  <c r="A1000" i="1"/>
  <c r="Q1000" i="1" s="1"/>
  <c r="T1002" i="1"/>
  <c r="AA999" i="1"/>
  <c r="H1000" i="1" l="1"/>
  <c r="E918" i="1"/>
  <c r="X878" i="1"/>
  <c r="B878" i="1" s="1"/>
  <c r="S878" i="1"/>
  <c r="Y878" i="1" s="1"/>
  <c r="C880" i="1"/>
  <c r="P879" i="1"/>
  <c r="O915" i="1"/>
  <c r="G916" i="1"/>
  <c r="N916" i="1"/>
  <c r="M917" i="1"/>
  <c r="D917" i="1"/>
  <c r="F917" i="1" s="1"/>
  <c r="Y1000" i="1"/>
  <c r="R1000" i="1"/>
  <c r="S1000" i="1" s="1"/>
  <c r="L916" i="1"/>
  <c r="I920" i="1"/>
  <c r="J919" i="1"/>
  <c r="K919" i="1" s="1"/>
  <c r="U919" i="1" s="1"/>
  <c r="W919" i="1" s="1"/>
  <c r="A1001" i="1"/>
  <c r="Q1001" i="1" s="1"/>
  <c r="T1003" i="1"/>
  <c r="AA1000" i="1"/>
  <c r="H1001" i="1" l="1"/>
  <c r="E919" i="1"/>
  <c r="X879" i="1"/>
  <c r="B879" i="1" s="1"/>
  <c r="S879" i="1"/>
  <c r="C881" i="1"/>
  <c r="P880" i="1"/>
  <c r="O916" i="1"/>
  <c r="L917" i="1"/>
  <c r="G917" i="1"/>
  <c r="J920" i="1"/>
  <c r="K920" i="1" s="1"/>
  <c r="U920" i="1" s="1"/>
  <c r="W920" i="1" s="1"/>
  <c r="I921" i="1"/>
  <c r="D918" i="1"/>
  <c r="F918" i="1" s="1"/>
  <c r="N917" i="1"/>
  <c r="M918" i="1"/>
  <c r="Y1001" i="1"/>
  <c r="R1001" i="1"/>
  <c r="S1001" i="1" s="1"/>
  <c r="A1002" i="1"/>
  <c r="Q1002" i="1" s="1"/>
  <c r="T1004" i="1"/>
  <c r="AA1001" i="1"/>
  <c r="H1002" i="1" l="1"/>
  <c r="Y879" i="1"/>
  <c r="E920" i="1"/>
  <c r="X880" i="1"/>
  <c r="B880" i="1" s="1"/>
  <c r="S880" i="1"/>
  <c r="Y880" i="1" s="1"/>
  <c r="C882" i="1"/>
  <c r="P881" i="1"/>
  <c r="X881" i="1" s="1"/>
  <c r="B881" i="1" s="1"/>
  <c r="O917" i="1"/>
  <c r="D919" i="1"/>
  <c r="F919" i="1" s="1"/>
  <c r="L918" i="1"/>
  <c r="J921" i="1"/>
  <c r="K921" i="1" s="1"/>
  <c r="U921" i="1" s="1"/>
  <c r="W921" i="1" s="1"/>
  <c r="I922" i="1"/>
  <c r="R1002" i="1"/>
  <c r="S1002" i="1" s="1"/>
  <c r="Y1002" i="1"/>
  <c r="N918" i="1"/>
  <c r="M919" i="1"/>
  <c r="G918" i="1"/>
  <c r="A1003" i="1"/>
  <c r="Q1003" i="1" s="1"/>
  <c r="T1005" i="1"/>
  <c r="AA1002" i="1"/>
  <c r="H1003" i="1" l="1"/>
  <c r="E921" i="1"/>
  <c r="C883" i="1"/>
  <c r="P882" i="1"/>
  <c r="X882" i="1" s="1"/>
  <c r="B882" i="1" s="1"/>
  <c r="L919" i="1"/>
  <c r="G919" i="1"/>
  <c r="N919" i="1"/>
  <c r="M920" i="1"/>
  <c r="I923" i="1"/>
  <c r="J922" i="1"/>
  <c r="K922" i="1" s="1"/>
  <c r="Y1003" i="1"/>
  <c r="R1003" i="1"/>
  <c r="S1003" i="1" s="1"/>
  <c r="O918" i="1"/>
  <c r="D920" i="1"/>
  <c r="F920" i="1" s="1"/>
  <c r="T1006" i="1"/>
  <c r="AA1003" i="1"/>
  <c r="A1004" i="1"/>
  <c r="Q1004" i="1" s="1"/>
  <c r="H1004" i="1" l="1"/>
  <c r="U922" i="1"/>
  <c r="W922" i="1" s="1"/>
  <c r="E922" i="1"/>
  <c r="C884" i="1"/>
  <c r="P883" i="1"/>
  <c r="X883" i="1" s="1"/>
  <c r="B883" i="1" s="1"/>
  <c r="O919" i="1"/>
  <c r="L920" i="1"/>
  <c r="G920" i="1"/>
  <c r="R1004" i="1"/>
  <c r="S1004" i="1" s="1"/>
  <c r="Y1004" i="1"/>
  <c r="J923" i="1"/>
  <c r="K923" i="1" s="1"/>
  <c r="I924" i="1"/>
  <c r="D921" i="1"/>
  <c r="F921" i="1" s="1"/>
  <c r="N920" i="1"/>
  <c r="M921" i="1"/>
  <c r="AA1004" i="1"/>
  <c r="A1005" i="1"/>
  <c r="Q1005" i="1" s="1"/>
  <c r="T1007" i="1"/>
  <c r="H1005" i="1" l="1"/>
  <c r="U923" i="1"/>
  <c r="W923" i="1" s="1"/>
  <c r="E923" i="1"/>
  <c r="C885" i="1"/>
  <c r="P884" i="1"/>
  <c r="X884" i="1" s="1"/>
  <c r="B884" i="1" s="1"/>
  <c r="O920" i="1"/>
  <c r="D922" i="1"/>
  <c r="F922" i="1" s="1"/>
  <c r="N921" i="1"/>
  <c r="L921" i="1"/>
  <c r="M922" i="1" s="1"/>
  <c r="Y1005" i="1"/>
  <c r="R1005" i="1"/>
  <c r="S1005" i="1" s="1"/>
  <c r="G921" i="1"/>
  <c r="J924" i="1"/>
  <c r="K924" i="1" s="1"/>
  <c r="I925" i="1"/>
  <c r="AA1005" i="1"/>
  <c r="T1008" i="1"/>
  <c r="A1006" i="1"/>
  <c r="Q1006" i="1" s="1"/>
  <c r="H1006" i="1" l="1"/>
  <c r="E924" i="1"/>
  <c r="C886" i="1"/>
  <c r="P885" i="1"/>
  <c r="X885" i="1" s="1"/>
  <c r="B885" i="1" s="1"/>
  <c r="O921" i="1"/>
  <c r="L922" i="1"/>
  <c r="G922" i="1"/>
  <c r="I926" i="1"/>
  <c r="J925" i="1"/>
  <c r="K925" i="1" s="1"/>
  <c r="Y1006" i="1"/>
  <c r="R1006" i="1"/>
  <c r="S1006" i="1" s="1"/>
  <c r="N922" i="1"/>
  <c r="M923" i="1"/>
  <c r="U924" i="1"/>
  <c r="W924" i="1" s="1"/>
  <c r="D923" i="1"/>
  <c r="F923" i="1" s="1"/>
  <c r="A1007" i="1"/>
  <c r="Q1007" i="1" s="1"/>
  <c r="T1009" i="1"/>
  <c r="AA1006" i="1"/>
  <c r="H1007" i="1" l="1"/>
  <c r="E925" i="1"/>
  <c r="C887" i="1"/>
  <c r="P886" i="1"/>
  <c r="X886" i="1" s="1"/>
  <c r="B886" i="1" s="1"/>
  <c r="O922" i="1"/>
  <c r="U925" i="1"/>
  <c r="W925" i="1" s="1"/>
  <c r="G923" i="1"/>
  <c r="N923" i="1"/>
  <c r="Y1007" i="1"/>
  <c r="R1007" i="1"/>
  <c r="S1007" i="1" s="1"/>
  <c r="L923" i="1"/>
  <c r="D924" i="1"/>
  <c r="F924" i="1" s="1"/>
  <c r="J926" i="1"/>
  <c r="K926" i="1" s="1"/>
  <c r="I927" i="1"/>
  <c r="A1008" i="1"/>
  <c r="Q1008" i="1" s="1"/>
  <c r="T1010" i="1"/>
  <c r="AA1007" i="1"/>
  <c r="H1008" i="1" l="1"/>
  <c r="E926" i="1"/>
  <c r="O923" i="1"/>
  <c r="M924" i="1"/>
  <c r="M925" i="1" s="1"/>
  <c r="C888" i="1"/>
  <c r="P887" i="1"/>
  <c r="X887" i="1" s="1"/>
  <c r="B887" i="1" s="1"/>
  <c r="S923" i="1"/>
  <c r="U926" i="1"/>
  <c r="W926" i="1" s="1"/>
  <c r="L924" i="1"/>
  <c r="I928" i="1"/>
  <c r="J927" i="1"/>
  <c r="K927" i="1" s="1"/>
  <c r="D925" i="1"/>
  <c r="F925" i="1" s="1"/>
  <c r="N924" i="1"/>
  <c r="Y1008" i="1"/>
  <c r="R1008" i="1"/>
  <c r="S1008" i="1" s="1"/>
  <c r="G924" i="1"/>
  <c r="A1009" i="1"/>
  <c r="Q1009" i="1" s="1"/>
  <c r="T1011" i="1"/>
  <c r="AA1008" i="1"/>
  <c r="H1009" i="1" l="1"/>
  <c r="E927" i="1"/>
  <c r="C889" i="1"/>
  <c r="P888" i="1"/>
  <c r="X888" i="1" s="1"/>
  <c r="B888" i="1" s="1"/>
  <c r="Y923" i="1"/>
  <c r="U927" i="1"/>
  <c r="W927" i="1" s="1"/>
  <c r="N925" i="1"/>
  <c r="O924" i="1"/>
  <c r="L925" i="1"/>
  <c r="G925" i="1"/>
  <c r="Y1009" i="1"/>
  <c r="R1009" i="1"/>
  <c r="S1009" i="1" s="1"/>
  <c r="D926" i="1"/>
  <c r="F926" i="1" s="1"/>
  <c r="I929" i="1"/>
  <c r="J928" i="1"/>
  <c r="K928" i="1" s="1"/>
  <c r="AA1009" i="1"/>
  <c r="A1010" i="1"/>
  <c r="T1012" i="1"/>
  <c r="Q1010" i="1" l="1"/>
  <c r="Y1010" i="1" s="1"/>
  <c r="H1010" i="1"/>
  <c r="E928" i="1"/>
  <c r="C890" i="1"/>
  <c r="P889" i="1"/>
  <c r="X889" i="1" s="1"/>
  <c r="B889" i="1" s="1"/>
  <c r="U928" i="1"/>
  <c r="W928" i="1" s="1"/>
  <c r="L926" i="1"/>
  <c r="G926" i="1"/>
  <c r="J929" i="1"/>
  <c r="K929" i="1" s="1"/>
  <c r="I930" i="1"/>
  <c r="D927" i="1"/>
  <c r="F927" i="1" s="1"/>
  <c r="O925" i="1"/>
  <c r="M926" i="1"/>
  <c r="A1011" i="1"/>
  <c r="Q1011" i="1" s="1"/>
  <c r="T1013" i="1"/>
  <c r="AA1010" i="1"/>
  <c r="R1010" i="1" l="1"/>
  <c r="S1010" i="1" s="1"/>
  <c r="H1011" i="1"/>
  <c r="E929" i="1"/>
  <c r="U929" i="1"/>
  <c r="W929" i="1" s="1"/>
  <c r="C891" i="1"/>
  <c r="P890" i="1"/>
  <c r="X890" i="1" s="1"/>
  <c r="B890" i="1" s="1"/>
  <c r="G927" i="1"/>
  <c r="L927" i="1"/>
  <c r="D928" i="1"/>
  <c r="F928" i="1" s="1"/>
  <c r="Y1011" i="1"/>
  <c r="R1011" i="1"/>
  <c r="S1011" i="1" s="1"/>
  <c r="N926" i="1"/>
  <c r="M927" i="1"/>
  <c r="M928" i="1" s="1"/>
  <c r="M929" i="1" s="1"/>
  <c r="M930" i="1" s="1"/>
  <c r="I931" i="1"/>
  <c r="J930" i="1"/>
  <c r="K930" i="1" s="1"/>
  <c r="T1014" i="1"/>
  <c r="AA1011" i="1"/>
  <c r="A1012" i="1"/>
  <c r="Q1012" i="1" s="1"/>
  <c r="H1012" i="1" l="1"/>
  <c r="U930" i="1"/>
  <c r="W930" i="1" s="1"/>
  <c r="E930" i="1"/>
  <c r="C892" i="1"/>
  <c r="P891" i="1"/>
  <c r="X891" i="1" s="1"/>
  <c r="B891" i="1" s="1"/>
  <c r="G928" i="1"/>
  <c r="L928" i="1"/>
  <c r="R1012" i="1"/>
  <c r="S1012" i="1" s="1"/>
  <c r="Y1012" i="1"/>
  <c r="N927" i="1"/>
  <c r="O926" i="1"/>
  <c r="M931" i="1"/>
  <c r="J931" i="1"/>
  <c r="K931" i="1" s="1"/>
  <c r="I932" i="1"/>
  <c r="D929" i="1"/>
  <c r="F929" i="1" s="1"/>
  <c r="AA1012" i="1"/>
  <c r="A1013" i="1"/>
  <c r="T1015" i="1"/>
  <c r="Q1013" i="1" l="1"/>
  <c r="Y1013" i="1" s="1"/>
  <c r="H1013" i="1"/>
  <c r="U931" i="1"/>
  <c r="W931" i="1" s="1"/>
  <c r="E931" i="1"/>
  <c r="C893" i="1"/>
  <c r="P892" i="1"/>
  <c r="X892" i="1" s="1"/>
  <c r="B892" i="1" s="1"/>
  <c r="G929" i="1"/>
  <c r="M932" i="1"/>
  <c r="J932" i="1"/>
  <c r="K932" i="1" s="1"/>
  <c r="I933" i="1"/>
  <c r="N928" i="1"/>
  <c r="O927" i="1"/>
  <c r="D930" i="1"/>
  <c r="F930" i="1" s="1"/>
  <c r="R1013" i="1"/>
  <c r="S1013" i="1" s="1"/>
  <c r="L929" i="1"/>
  <c r="T1016" i="1"/>
  <c r="AA1013" i="1"/>
  <c r="A1014" i="1"/>
  <c r="Q1014" i="1" l="1"/>
  <c r="R1014" i="1" s="1"/>
  <c r="S1014" i="1" s="1"/>
  <c r="H1014" i="1"/>
  <c r="U932" i="1"/>
  <c r="W932" i="1" s="1"/>
  <c r="E932" i="1"/>
  <c r="C894" i="1"/>
  <c r="P893" i="1"/>
  <c r="X893" i="1" s="1"/>
  <c r="B893" i="1" s="1"/>
  <c r="L930" i="1"/>
  <c r="I934" i="1"/>
  <c r="J933" i="1"/>
  <c r="K933" i="1" s="1"/>
  <c r="M933" i="1"/>
  <c r="D931" i="1"/>
  <c r="F931" i="1" s="1"/>
  <c r="G930" i="1"/>
  <c r="N929" i="1"/>
  <c r="N930" i="1" s="1"/>
  <c r="N931" i="1" s="1"/>
  <c r="N932" i="1" s="1"/>
  <c r="O928" i="1"/>
  <c r="AA1014" i="1"/>
  <c r="T1017" i="1"/>
  <c r="A1015" i="1"/>
  <c r="Q1015" i="1" s="1"/>
  <c r="H1015" i="1" l="1"/>
  <c r="U933" i="1"/>
  <c r="W933" i="1" s="1"/>
  <c r="E933" i="1"/>
  <c r="C895" i="1"/>
  <c r="P894" i="1"/>
  <c r="X894" i="1" s="1"/>
  <c r="B894" i="1" s="1"/>
  <c r="G931" i="1"/>
  <c r="O929" i="1"/>
  <c r="L931" i="1"/>
  <c r="O931" i="1" s="1"/>
  <c r="D932" i="1"/>
  <c r="F932" i="1" s="1"/>
  <c r="J934" i="1"/>
  <c r="K934" i="1" s="1"/>
  <c r="U934" i="1" s="1"/>
  <c r="W934" i="1" s="1"/>
  <c r="M934" i="1"/>
  <c r="I935" i="1"/>
  <c r="O930" i="1"/>
  <c r="Y1015" i="1"/>
  <c r="R1015" i="1"/>
  <c r="S1015" i="1" s="1"/>
  <c r="N933" i="1"/>
  <c r="AA1015" i="1"/>
  <c r="A1016" i="1"/>
  <c r="Q1016" i="1" s="1"/>
  <c r="T1018" i="1"/>
  <c r="H1016" i="1" l="1"/>
  <c r="E934" i="1"/>
  <c r="C896" i="1"/>
  <c r="P895" i="1"/>
  <c r="X895" i="1" s="1"/>
  <c r="B895" i="1" s="1"/>
  <c r="L932" i="1"/>
  <c r="O932" i="1" s="1"/>
  <c r="G932" i="1"/>
  <c r="Y1016" i="1"/>
  <c r="R1016" i="1"/>
  <c r="S1016" i="1" s="1"/>
  <c r="J935" i="1"/>
  <c r="K935" i="1" s="1"/>
  <c r="U935" i="1" s="1"/>
  <c r="W935" i="1" s="1"/>
  <c r="M935" i="1"/>
  <c r="I936" i="1"/>
  <c r="N934" i="1"/>
  <c r="D933" i="1"/>
  <c r="F933" i="1" s="1"/>
  <c r="AA1016" i="1"/>
  <c r="T1019" i="1"/>
  <c r="A1017" i="1"/>
  <c r="Q1017" i="1" s="1"/>
  <c r="H1017" i="1" l="1"/>
  <c r="E935" i="1"/>
  <c r="C897" i="1"/>
  <c r="P896" i="1"/>
  <c r="X896" i="1" s="1"/>
  <c r="B896" i="1" s="1"/>
  <c r="N935" i="1"/>
  <c r="Y1017" i="1"/>
  <c r="R1017" i="1"/>
  <c r="S1017" i="1" s="1"/>
  <c r="L933" i="1"/>
  <c r="O933" i="1" s="1"/>
  <c r="D934" i="1"/>
  <c r="F934" i="1" s="1"/>
  <c r="G933" i="1"/>
  <c r="J936" i="1"/>
  <c r="K936" i="1" s="1"/>
  <c r="U936" i="1" s="1"/>
  <c r="W936" i="1" s="1"/>
  <c r="I937" i="1"/>
  <c r="M936" i="1"/>
  <c r="A1018" i="1"/>
  <c r="Q1018" i="1" s="1"/>
  <c r="T1020" i="1"/>
  <c r="AA1017" i="1"/>
  <c r="N936" i="1" l="1"/>
  <c r="H1018" i="1"/>
  <c r="E936" i="1"/>
  <c r="C898" i="1"/>
  <c r="P897" i="1"/>
  <c r="X897" i="1" s="1"/>
  <c r="B897" i="1" s="1"/>
  <c r="L934" i="1"/>
  <c r="O934" i="1" s="1"/>
  <c r="G934" i="1"/>
  <c r="R1018" i="1"/>
  <c r="S1018" i="1" s="1"/>
  <c r="Y1018" i="1"/>
  <c r="D935" i="1"/>
  <c r="F935" i="1" s="1"/>
  <c r="M937" i="1"/>
  <c r="I938" i="1"/>
  <c r="J937" i="1"/>
  <c r="K937" i="1" s="1"/>
  <c r="U937" i="1" s="1"/>
  <c r="W937" i="1" s="1"/>
  <c r="T1021" i="1"/>
  <c r="AA1018" i="1"/>
  <c r="A1019" i="1"/>
  <c r="Q1019" i="1" s="1"/>
  <c r="N937" i="1" l="1"/>
  <c r="H1019" i="1"/>
  <c r="E937" i="1"/>
  <c r="C899" i="1"/>
  <c r="P898" i="1"/>
  <c r="X898" i="1" s="1"/>
  <c r="B898" i="1" s="1"/>
  <c r="Y1019" i="1"/>
  <c r="R1019" i="1"/>
  <c r="S1019" i="1" s="1"/>
  <c r="J938" i="1"/>
  <c r="K938" i="1" s="1"/>
  <c r="U938" i="1" s="1"/>
  <c r="W938" i="1" s="1"/>
  <c r="M938" i="1"/>
  <c r="I939" i="1"/>
  <c r="D936" i="1"/>
  <c r="F936" i="1" s="1"/>
  <c r="L935" i="1"/>
  <c r="O935" i="1" s="1"/>
  <c r="G935" i="1"/>
  <c r="AA1019" i="1"/>
  <c r="T1022" i="1"/>
  <c r="A1020" i="1"/>
  <c r="Q1020" i="1" s="1"/>
  <c r="N938" i="1" l="1"/>
  <c r="H1020" i="1"/>
  <c r="E938" i="1"/>
  <c r="C900" i="1"/>
  <c r="P899" i="1"/>
  <c r="X899" i="1" s="1"/>
  <c r="B899" i="1" s="1"/>
  <c r="R1020" i="1"/>
  <c r="S1020" i="1" s="1"/>
  <c r="Y1020" i="1"/>
  <c r="G936" i="1"/>
  <c r="D937" i="1"/>
  <c r="F937" i="1" s="1"/>
  <c r="L936" i="1"/>
  <c r="O936" i="1" s="1"/>
  <c r="M939" i="1"/>
  <c r="I940" i="1"/>
  <c r="J939" i="1"/>
  <c r="K939" i="1" s="1"/>
  <c r="U939" i="1" s="1"/>
  <c r="W939" i="1" s="1"/>
  <c r="T1023" i="1"/>
  <c r="AA1020" i="1"/>
  <c r="A1021" i="1"/>
  <c r="Q1021" i="1" s="1"/>
  <c r="N939" i="1" l="1"/>
  <c r="H1021" i="1"/>
  <c r="E939" i="1"/>
  <c r="C901" i="1"/>
  <c r="P900" i="1"/>
  <c r="X900" i="1" s="1"/>
  <c r="B900" i="1" s="1"/>
  <c r="L937" i="1"/>
  <c r="O937" i="1" s="1"/>
  <c r="G937" i="1"/>
  <c r="D938" i="1"/>
  <c r="F938" i="1" s="1"/>
  <c r="Y1021" i="1"/>
  <c r="R1021" i="1"/>
  <c r="S1021" i="1" s="1"/>
  <c r="M940" i="1"/>
  <c r="I941" i="1"/>
  <c r="J940" i="1"/>
  <c r="K940" i="1" s="1"/>
  <c r="U940" i="1" s="1"/>
  <c r="W940" i="1" s="1"/>
  <c r="AA1021" i="1"/>
  <c r="A1022" i="1"/>
  <c r="T1024" i="1"/>
  <c r="N940" i="1" l="1"/>
  <c r="Q1022" i="1"/>
  <c r="Y1022" i="1" s="1"/>
  <c r="H1022" i="1"/>
  <c r="E940" i="1"/>
  <c r="C902" i="1"/>
  <c r="P901" i="1"/>
  <c r="X901" i="1" s="1"/>
  <c r="B901" i="1" s="1"/>
  <c r="L938" i="1"/>
  <c r="O938" i="1" s="1"/>
  <c r="G938" i="1"/>
  <c r="I942" i="1"/>
  <c r="J941" i="1"/>
  <c r="K941" i="1" s="1"/>
  <c r="U941" i="1" s="1"/>
  <c r="W941" i="1" s="1"/>
  <c r="M941" i="1"/>
  <c r="D939" i="1"/>
  <c r="F939" i="1" s="1"/>
  <c r="T1025" i="1"/>
  <c r="AA1022" i="1"/>
  <c r="A1023" i="1"/>
  <c r="Q1023" i="1" s="1"/>
  <c r="N941" i="1" l="1"/>
  <c r="R1022" i="1"/>
  <c r="S1022" i="1" s="1"/>
  <c r="H1023" i="1"/>
  <c r="E941" i="1"/>
  <c r="C903" i="1"/>
  <c r="P902" i="1"/>
  <c r="X902" i="1" s="1"/>
  <c r="B902" i="1" s="1"/>
  <c r="D940" i="1"/>
  <c r="F940" i="1" s="1"/>
  <c r="G939" i="1"/>
  <c r="Y1023" i="1"/>
  <c r="R1023" i="1"/>
  <c r="S1023" i="1" s="1"/>
  <c r="L939" i="1"/>
  <c r="O939" i="1" s="1"/>
  <c r="I943" i="1"/>
  <c r="J942" i="1"/>
  <c r="K942" i="1" s="1"/>
  <c r="U942" i="1" s="1"/>
  <c r="W942" i="1" s="1"/>
  <c r="M942" i="1"/>
  <c r="AA1023" i="1"/>
  <c r="A1024" i="1"/>
  <c r="Q1024" i="1" s="1"/>
  <c r="T1026" i="1"/>
  <c r="N942" i="1" l="1"/>
  <c r="H1024" i="1"/>
  <c r="E942" i="1"/>
  <c r="C904" i="1"/>
  <c r="P903" i="1"/>
  <c r="X903" i="1" s="1"/>
  <c r="B903" i="1" s="1"/>
  <c r="L940" i="1"/>
  <c r="O940" i="1" s="1"/>
  <c r="G940" i="1"/>
  <c r="Y1024" i="1"/>
  <c r="R1024" i="1"/>
  <c r="S1024" i="1" s="1"/>
  <c r="M943" i="1"/>
  <c r="I944" i="1"/>
  <c r="J943" i="1"/>
  <c r="K943" i="1" s="1"/>
  <c r="U943" i="1" s="1"/>
  <c r="W943" i="1" s="1"/>
  <c r="D941" i="1"/>
  <c r="F941" i="1" s="1"/>
  <c r="T1027" i="1"/>
  <c r="A1025" i="1"/>
  <c r="Q1025" i="1" s="1"/>
  <c r="AA1024" i="1"/>
  <c r="N943" i="1" l="1"/>
  <c r="H1025" i="1"/>
  <c r="E943" i="1"/>
  <c r="C905" i="1"/>
  <c r="P904" i="1"/>
  <c r="X904" i="1" s="1"/>
  <c r="B904" i="1" s="1"/>
  <c r="L941" i="1"/>
  <c r="O941" i="1" s="1"/>
  <c r="Y1025" i="1"/>
  <c r="R1025" i="1"/>
  <c r="S1025" i="1" s="1"/>
  <c r="G941" i="1"/>
  <c r="M944" i="1"/>
  <c r="J944" i="1"/>
  <c r="K944" i="1" s="1"/>
  <c r="U944" i="1" s="1"/>
  <c r="W944" i="1" s="1"/>
  <c r="I945" i="1"/>
  <c r="D942" i="1"/>
  <c r="F942" i="1" s="1"/>
  <c r="A1026" i="1"/>
  <c r="Q1026" i="1" s="1"/>
  <c r="T1028" i="1"/>
  <c r="AA1025" i="1"/>
  <c r="N944" i="1" l="1"/>
  <c r="H1026" i="1"/>
  <c r="E944" i="1"/>
  <c r="C906" i="1"/>
  <c r="P905" i="1"/>
  <c r="X905" i="1" s="1"/>
  <c r="B905" i="1" s="1"/>
  <c r="G942" i="1"/>
  <c r="R1026" i="1"/>
  <c r="S1026" i="1" s="1"/>
  <c r="Y1026" i="1"/>
  <c r="D943" i="1"/>
  <c r="F943" i="1" s="1"/>
  <c r="L942" i="1"/>
  <c r="O942" i="1" s="1"/>
  <c r="M945" i="1"/>
  <c r="J945" i="1"/>
  <c r="K945" i="1" s="1"/>
  <c r="U945" i="1" s="1"/>
  <c r="W945" i="1" s="1"/>
  <c r="I946" i="1"/>
  <c r="AA1026" i="1"/>
  <c r="T1029" i="1"/>
  <c r="A1027" i="1"/>
  <c r="Q1027" i="1" s="1"/>
  <c r="N945" i="1" l="1"/>
  <c r="H1027" i="1"/>
  <c r="E945" i="1"/>
  <c r="C907" i="1"/>
  <c r="P906" i="1"/>
  <c r="Y1027" i="1"/>
  <c r="R1027" i="1"/>
  <c r="S1027" i="1" s="1"/>
  <c r="D944" i="1"/>
  <c r="F944" i="1" s="1"/>
  <c r="J946" i="1"/>
  <c r="K946" i="1" s="1"/>
  <c r="U946" i="1" s="1"/>
  <c r="W946" i="1" s="1"/>
  <c r="M946" i="1"/>
  <c r="I947" i="1"/>
  <c r="L943" i="1"/>
  <c r="O943" i="1" s="1"/>
  <c r="G943" i="1"/>
  <c r="AA1027" i="1"/>
  <c r="A1028" i="1"/>
  <c r="Q1028" i="1" s="1"/>
  <c r="T1030" i="1"/>
  <c r="N946" i="1" l="1"/>
  <c r="H1028" i="1"/>
  <c r="X906" i="1"/>
  <c r="S906" i="1"/>
  <c r="E946" i="1"/>
  <c r="C908" i="1"/>
  <c r="P907" i="1"/>
  <c r="R1028" i="1"/>
  <c r="D945" i="1"/>
  <c r="F945" i="1" s="1"/>
  <c r="L944" i="1"/>
  <c r="O944" i="1" s="1"/>
  <c r="J947" i="1"/>
  <c r="K947" i="1" s="1"/>
  <c r="U947" i="1" s="1"/>
  <c r="W947" i="1" s="1"/>
  <c r="M947" i="1"/>
  <c r="N947" i="1" s="1"/>
  <c r="I948" i="1"/>
  <c r="G944" i="1"/>
  <c r="T1031" i="1"/>
  <c r="A1029" i="1"/>
  <c r="Q1029" i="1" s="1"/>
  <c r="AA1028" i="1"/>
  <c r="B906" i="1" l="1"/>
  <c r="H1029" i="1"/>
  <c r="Y906" i="1"/>
  <c r="E947" i="1"/>
  <c r="X907" i="1"/>
  <c r="B907" i="1" s="1"/>
  <c r="S907" i="1"/>
  <c r="Y907" i="1" s="1"/>
  <c r="C909" i="1"/>
  <c r="P908" i="1"/>
  <c r="D946" i="1"/>
  <c r="F946" i="1" s="1"/>
  <c r="R1029" i="1"/>
  <c r="J948" i="1"/>
  <c r="K948" i="1" s="1"/>
  <c r="U948" i="1" s="1"/>
  <c r="W948" i="1" s="1"/>
  <c r="I949" i="1"/>
  <c r="M948" i="1"/>
  <c r="N948" i="1" s="1"/>
  <c r="L945" i="1"/>
  <c r="O945" i="1" s="1"/>
  <c r="G945" i="1"/>
  <c r="AA1029" i="1"/>
  <c r="A1030" i="1"/>
  <c r="Q1030" i="1" s="1"/>
  <c r="T1032" i="1"/>
  <c r="H1030" i="1" l="1"/>
  <c r="E948" i="1"/>
  <c r="X908" i="1"/>
  <c r="B908" i="1" s="1"/>
  <c r="S908" i="1"/>
  <c r="Y908" i="1" s="1"/>
  <c r="C910" i="1"/>
  <c r="P909" i="1"/>
  <c r="X909" i="1" s="1"/>
  <c r="B909" i="1" s="1"/>
  <c r="L946" i="1"/>
  <c r="O946" i="1" s="1"/>
  <c r="J949" i="1"/>
  <c r="K949" i="1" s="1"/>
  <c r="U949" i="1" s="1"/>
  <c r="W949" i="1" s="1"/>
  <c r="M949" i="1"/>
  <c r="N949" i="1" s="1"/>
  <c r="I950" i="1"/>
  <c r="G946" i="1"/>
  <c r="R1030" i="1"/>
  <c r="S1030" i="1" s="1"/>
  <c r="Y1030" i="1"/>
  <c r="D947" i="1"/>
  <c r="F947" i="1" s="1"/>
  <c r="AA1030" i="1"/>
  <c r="T1033" i="1"/>
  <c r="A1031" i="1"/>
  <c r="Q1031" i="1" s="1"/>
  <c r="H1031" i="1" l="1"/>
  <c r="E949" i="1"/>
  <c r="C911" i="1"/>
  <c r="P910" i="1"/>
  <c r="X910" i="1" s="1"/>
  <c r="B910" i="1" s="1"/>
  <c r="G947" i="1"/>
  <c r="D948" i="1"/>
  <c r="F948" i="1" s="1"/>
  <c r="I951" i="1"/>
  <c r="M950" i="1"/>
  <c r="N950" i="1" s="1"/>
  <c r="J950" i="1"/>
  <c r="K950" i="1" s="1"/>
  <c r="U950" i="1" s="1"/>
  <c r="W950" i="1" s="1"/>
  <c r="Y1031" i="1"/>
  <c r="R1031" i="1"/>
  <c r="S1031" i="1" s="1"/>
  <c r="L947" i="1"/>
  <c r="O947" i="1" s="1"/>
  <c r="AA1031" i="1"/>
  <c r="A1032" i="1"/>
  <c r="Q1032" i="1" s="1"/>
  <c r="T1034" i="1"/>
  <c r="H1032" i="1" l="1"/>
  <c r="E950" i="1"/>
  <c r="C912" i="1"/>
  <c r="P911" i="1"/>
  <c r="X911" i="1" s="1"/>
  <c r="B911" i="1" s="1"/>
  <c r="G948" i="1"/>
  <c r="L948" i="1"/>
  <c r="O948" i="1" s="1"/>
  <c r="Y1032" i="1"/>
  <c r="R1032" i="1"/>
  <c r="S1032" i="1" s="1"/>
  <c r="M951" i="1"/>
  <c r="N951" i="1" s="1"/>
  <c r="J951" i="1"/>
  <c r="K951" i="1" s="1"/>
  <c r="U951" i="1" s="1"/>
  <c r="W951" i="1" s="1"/>
  <c r="I952" i="1"/>
  <c r="D949" i="1"/>
  <c r="F949" i="1" s="1"/>
  <c r="T1035" i="1"/>
  <c r="AA1032" i="1"/>
  <c r="A1033" i="1"/>
  <c r="Q1033" i="1" s="1"/>
  <c r="H1033" i="1" l="1"/>
  <c r="E951" i="1"/>
  <c r="C913" i="1"/>
  <c r="P912" i="1"/>
  <c r="X912" i="1" s="1"/>
  <c r="B912" i="1" s="1"/>
  <c r="G949" i="1"/>
  <c r="Y1033" i="1"/>
  <c r="R1033" i="1"/>
  <c r="S1033" i="1" s="1"/>
  <c r="D950" i="1"/>
  <c r="F950" i="1" s="1"/>
  <c r="L949" i="1"/>
  <c r="O949" i="1" s="1"/>
  <c r="J952" i="1"/>
  <c r="K952" i="1" s="1"/>
  <c r="U952" i="1" s="1"/>
  <c r="W952" i="1" s="1"/>
  <c r="I953" i="1"/>
  <c r="A1034" i="1"/>
  <c r="Q1034" i="1" s="1"/>
  <c r="AA1033" i="1"/>
  <c r="T1036" i="1"/>
  <c r="H1034" i="1" l="1"/>
  <c r="E952" i="1"/>
  <c r="C914" i="1"/>
  <c r="P913" i="1"/>
  <c r="X913" i="1" s="1"/>
  <c r="B913" i="1" s="1"/>
  <c r="D951" i="1"/>
  <c r="F951" i="1" s="1"/>
  <c r="R1034" i="1"/>
  <c r="S1034" i="1" s="1"/>
  <c r="Y1034" i="1"/>
  <c r="I954" i="1"/>
  <c r="J953" i="1"/>
  <c r="K953" i="1" s="1"/>
  <c r="L950" i="1"/>
  <c r="O950" i="1" s="1"/>
  <c r="G950" i="1"/>
  <c r="AA1034" i="1"/>
  <c r="T1037" i="1"/>
  <c r="A1035" i="1"/>
  <c r="Q1035" i="1" s="1"/>
  <c r="H1035" i="1" l="1"/>
  <c r="U953" i="1"/>
  <c r="W953" i="1" s="1"/>
  <c r="E953" i="1"/>
  <c r="C915" i="1"/>
  <c r="P914" i="1"/>
  <c r="X914" i="1" s="1"/>
  <c r="B914" i="1" s="1"/>
  <c r="L951" i="1"/>
  <c r="G951" i="1"/>
  <c r="I955" i="1"/>
  <c r="J954" i="1"/>
  <c r="K954" i="1" s="1"/>
  <c r="Y1035" i="1"/>
  <c r="R1035" i="1"/>
  <c r="S1035" i="1" s="1"/>
  <c r="D952" i="1"/>
  <c r="F952" i="1" s="1"/>
  <c r="AA1035" i="1"/>
  <c r="T1038" i="1"/>
  <c r="A1036" i="1"/>
  <c r="Q1036" i="1" s="1"/>
  <c r="H1036" i="1" l="1"/>
  <c r="O951" i="1"/>
  <c r="M952" i="1"/>
  <c r="N952" i="1" s="1"/>
  <c r="E954" i="1"/>
  <c r="C916" i="1"/>
  <c r="P915" i="1"/>
  <c r="X915" i="1" s="1"/>
  <c r="B915" i="1" s="1"/>
  <c r="G952" i="1"/>
  <c r="D953" i="1"/>
  <c r="F953" i="1" s="1"/>
  <c r="U954" i="1"/>
  <c r="W954" i="1" s="1"/>
  <c r="R1036" i="1"/>
  <c r="S1036" i="1" s="1"/>
  <c r="Y1036" i="1"/>
  <c r="L952" i="1"/>
  <c r="J955" i="1"/>
  <c r="K955" i="1" s="1"/>
  <c r="I956" i="1"/>
  <c r="AA1036" i="1"/>
  <c r="T1039" i="1"/>
  <c r="A1037" i="1"/>
  <c r="Q1037" i="1" s="1"/>
  <c r="H1037" i="1" l="1"/>
  <c r="E955" i="1"/>
  <c r="O952" i="1"/>
  <c r="M953" i="1"/>
  <c r="N953" i="1" s="1"/>
  <c r="C917" i="1"/>
  <c r="P916" i="1"/>
  <c r="X916" i="1" s="1"/>
  <c r="B916" i="1" s="1"/>
  <c r="L953" i="1"/>
  <c r="G953" i="1"/>
  <c r="J956" i="1"/>
  <c r="K956" i="1" s="1"/>
  <c r="I957" i="1"/>
  <c r="U955" i="1"/>
  <c r="W955" i="1" s="1"/>
  <c r="Y1037" i="1"/>
  <c r="R1037" i="1"/>
  <c r="S1037" i="1" s="1"/>
  <c r="D954" i="1"/>
  <c r="F954" i="1" s="1"/>
  <c r="A1038" i="1"/>
  <c r="T1040" i="1"/>
  <c r="AA1037" i="1"/>
  <c r="Q1038" i="1" l="1"/>
  <c r="Y1038" i="1" s="1"/>
  <c r="H1038" i="1"/>
  <c r="E956" i="1"/>
  <c r="O953" i="1"/>
  <c r="M954" i="1"/>
  <c r="C918" i="1"/>
  <c r="P917" i="1"/>
  <c r="X917" i="1" s="1"/>
  <c r="B917" i="1" s="1"/>
  <c r="L954" i="1"/>
  <c r="G954" i="1"/>
  <c r="D955" i="1"/>
  <c r="F955" i="1" s="1"/>
  <c r="J957" i="1"/>
  <c r="K957" i="1" s="1"/>
  <c r="I958" i="1"/>
  <c r="U956" i="1"/>
  <c r="W956" i="1" s="1"/>
  <c r="AA1038" i="1"/>
  <c r="A1039" i="1"/>
  <c r="Q1039" i="1" s="1"/>
  <c r="T1041" i="1"/>
  <c r="R1038" i="1" l="1"/>
  <c r="S1038" i="1" s="1"/>
  <c r="H1039" i="1"/>
  <c r="E957" i="1"/>
  <c r="N954" i="1"/>
  <c r="O954" i="1" s="1"/>
  <c r="M955" i="1"/>
  <c r="C919" i="1"/>
  <c r="P918" i="1"/>
  <c r="X918" i="1" s="1"/>
  <c r="B918" i="1" s="1"/>
  <c r="L955" i="1"/>
  <c r="G955" i="1"/>
  <c r="U957" i="1"/>
  <c r="W957" i="1" s="1"/>
  <c r="D956" i="1"/>
  <c r="F956" i="1" s="1"/>
  <c r="I959" i="1"/>
  <c r="J958" i="1"/>
  <c r="K958" i="1" s="1"/>
  <c r="Y1039" i="1"/>
  <c r="R1039" i="1"/>
  <c r="S1039" i="1" s="1"/>
  <c r="T1042" i="1"/>
  <c r="AA1039" i="1"/>
  <c r="A1040" i="1"/>
  <c r="Q1040" i="1" s="1"/>
  <c r="H1040" i="1" l="1"/>
  <c r="N955" i="1"/>
  <c r="O955" i="1" s="1"/>
  <c r="E958" i="1"/>
  <c r="C920" i="1"/>
  <c r="P919" i="1"/>
  <c r="X919" i="1" s="1"/>
  <c r="B919" i="1" s="1"/>
  <c r="M956" i="1"/>
  <c r="U958" i="1"/>
  <c r="W958" i="1" s="1"/>
  <c r="L956" i="1"/>
  <c r="G956" i="1"/>
  <c r="Y1040" i="1"/>
  <c r="R1040" i="1"/>
  <c r="S1040" i="1" s="1"/>
  <c r="J959" i="1"/>
  <c r="K959" i="1" s="1"/>
  <c r="I960" i="1"/>
  <c r="D957" i="1"/>
  <c r="F957" i="1" s="1"/>
  <c r="AA1040" i="1"/>
  <c r="T1043" i="1"/>
  <c r="A1041" i="1"/>
  <c r="Q1041" i="1" s="1"/>
  <c r="H1041" i="1" l="1"/>
  <c r="E959" i="1"/>
  <c r="C921" i="1"/>
  <c r="P920" i="1"/>
  <c r="X920" i="1" s="1"/>
  <c r="B920" i="1" s="1"/>
  <c r="N956" i="1"/>
  <c r="O956" i="1" s="1"/>
  <c r="M957" i="1"/>
  <c r="U959" i="1"/>
  <c r="W959" i="1" s="1"/>
  <c r="Y1041" i="1"/>
  <c r="R1041" i="1"/>
  <c r="S1041" i="1" s="1"/>
  <c r="G957" i="1"/>
  <c r="J960" i="1"/>
  <c r="K960" i="1" s="1"/>
  <c r="I961" i="1"/>
  <c r="D958" i="1"/>
  <c r="F958" i="1" s="1"/>
  <c r="L957" i="1"/>
  <c r="AA1041" i="1"/>
  <c r="A1042" i="1"/>
  <c r="Q1042" i="1" s="1"/>
  <c r="T1044" i="1"/>
  <c r="H1042" i="1" l="1"/>
  <c r="E960" i="1"/>
  <c r="C922" i="1"/>
  <c r="P921" i="1"/>
  <c r="X921" i="1" s="1"/>
  <c r="B921" i="1" s="1"/>
  <c r="U960" i="1"/>
  <c r="W960" i="1" s="1"/>
  <c r="N957" i="1"/>
  <c r="O957" i="1" s="1"/>
  <c r="M958" i="1"/>
  <c r="G958" i="1"/>
  <c r="R1042" i="1"/>
  <c r="S1042" i="1" s="1"/>
  <c r="Y1042" i="1"/>
  <c r="D959" i="1"/>
  <c r="F959" i="1" s="1"/>
  <c r="L958" i="1"/>
  <c r="I962" i="1"/>
  <c r="J961" i="1"/>
  <c r="K961" i="1" s="1"/>
  <c r="T1045" i="1"/>
  <c r="A1043" i="1"/>
  <c r="AA1042" i="1"/>
  <c r="Q1043" i="1" l="1"/>
  <c r="Y1043" i="1" s="1"/>
  <c r="H1043" i="1"/>
  <c r="E961" i="1"/>
  <c r="C923" i="1"/>
  <c r="P922" i="1"/>
  <c r="X922" i="1" s="1"/>
  <c r="B922" i="1" s="1"/>
  <c r="N958" i="1"/>
  <c r="O958" i="1" s="1"/>
  <c r="U961" i="1"/>
  <c r="W961" i="1" s="1"/>
  <c r="I963" i="1"/>
  <c r="J962" i="1"/>
  <c r="K962" i="1" s="1"/>
  <c r="M959" i="1"/>
  <c r="D960" i="1"/>
  <c r="F960" i="1" s="1"/>
  <c r="L959" i="1"/>
  <c r="G959" i="1"/>
  <c r="A1044" i="1"/>
  <c r="T1046" i="1"/>
  <c r="AA1043" i="1"/>
  <c r="R1043" i="1" l="1"/>
  <c r="S1043" i="1" s="1"/>
  <c r="Q1044" i="1"/>
  <c r="R1044" i="1" s="1"/>
  <c r="S1044" i="1" s="1"/>
  <c r="H1044" i="1"/>
  <c r="E962" i="1"/>
  <c r="C924" i="1"/>
  <c r="P923" i="1"/>
  <c r="X923" i="1" s="1"/>
  <c r="B923" i="1" s="1"/>
  <c r="U962" i="1"/>
  <c r="W962" i="1" s="1"/>
  <c r="G960" i="1"/>
  <c r="D961" i="1"/>
  <c r="F961" i="1" s="1"/>
  <c r="L960" i="1"/>
  <c r="N959" i="1"/>
  <c r="O959" i="1" s="1"/>
  <c r="M960" i="1"/>
  <c r="J963" i="1"/>
  <c r="K963" i="1" s="1"/>
  <c r="I964" i="1"/>
  <c r="A1045" i="1"/>
  <c r="Q1045" i="1" s="1"/>
  <c r="T1047" i="1"/>
  <c r="AA1044" i="1"/>
  <c r="Y1044" i="1" l="1"/>
  <c r="H1045" i="1"/>
  <c r="E963" i="1"/>
  <c r="U963" i="1"/>
  <c r="W963" i="1" s="1"/>
  <c r="C925" i="1"/>
  <c r="P924" i="1"/>
  <c r="X924" i="1" s="1"/>
  <c r="B924" i="1" s="1"/>
  <c r="L961" i="1"/>
  <c r="G961" i="1"/>
  <c r="Y1045" i="1"/>
  <c r="R1045" i="1"/>
  <c r="S1045" i="1" s="1"/>
  <c r="J964" i="1"/>
  <c r="K964" i="1" s="1"/>
  <c r="I965" i="1"/>
  <c r="D962" i="1"/>
  <c r="F962" i="1" s="1"/>
  <c r="N960" i="1"/>
  <c r="O960" i="1" s="1"/>
  <c r="M961" i="1"/>
  <c r="T1048" i="1"/>
  <c r="AA1045" i="1"/>
  <c r="A1046" i="1"/>
  <c r="Q1046" i="1" l="1"/>
  <c r="R1046" i="1" s="1"/>
  <c r="S1046" i="1" s="1"/>
  <c r="H1046" i="1"/>
  <c r="U964" i="1"/>
  <c r="W964" i="1" s="1"/>
  <c r="E964" i="1"/>
  <c r="C926" i="1"/>
  <c r="P925" i="1"/>
  <c r="X925" i="1" s="1"/>
  <c r="B925" i="1" s="1"/>
  <c r="D963" i="1"/>
  <c r="F963" i="1" s="1"/>
  <c r="L962" i="1"/>
  <c r="N961" i="1"/>
  <c r="O961" i="1" s="1"/>
  <c r="M962" i="1"/>
  <c r="G962" i="1"/>
  <c r="J965" i="1"/>
  <c r="K965" i="1" s="1"/>
  <c r="I966" i="1"/>
  <c r="A1047" i="1"/>
  <c r="Q1047" i="1" s="1"/>
  <c r="AA1046" i="1"/>
  <c r="T1049" i="1"/>
  <c r="Y1046" i="1" l="1"/>
  <c r="H1047" i="1"/>
  <c r="U965" i="1"/>
  <c r="W965" i="1" s="1"/>
  <c r="E965" i="1"/>
  <c r="C927" i="1"/>
  <c r="P926" i="1"/>
  <c r="X926" i="1" s="1"/>
  <c r="B926" i="1" s="1"/>
  <c r="J966" i="1"/>
  <c r="K966" i="1" s="1"/>
  <c r="U966" i="1" s="1"/>
  <c r="W966" i="1" s="1"/>
  <c r="I967" i="1"/>
  <c r="D964" i="1"/>
  <c r="F964" i="1" s="1"/>
  <c r="L963" i="1"/>
  <c r="Y1047" i="1"/>
  <c r="R1047" i="1"/>
  <c r="S1047" i="1" s="1"/>
  <c r="N962" i="1"/>
  <c r="O962" i="1" s="1"/>
  <c r="M963" i="1"/>
  <c r="G963" i="1"/>
  <c r="A1048" i="1"/>
  <c r="Q1048" i="1" s="1"/>
  <c r="T1050" i="1"/>
  <c r="AA1047" i="1"/>
  <c r="H1048" i="1" l="1"/>
  <c r="E966" i="1"/>
  <c r="C928" i="1"/>
  <c r="P927" i="1"/>
  <c r="X927" i="1" s="1"/>
  <c r="B927" i="1" s="1"/>
  <c r="Y1048" i="1"/>
  <c r="R1048" i="1"/>
  <c r="S1048" i="1" s="1"/>
  <c r="L964" i="1"/>
  <c r="G964" i="1"/>
  <c r="J967" i="1"/>
  <c r="K967" i="1" s="1"/>
  <c r="U967" i="1" s="1"/>
  <c r="W967" i="1" s="1"/>
  <c r="I968" i="1"/>
  <c r="N963" i="1"/>
  <c r="O963" i="1" s="1"/>
  <c r="M964" i="1"/>
  <c r="D965" i="1"/>
  <c r="F965" i="1" s="1"/>
  <c r="A1049" i="1"/>
  <c r="Q1049" i="1" s="1"/>
  <c r="AA1048" i="1"/>
  <c r="T1051" i="1"/>
  <c r="H1049" i="1" l="1"/>
  <c r="E967" i="1"/>
  <c r="C929" i="1"/>
  <c r="P928" i="1"/>
  <c r="X928" i="1" s="1"/>
  <c r="B928" i="1" s="1"/>
  <c r="L965" i="1"/>
  <c r="G965" i="1"/>
  <c r="Y1049" i="1"/>
  <c r="R1049" i="1"/>
  <c r="S1049" i="1" s="1"/>
  <c r="N964" i="1"/>
  <c r="O964" i="1" s="1"/>
  <c r="M965" i="1"/>
  <c r="D966" i="1"/>
  <c r="F966" i="1" s="1"/>
  <c r="I969" i="1"/>
  <c r="J968" i="1"/>
  <c r="K968" i="1" s="1"/>
  <c r="U968" i="1" s="1"/>
  <c r="W968" i="1" s="1"/>
  <c r="AA1049" i="1"/>
  <c r="A1050" i="1"/>
  <c r="Q1050" i="1" s="1"/>
  <c r="T1052" i="1"/>
  <c r="H1050" i="1" l="1"/>
  <c r="E968" i="1"/>
  <c r="C930" i="1"/>
  <c r="P929" i="1"/>
  <c r="X929" i="1" s="1"/>
  <c r="B929" i="1" s="1"/>
  <c r="G966" i="1"/>
  <c r="L966" i="1"/>
  <c r="J969" i="1"/>
  <c r="K969" i="1" s="1"/>
  <c r="U969" i="1" s="1"/>
  <c r="W969" i="1" s="1"/>
  <c r="I970" i="1"/>
  <c r="N965" i="1"/>
  <c r="O965" i="1" s="1"/>
  <c r="M966" i="1"/>
  <c r="R1050" i="1"/>
  <c r="S1050" i="1" s="1"/>
  <c r="Y1050" i="1"/>
  <c r="D967" i="1"/>
  <c r="F967" i="1" s="1"/>
  <c r="T1053" i="1"/>
  <c r="AA1050" i="1"/>
  <c r="A1051" i="1"/>
  <c r="Q1051" i="1" s="1"/>
  <c r="H1051" i="1" l="1"/>
  <c r="E969" i="1"/>
  <c r="C931" i="1"/>
  <c r="P930" i="1"/>
  <c r="X930" i="1" s="1"/>
  <c r="B930" i="1" s="1"/>
  <c r="G967" i="1"/>
  <c r="L967" i="1"/>
  <c r="Y1051" i="1"/>
  <c r="R1051" i="1"/>
  <c r="S1051" i="1" s="1"/>
  <c r="I971" i="1"/>
  <c r="J970" i="1"/>
  <c r="K970" i="1" s="1"/>
  <c r="U970" i="1" s="1"/>
  <c r="W970" i="1" s="1"/>
  <c r="D968" i="1"/>
  <c r="F968" i="1" s="1"/>
  <c r="N966" i="1"/>
  <c r="O966" i="1" s="1"/>
  <c r="M967" i="1"/>
  <c r="A1052" i="1"/>
  <c r="Q1052" i="1" s="1"/>
  <c r="AA1051" i="1"/>
  <c r="T1054" i="1"/>
  <c r="H1052" i="1" l="1"/>
  <c r="E970" i="1"/>
  <c r="C932" i="1"/>
  <c r="P931" i="1"/>
  <c r="X931" i="1" s="1"/>
  <c r="B931" i="1" s="1"/>
  <c r="L968" i="1"/>
  <c r="N967" i="1"/>
  <c r="O967" i="1" s="1"/>
  <c r="M968" i="1"/>
  <c r="R1052" i="1"/>
  <c r="S1052" i="1" s="1"/>
  <c r="Y1052" i="1"/>
  <c r="D969" i="1"/>
  <c r="F969" i="1" s="1"/>
  <c r="G968" i="1"/>
  <c r="J971" i="1"/>
  <c r="K971" i="1" s="1"/>
  <c r="U971" i="1" s="1"/>
  <c r="W971" i="1" s="1"/>
  <c r="I972" i="1"/>
  <c r="T1055" i="1"/>
  <c r="AA1052" i="1"/>
  <c r="A1053" i="1"/>
  <c r="Q1053" i="1" s="1"/>
  <c r="H1053" i="1" l="1"/>
  <c r="E971" i="1"/>
  <c r="C933" i="1"/>
  <c r="P932" i="1"/>
  <c r="X932" i="1" s="1"/>
  <c r="B932" i="1" s="1"/>
  <c r="G969" i="1"/>
  <c r="L969" i="1"/>
  <c r="Y1053" i="1"/>
  <c r="R1053" i="1"/>
  <c r="S1053" i="1" s="1"/>
  <c r="N968" i="1"/>
  <c r="O968" i="1" s="1"/>
  <c r="M969" i="1"/>
  <c r="I973" i="1"/>
  <c r="J972" i="1"/>
  <c r="K972" i="1" s="1"/>
  <c r="U972" i="1" s="1"/>
  <c r="W972" i="1" s="1"/>
  <c r="D970" i="1"/>
  <c r="F970" i="1" s="1"/>
  <c r="A1054" i="1"/>
  <c r="Q1054" i="1" s="1"/>
  <c r="T1056" i="1"/>
  <c r="AA1053" i="1"/>
  <c r="H1054" i="1" l="1"/>
  <c r="E972" i="1"/>
  <c r="C934" i="1"/>
  <c r="P933" i="1"/>
  <c r="X933" i="1" s="1"/>
  <c r="B933" i="1" s="1"/>
  <c r="L970" i="1"/>
  <c r="G970" i="1"/>
  <c r="Y1054" i="1"/>
  <c r="R1054" i="1"/>
  <c r="S1054" i="1" s="1"/>
  <c r="J973" i="1"/>
  <c r="K973" i="1" s="1"/>
  <c r="U973" i="1" s="1"/>
  <c r="W973" i="1" s="1"/>
  <c r="I974" i="1"/>
  <c r="D971" i="1"/>
  <c r="F971" i="1" s="1"/>
  <c r="N969" i="1"/>
  <c r="O969" i="1" s="1"/>
  <c r="M970" i="1"/>
  <c r="T1057" i="1"/>
  <c r="AA1054" i="1"/>
  <c r="A1055" i="1"/>
  <c r="Q1055" i="1" s="1"/>
  <c r="H1055" i="1" l="1"/>
  <c r="E973" i="1"/>
  <c r="C935" i="1"/>
  <c r="P934" i="1"/>
  <c r="X934" i="1" s="1"/>
  <c r="B934" i="1" s="1"/>
  <c r="N970" i="1"/>
  <c r="O970" i="1" s="1"/>
  <c r="M971" i="1"/>
  <c r="D972" i="1"/>
  <c r="F972" i="1" s="1"/>
  <c r="L971" i="1"/>
  <c r="I975" i="1"/>
  <c r="J974" i="1"/>
  <c r="K974" i="1" s="1"/>
  <c r="U974" i="1" s="1"/>
  <c r="W974" i="1" s="1"/>
  <c r="Y1055" i="1"/>
  <c r="R1055" i="1"/>
  <c r="S1055" i="1" s="1"/>
  <c r="G971" i="1"/>
  <c r="AA1055" i="1"/>
  <c r="A1056" i="1"/>
  <c r="Q1056" i="1" s="1"/>
  <c r="T1058" i="1"/>
  <c r="H1056" i="1" l="1"/>
  <c r="E974" i="1"/>
  <c r="C936" i="1"/>
  <c r="P935" i="1"/>
  <c r="X935" i="1" s="1"/>
  <c r="B935" i="1" s="1"/>
  <c r="G972" i="1"/>
  <c r="J975" i="1"/>
  <c r="K975" i="1" s="1"/>
  <c r="U975" i="1" s="1"/>
  <c r="W975" i="1" s="1"/>
  <c r="I976" i="1"/>
  <c r="D973" i="1"/>
  <c r="F973" i="1" s="1"/>
  <c r="Y1056" i="1"/>
  <c r="R1056" i="1"/>
  <c r="S1056" i="1" s="1"/>
  <c r="L972" i="1"/>
  <c r="N971" i="1"/>
  <c r="O971" i="1" s="1"/>
  <c r="M972" i="1"/>
  <c r="AA1056" i="1"/>
  <c r="T1059" i="1"/>
  <c r="A1057" i="1"/>
  <c r="Q1057" i="1" s="1"/>
  <c r="H1057" i="1" l="1"/>
  <c r="E975" i="1"/>
  <c r="C937" i="1"/>
  <c r="P936" i="1"/>
  <c r="G973" i="1"/>
  <c r="L973" i="1"/>
  <c r="N972" i="1"/>
  <c r="O972" i="1" s="1"/>
  <c r="M973" i="1"/>
  <c r="D974" i="1"/>
  <c r="F974" i="1" s="1"/>
  <c r="Y1057" i="1"/>
  <c r="R1057" i="1"/>
  <c r="S1057" i="1" s="1"/>
  <c r="J976" i="1"/>
  <c r="K976" i="1" s="1"/>
  <c r="U976" i="1" s="1"/>
  <c r="W976" i="1" s="1"/>
  <c r="I977" i="1"/>
  <c r="AA1057" i="1"/>
  <c r="T1060" i="1"/>
  <c r="A1058" i="1"/>
  <c r="Q1058" i="1" s="1"/>
  <c r="H1058" i="1" l="1"/>
  <c r="E976" i="1"/>
  <c r="X936" i="1"/>
  <c r="S936" i="1"/>
  <c r="C938" i="1"/>
  <c r="P937" i="1"/>
  <c r="D975" i="1"/>
  <c r="F975" i="1" s="1"/>
  <c r="L974" i="1"/>
  <c r="N973" i="1"/>
  <c r="O973" i="1" s="1"/>
  <c r="M974" i="1"/>
  <c r="R1058" i="1"/>
  <c r="I978" i="1"/>
  <c r="J977" i="1"/>
  <c r="K977" i="1" s="1"/>
  <c r="U977" i="1" s="1"/>
  <c r="W977" i="1" s="1"/>
  <c r="G974" i="1"/>
  <c r="AA1058" i="1"/>
  <c r="T1061" i="1"/>
  <c r="A1059" i="1"/>
  <c r="Q1059" i="1" s="1"/>
  <c r="B936" i="1" l="1"/>
  <c r="H1059" i="1"/>
  <c r="Y936" i="1"/>
  <c r="E977" i="1"/>
  <c r="X937" i="1"/>
  <c r="B937" i="1" s="1"/>
  <c r="S937" i="1"/>
  <c r="Y937" i="1" s="1"/>
  <c r="C939" i="1"/>
  <c r="P938" i="1"/>
  <c r="L975" i="1"/>
  <c r="G975" i="1"/>
  <c r="I979" i="1"/>
  <c r="J978" i="1"/>
  <c r="K978" i="1" s="1"/>
  <c r="U978" i="1" s="1"/>
  <c r="W978" i="1" s="1"/>
  <c r="N974" i="1"/>
  <c r="O974" i="1" s="1"/>
  <c r="M975" i="1"/>
  <c r="R1059" i="1"/>
  <c r="D976" i="1"/>
  <c r="F976" i="1" s="1"/>
  <c r="AA1059" i="1"/>
  <c r="A1060" i="1"/>
  <c r="Q1060" i="1" s="1"/>
  <c r="T1062" i="1"/>
  <c r="H1060" i="1" l="1"/>
  <c r="E978" i="1"/>
  <c r="X938" i="1"/>
  <c r="B938" i="1" s="1"/>
  <c r="S938" i="1"/>
  <c r="Y938" i="1" s="1"/>
  <c r="C940" i="1"/>
  <c r="P939" i="1"/>
  <c r="X939" i="1" s="1"/>
  <c r="B939" i="1" s="1"/>
  <c r="L976" i="1"/>
  <c r="G976" i="1"/>
  <c r="I980" i="1"/>
  <c r="J979" i="1"/>
  <c r="K979" i="1" s="1"/>
  <c r="U979" i="1" s="1"/>
  <c r="W979" i="1" s="1"/>
  <c r="D977" i="1"/>
  <c r="F977" i="1" s="1"/>
  <c r="N975" i="1"/>
  <c r="O975" i="1" s="1"/>
  <c r="M976" i="1"/>
  <c r="R1060" i="1"/>
  <c r="T1063" i="1"/>
  <c r="AA1060" i="1"/>
  <c r="A1061" i="1"/>
  <c r="Q1061" i="1" s="1"/>
  <c r="H1061" i="1" l="1"/>
  <c r="E979" i="1"/>
  <c r="C941" i="1"/>
  <c r="P940" i="1"/>
  <c r="X940" i="1" s="1"/>
  <c r="B940" i="1" s="1"/>
  <c r="L977" i="1"/>
  <c r="G977" i="1"/>
  <c r="D978" i="1"/>
  <c r="F978" i="1" s="1"/>
  <c r="J980" i="1"/>
  <c r="K980" i="1" s="1"/>
  <c r="U980" i="1" s="1"/>
  <c r="W980" i="1" s="1"/>
  <c r="I981" i="1"/>
  <c r="Y1061" i="1"/>
  <c r="R1061" i="1"/>
  <c r="S1061" i="1" s="1"/>
  <c r="N976" i="1"/>
  <c r="O976" i="1" s="1"/>
  <c r="M977" i="1"/>
  <c r="AA1061" i="1"/>
  <c r="T1064" i="1"/>
  <c r="A1062" i="1"/>
  <c r="Q1062" i="1" s="1"/>
  <c r="H1062" i="1" l="1"/>
  <c r="E980" i="1"/>
  <c r="C942" i="1"/>
  <c r="P941" i="1"/>
  <c r="X941" i="1" s="1"/>
  <c r="B941" i="1" s="1"/>
  <c r="G978" i="1"/>
  <c r="L978" i="1"/>
  <c r="N977" i="1"/>
  <c r="O977" i="1" s="1"/>
  <c r="M978" i="1"/>
  <c r="I982" i="1"/>
  <c r="J981" i="1"/>
  <c r="K981" i="1" s="1"/>
  <c r="U981" i="1" s="1"/>
  <c r="W981" i="1" s="1"/>
  <c r="R1062" i="1"/>
  <c r="S1062" i="1" s="1"/>
  <c r="Y1062" i="1"/>
  <c r="D979" i="1"/>
  <c r="F979" i="1" s="1"/>
  <c r="AA1062" i="1"/>
  <c r="T1065" i="1"/>
  <c r="A1063" i="1"/>
  <c r="Q1063" i="1" s="1"/>
  <c r="H1063" i="1" l="1"/>
  <c r="E981" i="1"/>
  <c r="C943" i="1"/>
  <c r="P942" i="1"/>
  <c r="X942" i="1" s="1"/>
  <c r="B942" i="1" s="1"/>
  <c r="G979" i="1"/>
  <c r="L979" i="1"/>
  <c r="Y1063" i="1"/>
  <c r="R1063" i="1"/>
  <c r="S1063" i="1" s="1"/>
  <c r="I983" i="1"/>
  <c r="J982" i="1"/>
  <c r="K982" i="1" s="1"/>
  <c r="U982" i="1" s="1"/>
  <c r="W982" i="1" s="1"/>
  <c r="D980" i="1"/>
  <c r="F980" i="1" s="1"/>
  <c r="N978" i="1"/>
  <c r="O978" i="1" s="1"/>
  <c r="M979" i="1"/>
  <c r="AA1063" i="1"/>
  <c r="T1066" i="1"/>
  <c r="A1064" i="1"/>
  <c r="Q1064" i="1" s="1"/>
  <c r="H1064" i="1" l="1"/>
  <c r="E982" i="1"/>
  <c r="C944" i="1"/>
  <c r="P943" i="1"/>
  <c r="X943" i="1" s="1"/>
  <c r="B943" i="1" s="1"/>
  <c r="L980" i="1"/>
  <c r="Y1064" i="1"/>
  <c r="R1064" i="1"/>
  <c r="S1064" i="1" s="1"/>
  <c r="N979" i="1"/>
  <c r="O979" i="1" s="1"/>
  <c r="M980" i="1"/>
  <c r="D981" i="1"/>
  <c r="F981" i="1" s="1"/>
  <c r="G980" i="1"/>
  <c r="J983" i="1"/>
  <c r="K983" i="1" s="1"/>
  <c r="U983" i="1" s="1"/>
  <c r="W983" i="1" s="1"/>
  <c r="I984" i="1"/>
  <c r="A1065" i="1"/>
  <c r="Q1065" i="1" s="1"/>
  <c r="AA1064" i="1"/>
  <c r="T1067" i="1"/>
  <c r="H1065" i="1" l="1"/>
  <c r="E983" i="1"/>
  <c r="C945" i="1"/>
  <c r="P944" i="1"/>
  <c r="X944" i="1" s="1"/>
  <c r="B944" i="1" s="1"/>
  <c r="G981" i="1"/>
  <c r="L981" i="1"/>
  <c r="J984" i="1"/>
  <c r="K984" i="1" s="1"/>
  <c r="U984" i="1" s="1"/>
  <c r="W984" i="1" s="1"/>
  <c r="I985" i="1"/>
  <c r="N980" i="1"/>
  <c r="O980" i="1" s="1"/>
  <c r="M981" i="1"/>
  <c r="Y1065" i="1"/>
  <c r="R1065" i="1"/>
  <c r="S1065" i="1" s="1"/>
  <c r="D982" i="1"/>
  <c r="F982" i="1" s="1"/>
  <c r="A1066" i="1"/>
  <c r="Q1066" i="1" s="1"/>
  <c r="T1068" i="1"/>
  <c r="AA1065" i="1"/>
  <c r="H1066" i="1" l="1"/>
  <c r="E984" i="1"/>
  <c r="C946" i="1"/>
  <c r="P945" i="1"/>
  <c r="X945" i="1" s="1"/>
  <c r="B945" i="1" s="1"/>
  <c r="N981" i="1"/>
  <c r="O981" i="1" s="1"/>
  <c r="M982" i="1"/>
  <c r="L982" i="1"/>
  <c r="R1066" i="1"/>
  <c r="S1066" i="1" s="1"/>
  <c r="Y1066" i="1"/>
  <c r="G982" i="1"/>
  <c r="J985" i="1"/>
  <c r="K985" i="1" s="1"/>
  <c r="I986" i="1"/>
  <c r="D983" i="1"/>
  <c r="F983" i="1" s="1"/>
  <c r="AA1066" i="1"/>
  <c r="T1069" i="1"/>
  <c r="A1067" i="1"/>
  <c r="Q1067" i="1" s="1"/>
  <c r="H1067" i="1" l="1"/>
  <c r="E985" i="1"/>
  <c r="C947" i="1"/>
  <c r="P946" i="1"/>
  <c r="X946" i="1" s="1"/>
  <c r="B946" i="1" s="1"/>
  <c r="G983" i="1"/>
  <c r="J986" i="1"/>
  <c r="K986" i="1" s="1"/>
  <c r="I987" i="1"/>
  <c r="U985" i="1"/>
  <c r="W985" i="1" s="1"/>
  <c r="Y1067" i="1"/>
  <c r="R1067" i="1"/>
  <c r="S1067" i="1" s="1"/>
  <c r="D984" i="1"/>
  <c r="F984" i="1" s="1"/>
  <c r="N982" i="1"/>
  <c r="O982" i="1" s="1"/>
  <c r="M983" i="1"/>
  <c r="L983" i="1"/>
  <c r="A1068" i="1"/>
  <c r="Q1068" i="1" s="1"/>
  <c r="T1070" i="1"/>
  <c r="AA1067" i="1"/>
  <c r="E986" i="1" l="1"/>
  <c r="H1068" i="1"/>
  <c r="C948" i="1"/>
  <c r="P947" i="1"/>
  <c r="X947" i="1" s="1"/>
  <c r="B947" i="1" s="1"/>
  <c r="U986" i="1"/>
  <c r="W986" i="1" s="1"/>
  <c r="R1068" i="1"/>
  <c r="S1068" i="1" s="1"/>
  <c r="Y1068" i="1"/>
  <c r="N983" i="1"/>
  <c r="O983" i="1" s="1"/>
  <c r="M984" i="1"/>
  <c r="L984" i="1"/>
  <c r="G984" i="1"/>
  <c r="I988" i="1"/>
  <c r="J987" i="1"/>
  <c r="K987" i="1" s="1"/>
  <c r="D985" i="1"/>
  <c r="F985" i="1" s="1"/>
  <c r="AA1068" i="1"/>
  <c r="A1069" i="1"/>
  <c r="Q1069" i="1" s="1"/>
  <c r="T1071" i="1"/>
  <c r="H1069" i="1" l="1"/>
  <c r="U987" i="1"/>
  <c r="W987" i="1" s="1"/>
  <c r="E987" i="1"/>
  <c r="C949" i="1"/>
  <c r="P948" i="1"/>
  <c r="X948" i="1" s="1"/>
  <c r="B948" i="1" s="1"/>
  <c r="N984" i="1"/>
  <c r="O984" i="1" s="1"/>
  <c r="G985" i="1"/>
  <c r="Y1069" i="1"/>
  <c r="R1069" i="1"/>
  <c r="S1069" i="1" s="1"/>
  <c r="I989" i="1"/>
  <c r="J988" i="1"/>
  <c r="K988" i="1" s="1"/>
  <c r="D986" i="1"/>
  <c r="F986" i="1" s="1"/>
  <c r="L985" i="1"/>
  <c r="M985" i="1"/>
  <c r="T1072" i="1"/>
  <c r="AA1069" i="1"/>
  <c r="A1070" i="1"/>
  <c r="Q1070" i="1" s="1"/>
  <c r="H1070" i="1" l="1"/>
  <c r="U988" i="1"/>
  <c r="W988" i="1" s="1"/>
  <c r="E988" i="1"/>
  <c r="C950" i="1"/>
  <c r="P949" i="1"/>
  <c r="X949" i="1" s="1"/>
  <c r="B949" i="1" s="1"/>
  <c r="G986" i="1"/>
  <c r="N985" i="1"/>
  <c r="O985" i="1" s="1"/>
  <c r="M986" i="1"/>
  <c r="I990" i="1"/>
  <c r="J989" i="1"/>
  <c r="K989" i="1" s="1"/>
  <c r="U989" i="1" s="1"/>
  <c r="W989" i="1" s="1"/>
  <c r="Y1070" i="1"/>
  <c r="R1070" i="1"/>
  <c r="S1070" i="1" s="1"/>
  <c r="D987" i="1"/>
  <c r="F987" i="1" s="1"/>
  <c r="L986" i="1"/>
  <c r="AA1070" i="1"/>
  <c r="A1071" i="1"/>
  <c r="Q1071" i="1" s="1"/>
  <c r="T1073" i="1"/>
  <c r="H1071" i="1" l="1"/>
  <c r="E989" i="1"/>
  <c r="C951" i="1"/>
  <c r="P950" i="1"/>
  <c r="X950" i="1" s="1"/>
  <c r="B950" i="1" s="1"/>
  <c r="L987" i="1"/>
  <c r="G987" i="1"/>
  <c r="J990" i="1"/>
  <c r="K990" i="1" s="1"/>
  <c r="U990" i="1" s="1"/>
  <c r="W990" i="1" s="1"/>
  <c r="I991" i="1"/>
  <c r="N986" i="1"/>
  <c r="O986" i="1" s="1"/>
  <c r="M987" i="1"/>
  <c r="Y1071" i="1"/>
  <c r="R1071" i="1"/>
  <c r="S1071" i="1" s="1"/>
  <c r="D988" i="1"/>
  <c r="F988" i="1" s="1"/>
  <c r="T1074" i="1"/>
  <c r="AA1071" i="1"/>
  <c r="A1072" i="1"/>
  <c r="Q1072" i="1" s="1"/>
  <c r="H1072" i="1" l="1"/>
  <c r="E990" i="1"/>
  <c r="C952" i="1"/>
  <c r="P951" i="1"/>
  <c r="X951" i="1" s="1"/>
  <c r="B951" i="1" s="1"/>
  <c r="L988" i="1"/>
  <c r="G988" i="1"/>
  <c r="Y1072" i="1"/>
  <c r="R1072" i="1"/>
  <c r="S1072" i="1" s="1"/>
  <c r="D989" i="1"/>
  <c r="F989" i="1" s="1"/>
  <c r="N987" i="1"/>
  <c r="O987" i="1" s="1"/>
  <c r="M988" i="1"/>
  <c r="J991" i="1"/>
  <c r="K991" i="1" s="1"/>
  <c r="U991" i="1" s="1"/>
  <c r="W991" i="1" s="1"/>
  <c r="I992" i="1"/>
  <c r="AA1072" i="1"/>
  <c r="T1075" i="1"/>
  <c r="A1073" i="1"/>
  <c r="Q1073" i="1" s="1"/>
  <c r="H1073" i="1" l="1"/>
  <c r="E991" i="1"/>
  <c r="C953" i="1"/>
  <c r="P952" i="1"/>
  <c r="X952" i="1" s="1"/>
  <c r="B952" i="1" s="1"/>
  <c r="L989" i="1"/>
  <c r="G989" i="1"/>
  <c r="I993" i="1"/>
  <c r="J992" i="1"/>
  <c r="K992" i="1" s="1"/>
  <c r="U992" i="1" s="1"/>
  <c r="W992" i="1" s="1"/>
  <c r="Y1073" i="1"/>
  <c r="R1073" i="1"/>
  <c r="S1073" i="1" s="1"/>
  <c r="N988" i="1"/>
  <c r="O988" i="1" s="1"/>
  <c r="M989" i="1"/>
  <c r="D990" i="1"/>
  <c r="F990" i="1" s="1"/>
  <c r="AA1073" i="1"/>
  <c r="T1076" i="1"/>
  <c r="A1074" i="1"/>
  <c r="Q1074" i="1" l="1"/>
  <c r="R1074" i="1" s="1"/>
  <c r="S1074" i="1" s="1"/>
  <c r="H1074" i="1"/>
  <c r="E992" i="1"/>
  <c r="C954" i="1"/>
  <c r="P953" i="1"/>
  <c r="X953" i="1" s="1"/>
  <c r="B953" i="1" s="1"/>
  <c r="L990" i="1"/>
  <c r="N989" i="1"/>
  <c r="O989" i="1" s="1"/>
  <c r="M990" i="1"/>
  <c r="G990" i="1"/>
  <c r="D991" i="1"/>
  <c r="F991" i="1" s="1"/>
  <c r="I994" i="1"/>
  <c r="J993" i="1"/>
  <c r="K993" i="1" s="1"/>
  <c r="U993" i="1" s="1"/>
  <c r="W993" i="1" s="1"/>
  <c r="A1075" i="1"/>
  <c r="Q1075" i="1" s="1"/>
  <c r="AA1074" i="1"/>
  <c r="T1077" i="1"/>
  <c r="Y1074" i="1" l="1"/>
  <c r="H1075" i="1"/>
  <c r="E993" i="1"/>
  <c r="C955" i="1"/>
  <c r="P954" i="1"/>
  <c r="X954" i="1" s="1"/>
  <c r="B954" i="1" s="1"/>
  <c r="L991" i="1"/>
  <c r="G991" i="1"/>
  <c r="Y1075" i="1"/>
  <c r="R1075" i="1"/>
  <c r="S1075" i="1" s="1"/>
  <c r="J994" i="1"/>
  <c r="K994" i="1" s="1"/>
  <c r="U994" i="1" s="1"/>
  <c r="W994" i="1" s="1"/>
  <c r="I995" i="1"/>
  <c r="D992" i="1"/>
  <c r="F992" i="1" s="1"/>
  <c r="N990" i="1"/>
  <c r="O990" i="1" s="1"/>
  <c r="M991" i="1"/>
  <c r="AA1075" i="1"/>
  <c r="T1078" i="1"/>
  <c r="A1076" i="1"/>
  <c r="Q1076" i="1" s="1"/>
  <c r="H1076" i="1" l="1"/>
  <c r="E994" i="1"/>
  <c r="C956" i="1"/>
  <c r="P955" i="1"/>
  <c r="X955" i="1" s="1"/>
  <c r="B955" i="1" s="1"/>
  <c r="G992" i="1"/>
  <c r="N991" i="1"/>
  <c r="O991" i="1" s="1"/>
  <c r="M992" i="1"/>
  <c r="R1076" i="1"/>
  <c r="S1076" i="1" s="1"/>
  <c r="Y1076" i="1"/>
  <c r="D993" i="1"/>
  <c r="F993" i="1" s="1"/>
  <c r="L992" i="1"/>
  <c r="J995" i="1"/>
  <c r="K995" i="1" s="1"/>
  <c r="U995" i="1" s="1"/>
  <c r="W995" i="1" s="1"/>
  <c r="I996" i="1"/>
  <c r="A1077" i="1"/>
  <c r="Q1077" i="1" s="1"/>
  <c r="T1079" i="1"/>
  <c r="AA1076" i="1"/>
  <c r="H1077" i="1" l="1"/>
  <c r="E995" i="1"/>
  <c r="C957" i="1"/>
  <c r="P956" i="1"/>
  <c r="X956" i="1" s="1"/>
  <c r="B956" i="1" s="1"/>
  <c r="L993" i="1"/>
  <c r="G993" i="1"/>
  <c r="Y1077" i="1"/>
  <c r="R1077" i="1"/>
  <c r="S1077" i="1" s="1"/>
  <c r="J996" i="1"/>
  <c r="K996" i="1" s="1"/>
  <c r="U996" i="1" s="1"/>
  <c r="W996" i="1" s="1"/>
  <c r="I997" i="1"/>
  <c r="N992" i="1"/>
  <c r="O992" i="1" s="1"/>
  <c r="M993" i="1"/>
  <c r="D994" i="1"/>
  <c r="F994" i="1" s="1"/>
  <c r="T1080" i="1"/>
  <c r="A1078" i="1"/>
  <c r="AA1077" i="1"/>
  <c r="Q1078" i="1" l="1"/>
  <c r="Y1078" i="1" s="1"/>
  <c r="H1078" i="1"/>
  <c r="E996" i="1"/>
  <c r="C958" i="1"/>
  <c r="P957" i="1"/>
  <c r="X957" i="1" s="1"/>
  <c r="B957" i="1" s="1"/>
  <c r="G994" i="1"/>
  <c r="N993" i="1"/>
  <c r="O993" i="1" s="1"/>
  <c r="M994" i="1"/>
  <c r="J997" i="1"/>
  <c r="K997" i="1" s="1"/>
  <c r="U997" i="1" s="1"/>
  <c r="W997" i="1" s="1"/>
  <c r="I998" i="1"/>
  <c r="D995" i="1"/>
  <c r="F995" i="1" s="1"/>
  <c r="L994" i="1"/>
  <c r="T1081" i="1"/>
  <c r="AA1078" i="1"/>
  <c r="A1079" i="1"/>
  <c r="Q1079" i="1" s="1"/>
  <c r="R1078" i="1" l="1"/>
  <c r="S1078" i="1" s="1"/>
  <c r="H1079" i="1"/>
  <c r="E997" i="1"/>
  <c r="C959" i="1"/>
  <c r="P958" i="1"/>
  <c r="X958" i="1" s="1"/>
  <c r="B958" i="1" s="1"/>
  <c r="L995" i="1"/>
  <c r="G995" i="1"/>
  <c r="N994" i="1"/>
  <c r="O994" i="1" s="1"/>
  <c r="M995" i="1"/>
  <c r="I999" i="1"/>
  <c r="J998" i="1"/>
  <c r="K998" i="1" s="1"/>
  <c r="U998" i="1" s="1"/>
  <c r="W998" i="1" s="1"/>
  <c r="Y1079" i="1"/>
  <c r="R1079" i="1"/>
  <c r="S1079" i="1" s="1"/>
  <c r="D996" i="1"/>
  <c r="F996" i="1" s="1"/>
  <c r="T1082" i="1"/>
  <c r="AA1079" i="1"/>
  <c r="A1080" i="1"/>
  <c r="Q1080" i="1" s="1"/>
  <c r="H1080" i="1" l="1"/>
  <c r="E998" i="1"/>
  <c r="C960" i="1"/>
  <c r="P959" i="1"/>
  <c r="X959" i="1" s="1"/>
  <c r="B959" i="1" s="1"/>
  <c r="L996" i="1"/>
  <c r="D997" i="1"/>
  <c r="F997" i="1" s="1"/>
  <c r="N995" i="1"/>
  <c r="O995" i="1" s="1"/>
  <c r="M996" i="1"/>
  <c r="Y1080" i="1"/>
  <c r="R1080" i="1"/>
  <c r="S1080" i="1" s="1"/>
  <c r="I1000" i="1"/>
  <c r="J999" i="1"/>
  <c r="K999" i="1" s="1"/>
  <c r="U999" i="1" s="1"/>
  <c r="W999" i="1" s="1"/>
  <c r="G996" i="1"/>
  <c r="AA1080" i="1"/>
  <c r="A1081" i="1"/>
  <c r="Q1081" i="1" s="1"/>
  <c r="T1083" i="1"/>
  <c r="H1081" i="1" l="1"/>
  <c r="E999" i="1"/>
  <c r="C961" i="1"/>
  <c r="P960" i="1"/>
  <c r="X960" i="1" s="1"/>
  <c r="B960" i="1" s="1"/>
  <c r="L997" i="1"/>
  <c r="G997" i="1"/>
  <c r="J1000" i="1"/>
  <c r="K1000" i="1" s="1"/>
  <c r="U1000" i="1" s="1"/>
  <c r="W1000" i="1" s="1"/>
  <c r="I1001" i="1"/>
  <c r="N996" i="1"/>
  <c r="O996" i="1" s="1"/>
  <c r="M997" i="1"/>
  <c r="Y1081" i="1"/>
  <c r="R1081" i="1"/>
  <c r="S1081" i="1" s="1"/>
  <c r="D998" i="1"/>
  <c r="F998" i="1" s="1"/>
  <c r="T1084" i="1"/>
  <c r="AA1081" i="1"/>
  <c r="A1082" i="1"/>
  <c r="Q1082" i="1" s="1"/>
  <c r="H1082" i="1" l="1"/>
  <c r="E1000" i="1"/>
  <c r="C962" i="1"/>
  <c r="P961" i="1"/>
  <c r="X961" i="1" s="1"/>
  <c r="B961" i="1" s="1"/>
  <c r="L998" i="1"/>
  <c r="N997" i="1"/>
  <c r="O997" i="1" s="1"/>
  <c r="M998" i="1"/>
  <c r="G998" i="1"/>
  <c r="I1002" i="1"/>
  <c r="J1001" i="1"/>
  <c r="K1001" i="1" s="1"/>
  <c r="U1001" i="1" s="1"/>
  <c r="W1001" i="1" s="1"/>
  <c r="R1082" i="1"/>
  <c r="S1082" i="1" s="1"/>
  <c r="Y1082" i="1"/>
  <c r="D999" i="1"/>
  <c r="F999" i="1" s="1"/>
  <c r="A1083" i="1"/>
  <c r="Q1083" i="1" s="1"/>
  <c r="T1085" i="1"/>
  <c r="AA1082" i="1"/>
  <c r="H1083" i="1" l="1"/>
  <c r="E1001" i="1"/>
  <c r="C963" i="1"/>
  <c r="P962" i="1"/>
  <c r="X962" i="1" s="1"/>
  <c r="B962" i="1" s="1"/>
  <c r="G999" i="1"/>
  <c r="N998" i="1"/>
  <c r="O998" i="1" s="1"/>
  <c r="M999" i="1"/>
  <c r="D1000" i="1"/>
  <c r="F1000" i="1" s="1"/>
  <c r="Y1083" i="1"/>
  <c r="R1083" i="1"/>
  <c r="S1083" i="1" s="1"/>
  <c r="L999" i="1"/>
  <c r="J1002" i="1"/>
  <c r="K1002" i="1" s="1"/>
  <c r="U1002" i="1" s="1"/>
  <c r="W1002" i="1" s="1"/>
  <c r="I1003" i="1"/>
  <c r="A1084" i="1"/>
  <c r="Q1084" i="1" s="1"/>
  <c r="T1086" i="1"/>
  <c r="AA1083" i="1"/>
  <c r="H1084" i="1" l="1"/>
  <c r="E1002" i="1"/>
  <c r="C964" i="1"/>
  <c r="P963" i="1"/>
  <c r="X963" i="1" s="1"/>
  <c r="B963" i="1" s="1"/>
  <c r="L1000" i="1"/>
  <c r="G1000" i="1"/>
  <c r="D1001" i="1"/>
  <c r="F1001" i="1" s="1"/>
  <c r="R1084" i="1"/>
  <c r="S1084" i="1" s="1"/>
  <c r="Y1084" i="1"/>
  <c r="N999" i="1"/>
  <c r="O999" i="1" s="1"/>
  <c r="M1000" i="1"/>
  <c r="I1004" i="1"/>
  <c r="J1003" i="1"/>
  <c r="K1003" i="1" s="1"/>
  <c r="U1003" i="1" s="1"/>
  <c r="W1003" i="1" s="1"/>
  <c r="AA1084" i="1"/>
  <c r="A1085" i="1"/>
  <c r="Q1085" i="1" s="1"/>
  <c r="T1087" i="1"/>
  <c r="H1085" i="1" l="1"/>
  <c r="E1003" i="1"/>
  <c r="C965" i="1"/>
  <c r="P964" i="1"/>
  <c r="X964" i="1" s="1"/>
  <c r="B964" i="1" s="1"/>
  <c r="L1001" i="1"/>
  <c r="G1001" i="1"/>
  <c r="J1004" i="1"/>
  <c r="K1004" i="1" s="1"/>
  <c r="U1004" i="1" s="1"/>
  <c r="W1004" i="1" s="1"/>
  <c r="I1005" i="1"/>
  <c r="Y1085" i="1"/>
  <c r="R1085" i="1"/>
  <c r="S1085" i="1" s="1"/>
  <c r="N1000" i="1"/>
  <c r="O1000" i="1" s="1"/>
  <c r="M1001" i="1"/>
  <c r="D1002" i="1"/>
  <c r="F1002" i="1" s="1"/>
  <c r="AA1085" i="1"/>
  <c r="A1086" i="1"/>
  <c r="T1088" i="1"/>
  <c r="Q1086" i="1" l="1"/>
  <c r="Y1086" i="1" s="1"/>
  <c r="H1086" i="1"/>
  <c r="E1004" i="1"/>
  <c r="C966" i="1"/>
  <c r="P965" i="1"/>
  <c r="X965" i="1" s="1"/>
  <c r="B965" i="1" s="1"/>
  <c r="G1002" i="1"/>
  <c r="L1002" i="1"/>
  <c r="N1001" i="1"/>
  <c r="O1001" i="1" s="1"/>
  <c r="M1002" i="1"/>
  <c r="I1006" i="1"/>
  <c r="J1005" i="1"/>
  <c r="K1005" i="1" s="1"/>
  <c r="U1005" i="1" s="1"/>
  <c r="W1005" i="1" s="1"/>
  <c r="D1003" i="1"/>
  <c r="F1003" i="1" s="1"/>
  <c r="AA1086" i="1"/>
  <c r="A1087" i="1"/>
  <c r="Q1087" i="1" s="1"/>
  <c r="T1089" i="1"/>
  <c r="R1086" i="1" l="1"/>
  <c r="S1086" i="1" s="1"/>
  <c r="H1087" i="1"/>
  <c r="E1005" i="1"/>
  <c r="C967" i="1"/>
  <c r="P966" i="1"/>
  <c r="L1003" i="1"/>
  <c r="I1007" i="1"/>
  <c r="J1006" i="1"/>
  <c r="K1006" i="1" s="1"/>
  <c r="U1006" i="1" s="1"/>
  <c r="W1006" i="1" s="1"/>
  <c r="G1003" i="1"/>
  <c r="N1002" i="1"/>
  <c r="O1002" i="1" s="1"/>
  <c r="M1003" i="1"/>
  <c r="Y1087" i="1"/>
  <c r="R1087" i="1"/>
  <c r="S1087" i="1" s="1"/>
  <c r="D1004" i="1"/>
  <c r="F1004" i="1" s="1"/>
  <c r="T1090" i="1"/>
  <c r="A1088" i="1"/>
  <c r="Q1088" i="1" s="1"/>
  <c r="AA1087" i="1"/>
  <c r="H1088" i="1" l="1"/>
  <c r="X966" i="1"/>
  <c r="B966" i="1" s="1"/>
  <c r="S966" i="1"/>
  <c r="E1006" i="1"/>
  <c r="C968" i="1"/>
  <c r="P967" i="1"/>
  <c r="L1004" i="1"/>
  <c r="G1004" i="1"/>
  <c r="N1003" i="1"/>
  <c r="O1003" i="1" s="1"/>
  <c r="M1004" i="1"/>
  <c r="I1008" i="1"/>
  <c r="J1007" i="1"/>
  <c r="K1007" i="1" s="1"/>
  <c r="U1007" i="1" s="1"/>
  <c r="W1007" i="1" s="1"/>
  <c r="D1005" i="1"/>
  <c r="F1005" i="1" s="1"/>
  <c r="Y1088" i="1"/>
  <c r="R1088" i="1"/>
  <c r="S1088" i="1" s="1"/>
  <c r="A1089" i="1"/>
  <c r="Q1089" i="1" s="1"/>
  <c r="AA1088" i="1"/>
  <c r="T1091" i="1"/>
  <c r="H1089" i="1" l="1"/>
  <c r="Y966" i="1"/>
  <c r="E1007" i="1"/>
  <c r="X967" i="1"/>
  <c r="B967" i="1" s="1"/>
  <c r="S967" i="1"/>
  <c r="C969" i="1"/>
  <c r="P968" i="1"/>
  <c r="L1005" i="1"/>
  <c r="G1005" i="1"/>
  <c r="I1009" i="1"/>
  <c r="J1008" i="1"/>
  <c r="K1008" i="1" s="1"/>
  <c r="U1008" i="1" s="1"/>
  <c r="W1008" i="1" s="1"/>
  <c r="R1089" i="1"/>
  <c r="D1006" i="1"/>
  <c r="F1006" i="1" s="1"/>
  <c r="N1004" i="1"/>
  <c r="O1004" i="1" s="1"/>
  <c r="M1005" i="1"/>
  <c r="T1092" i="1"/>
  <c r="AA1089" i="1"/>
  <c r="A1090" i="1"/>
  <c r="Q1090" i="1" s="1"/>
  <c r="H1090" i="1" l="1"/>
  <c r="Y967" i="1"/>
  <c r="E1008" i="1"/>
  <c r="X968" i="1"/>
  <c r="B968" i="1" s="1"/>
  <c r="S968" i="1"/>
  <c r="Y968" i="1" s="1"/>
  <c r="C970" i="1"/>
  <c r="P969" i="1"/>
  <c r="D1007" i="1"/>
  <c r="F1007" i="1" s="1"/>
  <c r="I1010" i="1"/>
  <c r="J1009" i="1"/>
  <c r="K1009" i="1" s="1"/>
  <c r="U1009" i="1" s="1"/>
  <c r="W1009" i="1" s="1"/>
  <c r="N1005" i="1"/>
  <c r="O1005" i="1" s="1"/>
  <c r="M1006" i="1"/>
  <c r="L1006" i="1"/>
  <c r="R1090" i="1"/>
  <c r="G1006" i="1"/>
  <c r="T1093" i="1"/>
  <c r="AA1090" i="1"/>
  <c r="A1091" i="1"/>
  <c r="Q1091" i="1" s="1"/>
  <c r="H1091" i="1" l="1"/>
  <c r="E1009" i="1"/>
  <c r="X969" i="1"/>
  <c r="B969" i="1" s="1"/>
  <c r="S969" i="1"/>
  <c r="Y969" i="1" s="1"/>
  <c r="C971" i="1"/>
  <c r="P970" i="1"/>
  <c r="X970" i="1" s="1"/>
  <c r="B970" i="1" s="1"/>
  <c r="L1007" i="1"/>
  <c r="G1007" i="1"/>
  <c r="J1010" i="1"/>
  <c r="K1010" i="1" s="1"/>
  <c r="U1010" i="1" s="1"/>
  <c r="W1010" i="1" s="1"/>
  <c r="I1011" i="1"/>
  <c r="R1091" i="1"/>
  <c r="N1006" i="1"/>
  <c r="O1006" i="1" s="1"/>
  <c r="M1007" i="1"/>
  <c r="D1008" i="1"/>
  <c r="F1008" i="1" s="1"/>
  <c r="A1092" i="1"/>
  <c r="Q1092" i="1" s="1"/>
  <c r="AA1091" i="1"/>
  <c r="T1094" i="1"/>
  <c r="H1092" i="1" l="1"/>
  <c r="E1010" i="1"/>
  <c r="C972" i="1"/>
  <c r="P971" i="1"/>
  <c r="X971" i="1" s="1"/>
  <c r="B971" i="1" s="1"/>
  <c r="G1008" i="1"/>
  <c r="D1009" i="1"/>
  <c r="F1009" i="1" s="1"/>
  <c r="R1092" i="1"/>
  <c r="S1092" i="1" s="1"/>
  <c r="Y1092" i="1"/>
  <c r="L1008" i="1"/>
  <c r="N1007" i="1"/>
  <c r="O1007" i="1" s="1"/>
  <c r="M1008" i="1"/>
  <c r="J1011" i="1"/>
  <c r="K1011" i="1" s="1"/>
  <c r="U1011" i="1" s="1"/>
  <c r="W1011" i="1" s="1"/>
  <c r="I1012" i="1"/>
  <c r="T1095" i="1"/>
  <c r="AA1092" i="1"/>
  <c r="A1093" i="1"/>
  <c r="Q1093" i="1" s="1"/>
  <c r="H1093" i="1" l="1"/>
  <c r="E1011" i="1"/>
  <c r="C973" i="1"/>
  <c r="P972" i="1"/>
  <c r="X972" i="1" s="1"/>
  <c r="B972" i="1" s="1"/>
  <c r="G1009" i="1"/>
  <c r="Y1093" i="1"/>
  <c r="R1093" i="1"/>
  <c r="S1093" i="1" s="1"/>
  <c r="N1008" i="1"/>
  <c r="O1008" i="1" s="1"/>
  <c r="M1009" i="1"/>
  <c r="D1010" i="1"/>
  <c r="F1010" i="1" s="1"/>
  <c r="I1013" i="1"/>
  <c r="J1012" i="1"/>
  <c r="K1012" i="1" s="1"/>
  <c r="U1012" i="1" s="1"/>
  <c r="W1012" i="1" s="1"/>
  <c r="L1009" i="1"/>
  <c r="AA1093" i="1"/>
  <c r="A1094" i="1"/>
  <c r="Q1094" i="1" s="1"/>
  <c r="T1096" i="1"/>
  <c r="H1094" i="1" l="1"/>
  <c r="E1012" i="1"/>
  <c r="C974" i="1"/>
  <c r="P973" i="1"/>
  <c r="X973" i="1" s="1"/>
  <c r="B973" i="1" s="1"/>
  <c r="I1014" i="1"/>
  <c r="J1013" i="1"/>
  <c r="K1013" i="1" s="1"/>
  <c r="U1013" i="1" s="1"/>
  <c r="W1013" i="1" s="1"/>
  <c r="D1011" i="1"/>
  <c r="F1011" i="1" s="1"/>
  <c r="R1094" i="1"/>
  <c r="S1094" i="1" s="1"/>
  <c r="Y1094" i="1"/>
  <c r="L1010" i="1"/>
  <c r="N1009" i="1"/>
  <c r="O1009" i="1" s="1"/>
  <c r="M1010" i="1"/>
  <c r="G1010" i="1"/>
  <c r="AA1094" i="1"/>
  <c r="A1095" i="1"/>
  <c r="Q1095" i="1" s="1"/>
  <c r="T1097" i="1"/>
  <c r="H1095" i="1" l="1"/>
  <c r="E1013" i="1"/>
  <c r="C975" i="1"/>
  <c r="P974" i="1"/>
  <c r="X974" i="1" s="1"/>
  <c r="B974" i="1" s="1"/>
  <c r="L1011" i="1"/>
  <c r="G1011" i="1"/>
  <c r="D1012" i="1"/>
  <c r="F1012" i="1" s="1"/>
  <c r="Y1095" i="1"/>
  <c r="R1095" i="1"/>
  <c r="S1095" i="1" s="1"/>
  <c r="I1015" i="1"/>
  <c r="J1014" i="1"/>
  <c r="K1014" i="1" s="1"/>
  <c r="N1010" i="1"/>
  <c r="O1010" i="1" s="1"/>
  <c r="M1011" i="1"/>
  <c r="AA1095" i="1"/>
  <c r="A1096" i="1"/>
  <c r="Q1096" i="1" s="1"/>
  <c r="T1098" i="1"/>
  <c r="H1096" i="1" l="1"/>
  <c r="U1014" i="1"/>
  <c r="W1014" i="1" s="1"/>
  <c r="E1014" i="1"/>
  <c r="C976" i="1"/>
  <c r="P975" i="1"/>
  <c r="X975" i="1" s="1"/>
  <c r="B975" i="1" s="1"/>
  <c r="G1012" i="1"/>
  <c r="L1012" i="1"/>
  <c r="Y1096" i="1"/>
  <c r="R1096" i="1"/>
  <c r="S1096" i="1" s="1"/>
  <c r="N1011" i="1"/>
  <c r="O1011" i="1" s="1"/>
  <c r="M1012" i="1"/>
  <c r="I1016" i="1"/>
  <c r="J1015" i="1"/>
  <c r="K1015" i="1" s="1"/>
  <c r="D1013" i="1"/>
  <c r="F1013" i="1" s="1"/>
  <c r="AA1096" i="1"/>
  <c r="A1097" i="1"/>
  <c r="Q1097" i="1" s="1"/>
  <c r="T1099" i="1"/>
  <c r="H1097" i="1" l="1"/>
  <c r="E1015" i="1"/>
  <c r="C977" i="1"/>
  <c r="P976" i="1"/>
  <c r="X976" i="1" s="1"/>
  <c r="B976" i="1" s="1"/>
  <c r="L1013" i="1"/>
  <c r="G1013" i="1"/>
  <c r="U1015" i="1"/>
  <c r="W1015" i="1" s="1"/>
  <c r="Y1097" i="1"/>
  <c r="R1097" i="1"/>
  <c r="S1097" i="1" s="1"/>
  <c r="I1017" i="1"/>
  <c r="J1016" i="1"/>
  <c r="K1016" i="1" s="1"/>
  <c r="D1014" i="1"/>
  <c r="F1014" i="1" s="1"/>
  <c r="N1012" i="1"/>
  <c r="O1012" i="1" s="1"/>
  <c r="M1013" i="1"/>
  <c r="T1100" i="1"/>
  <c r="AA1097" i="1"/>
  <c r="A1098" i="1"/>
  <c r="Q1098" i="1" s="1"/>
  <c r="H1098" i="1" l="1"/>
  <c r="E1016" i="1"/>
  <c r="C978" i="1"/>
  <c r="P977" i="1"/>
  <c r="X977" i="1" s="1"/>
  <c r="B977" i="1" s="1"/>
  <c r="U1016" i="1"/>
  <c r="W1016" i="1" s="1"/>
  <c r="L1014" i="1"/>
  <c r="G1014" i="1"/>
  <c r="N1013" i="1"/>
  <c r="O1013" i="1" s="1"/>
  <c r="M1014" i="1"/>
  <c r="I1018" i="1"/>
  <c r="J1017" i="1"/>
  <c r="K1017" i="1" s="1"/>
  <c r="D1015" i="1"/>
  <c r="F1015" i="1" s="1"/>
  <c r="R1098" i="1"/>
  <c r="S1098" i="1" s="1"/>
  <c r="Y1098" i="1"/>
  <c r="T1101" i="1"/>
  <c r="AA1098" i="1"/>
  <c r="A1099" i="1"/>
  <c r="Q1099" i="1" s="1"/>
  <c r="E1017" i="1" l="1"/>
  <c r="H1099" i="1"/>
  <c r="U1017" i="1"/>
  <c r="W1017" i="1" s="1"/>
  <c r="C979" i="1"/>
  <c r="P978" i="1"/>
  <c r="X978" i="1" s="1"/>
  <c r="B978" i="1" s="1"/>
  <c r="L1015" i="1"/>
  <c r="G1015" i="1"/>
  <c r="D1016" i="1"/>
  <c r="F1016" i="1" s="1"/>
  <c r="N1014" i="1"/>
  <c r="O1014" i="1" s="1"/>
  <c r="M1015" i="1"/>
  <c r="Y1099" i="1"/>
  <c r="R1099" i="1"/>
  <c r="S1099" i="1" s="1"/>
  <c r="I1019" i="1"/>
  <c r="J1018" i="1"/>
  <c r="K1018" i="1" s="1"/>
  <c r="T1102" i="1"/>
  <c r="AA1099" i="1"/>
  <c r="A1100" i="1"/>
  <c r="Q1100" i="1" s="1"/>
  <c r="H1100" i="1" l="1"/>
  <c r="U1018" i="1"/>
  <c r="W1018" i="1" s="1"/>
  <c r="E1018" i="1"/>
  <c r="C980" i="1"/>
  <c r="P979" i="1"/>
  <c r="X979" i="1" s="1"/>
  <c r="B979" i="1" s="1"/>
  <c r="M1016" i="1"/>
  <c r="M1017" i="1" s="1"/>
  <c r="M1018" i="1" s="1"/>
  <c r="M1019" i="1" s="1"/>
  <c r="Y1014" i="1"/>
  <c r="N1015" i="1"/>
  <c r="N1016" i="1" s="1"/>
  <c r="G1016" i="1"/>
  <c r="L1016" i="1"/>
  <c r="J1019" i="1"/>
  <c r="K1019" i="1" s="1"/>
  <c r="I1020" i="1"/>
  <c r="R1100" i="1"/>
  <c r="S1100" i="1" s="1"/>
  <c r="Y1100" i="1"/>
  <c r="D1017" i="1"/>
  <c r="F1017" i="1" s="1"/>
  <c r="AA1100" i="1"/>
  <c r="A1101" i="1"/>
  <c r="Q1101" i="1" s="1"/>
  <c r="T1103" i="1"/>
  <c r="H1101" i="1" l="1"/>
  <c r="U1019" i="1"/>
  <c r="W1019" i="1" s="1"/>
  <c r="E1019" i="1"/>
  <c r="C981" i="1"/>
  <c r="P980" i="1"/>
  <c r="X980" i="1" s="1"/>
  <c r="B980" i="1" s="1"/>
  <c r="N1017" i="1"/>
  <c r="N1018" i="1" s="1"/>
  <c r="N1019" i="1" s="1"/>
  <c r="O1016" i="1"/>
  <c r="O1015" i="1"/>
  <c r="D1018" i="1"/>
  <c r="F1018" i="1" s="1"/>
  <c r="Y1101" i="1"/>
  <c r="R1101" i="1"/>
  <c r="S1101" i="1" s="1"/>
  <c r="I1021" i="1"/>
  <c r="J1020" i="1"/>
  <c r="K1020" i="1" s="1"/>
  <c r="M1020" i="1"/>
  <c r="L1017" i="1"/>
  <c r="G1017" i="1"/>
  <c r="A1102" i="1"/>
  <c r="Q1102" i="1" s="1"/>
  <c r="T1104" i="1"/>
  <c r="AA1101" i="1"/>
  <c r="H1102" i="1" l="1"/>
  <c r="U1020" i="1"/>
  <c r="W1020" i="1" s="1"/>
  <c r="E1020" i="1"/>
  <c r="O1017" i="1"/>
  <c r="C982" i="1"/>
  <c r="P981" i="1"/>
  <c r="X981" i="1" s="1"/>
  <c r="B981" i="1" s="1"/>
  <c r="N1020" i="1"/>
  <c r="L1018" i="1"/>
  <c r="O1018" i="1" s="1"/>
  <c r="G1018" i="1"/>
  <c r="J1021" i="1"/>
  <c r="K1021" i="1" s="1"/>
  <c r="U1021" i="1" s="1"/>
  <c r="W1021" i="1" s="1"/>
  <c r="I1022" i="1"/>
  <c r="M1021" i="1"/>
  <c r="Y1102" i="1"/>
  <c r="R1102" i="1"/>
  <c r="S1102" i="1" s="1"/>
  <c r="D1019" i="1"/>
  <c r="F1019" i="1" s="1"/>
  <c r="AA1102" i="1"/>
  <c r="A1103" i="1"/>
  <c r="Q1103" i="1" s="1"/>
  <c r="T1105" i="1"/>
  <c r="H1103" i="1" l="1"/>
  <c r="E1021" i="1"/>
  <c r="C983" i="1"/>
  <c r="P982" i="1"/>
  <c r="X982" i="1" s="1"/>
  <c r="B982" i="1" s="1"/>
  <c r="N1021" i="1"/>
  <c r="L1019" i="1"/>
  <c r="O1019" i="1" s="1"/>
  <c r="G1019" i="1"/>
  <c r="Y1103" i="1"/>
  <c r="R1103" i="1"/>
  <c r="S1103" i="1" s="1"/>
  <c r="D1020" i="1"/>
  <c r="F1020" i="1" s="1"/>
  <c r="M1022" i="1"/>
  <c r="I1023" i="1"/>
  <c r="J1022" i="1"/>
  <c r="K1022" i="1" s="1"/>
  <c r="U1022" i="1" s="1"/>
  <c r="W1022" i="1" s="1"/>
  <c r="T1106" i="1"/>
  <c r="AA1103" i="1"/>
  <c r="A1104" i="1"/>
  <c r="Q1104" i="1" l="1"/>
  <c r="Y1104" i="1" s="1"/>
  <c r="H1104" i="1"/>
  <c r="E1022" i="1"/>
  <c r="C984" i="1"/>
  <c r="P983" i="1"/>
  <c r="X983" i="1" s="1"/>
  <c r="B983" i="1" s="1"/>
  <c r="N1022" i="1"/>
  <c r="L1020" i="1"/>
  <c r="O1020" i="1" s="1"/>
  <c r="G1020" i="1"/>
  <c r="D1021" i="1"/>
  <c r="F1021" i="1" s="1"/>
  <c r="I1024" i="1"/>
  <c r="M1023" i="1"/>
  <c r="J1023" i="1"/>
  <c r="K1023" i="1" s="1"/>
  <c r="U1023" i="1" s="1"/>
  <c r="W1023" i="1" s="1"/>
  <c r="A1105" i="1"/>
  <c r="Q1105" i="1" s="1"/>
  <c r="T1107" i="1"/>
  <c r="AA1104" i="1"/>
  <c r="R1104" i="1" l="1"/>
  <c r="S1104" i="1" s="1"/>
  <c r="H1105" i="1"/>
  <c r="E1023" i="1"/>
  <c r="C985" i="1"/>
  <c r="P984" i="1"/>
  <c r="X984" i="1" s="1"/>
  <c r="B984" i="1" s="1"/>
  <c r="N1023" i="1"/>
  <c r="G1021" i="1"/>
  <c r="L1021" i="1"/>
  <c r="O1021" i="1" s="1"/>
  <c r="M1024" i="1"/>
  <c r="J1024" i="1"/>
  <c r="K1024" i="1" s="1"/>
  <c r="U1024" i="1" s="1"/>
  <c r="W1024" i="1" s="1"/>
  <c r="I1025" i="1"/>
  <c r="Y1105" i="1"/>
  <c r="R1105" i="1"/>
  <c r="S1105" i="1" s="1"/>
  <c r="D1022" i="1"/>
  <c r="F1022" i="1" s="1"/>
  <c r="A1106" i="1"/>
  <c r="T1108" i="1"/>
  <c r="AA1105" i="1"/>
  <c r="Q1106" i="1" l="1"/>
  <c r="R1106" i="1" s="1"/>
  <c r="H1106" i="1"/>
  <c r="E1024" i="1"/>
  <c r="C986" i="1"/>
  <c r="P985" i="1"/>
  <c r="X985" i="1" s="1"/>
  <c r="B985" i="1" s="1"/>
  <c r="N1024" i="1"/>
  <c r="G1022" i="1"/>
  <c r="D1023" i="1"/>
  <c r="F1023" i="1" s="1"/>
  <c r="I1026" i="1"/>
  <c r="J1025" i="1"/>
  <c r="K1025" i="1" s="1"/>
  <c r="U1025" i="1" s="1"/>
  <c r="W1025" i="1" s="1"/>
  <c r="M1025" i="1"/>
  <c r="L1022" i="1"/>
  <c r="O1022" i="1" s="1"/>
  <c r="T1109" i="1"/>
  <c r="AA1106" i="1"/>
  <c r="A1107" i="1"/>
  <c r="Q1107" i="1" s="1"/>
  <c r="H1107" i="1" l="1"/>
  <c r="E1025" i="1"/>
  <c r="C987" i="1"/>
  <c r="P986" i="1"/>
  <c r="X986" i="1" s="1"/>
  <c r="B986" i="1" s="1"/>
  <c r="N1025" i="1"/>
  <c r="G1023" i="1"/>
  <c r="Y1107" i="1"/>
  <c r="R1107" i="1"/>
  <c r="S1107" i="1" s="1"/>
  <c r="I1027" i="1"/>
  <c r="M1026" i="1"/>
  <c r="J1026" i="1"/>
  <c r="K1026" i="1" s="1"/>
  <c r="U1026" i="1" s="1"/>
  <c r="W1026" i="1" s="1"/>
  <c r="D1024" i="1"/>
  <c r="F1024" i="1" s="1"/>
  <c r="L1023" i="1"/>
  <c r="O1023" i="1" s="1"/>
  <c r="AA1107" i="1"/>
  <c r="A1108" i="1"/>
  <c r="Q1108" i="1" s="1"/>
  <c r="T1110" i="1"/>
  <c r="H1108" i="1" l="1"/>
  <c r="E1026" i="1"/>
  <c r="C988" i="1"/>
  <c r="P987" i="1"/>
  <c r="X987" i="1" s="1"/>
  <c r="B987" i="1" s="1"/>
  <c r="N1026" i="1"/>
  <c r="L1024" i="1"/>
  <c r="O1024" i="1" s="1"/>
  <c r="R1108" i="1"/>
  <c r="S1108" i="1" s="1"/>
  <c r="Y1108" i="1"/>
  <c r="J1027" i="1"/>
  <c r="K1027" i="1" s="1"/>
  <c r="U1027" i="1" s="1"/>
  <c r="W1027" i="1" s="1"/>
  <c r="M1027" i="1"/>
  <c r="I1028" i="1"/>
  <c r="D1025" i="1"/>
  <c r="F1025" i="1" s="1"/>
  <c r="G1024" i="1"/>
  <c r="T1111" i="1"/>
  <c r="AA1108" i="1"/>
  <c r="A1109" i="1"/>
  <c r="Q1109" i="1" s="1"/>
  <c r="H1109" i="1" l="1"/>
  <c r="E1027" i="1"/>
  <c r="N1027" i="1"/>
  <c r="C989" i="1"/>
  <c r="P988" i="1"/>
  <c r="X988" i="1" s="1"/>
  <c r="B988" i="1" s="1"/>
  <c r="Y1109" i="1"/>
  <c r="R1109" i="1"/>
  <c r="S1109" i="1" s="1"/>
  <c r="G1025" i="1"/>
  <c r="D1026" i="1"/>
  <c r="F1026" i="1" s="1"/>
  <c r="L1025" i="1"/>
  <c r="O1025" i="1" s="1"/>
  <c r="I1029" i="1"/>
  <c r="M1028" i="1"/>
  <c r="J1028" i="1"/>
  <c r="K1028" i="1" s="1"/>
  <c r="U1028" i="1" s="1"/>
  <c r="W1028" i="1" s="1"/>
  <c r="AA1109" i="1"/>
  <c r="A1110" i="1"/>
  <c r="Q1110" i="1" s="1"/>
  <c r="T1112" i="1"/>
  <c r="N1028" i="1" l="1"/>
  <c r="H1110" i="1"/>
  <c r="E1028" i="1"/>
  <c r="C990" i="1"/>
  <c r="P989" i="1"/>
  <c r="X989" i="1" s="1"/>
  <c r="B989" i="1" s="1"/>
  <c r="L1026" i="1"/>
  <c r="O1026" i="1" s="1"/>
  <c r="G1026" i="1"/>
  <c r="Y1110" i="1"/>
  <c r="R1110" i="1"/>
  <c r="S1110" i="1" s="1"/>
  <c r="D1027" i="1"/>
  <c r="F1027" i="1" s="1"/>
  <c r="I1030" i="1"/>
  <c r="J1029" i="1"/>
  <c r="K1029" i="1" s="1"/>
  <c r="U1029" i="1" s="1"/>
  <c r="W1029" i="1" s="1"/>
  <c r="M1029" i="1"/>
  <c r="A1111" i="1"/>
  <c r="Q1111" i="1" s="1"/>
  <c r="T1113" i="1"/>
  <c r="AA1110" i="1"/>
  <c r="N1029" i="1" l="1"/>
  <c r="H1111" i="1"/>
  <c r="E1029" i="1"/>
  <c r="C991" i="1"/>
  <c r="P990" i="1"/>
  <c r="X990" i="1" s="1"/>
  <c r="B990" i="1" s="1"/>
  <c r="M1030" i="1"/>
  <c r="I1031" i="1"/>
  <c r="J1030" i="1"/>
  <c r="K1030" i="1" s="1"/>
  <c r="U1030" i="1" s="1"/>
  <c r="W1030" i="1" s="1"/>
  <c r="D1028" i="1"/>
  <c r="F1028" i="1" s="1"/>
  <c r="Y1111" i="1"/>
  <c r="R1111" i="1"/>
  <c r="S1111" i="1" s="1"/>
  <c r="L1027" i="1"/>
  <c r="O1027" i="1" s="1"/>
  <c r="G1027" i="1"/>
  <c r="AA1111" i="1"/>
  <c r="A1112" i="1"/>
  <c r="Q1112" i="1" s="1"/>
  <c r="T1114" i="1"/>
  <c r="N1030" i="1" l="1"/>
  <c r="H1112" i="1"/>
  <c r="E1030" i="1"/>
  <c r="C992" i="1"/>
  <c r="P991" i="1"/>
  <c r="X991" i="1" s="1"/>
  <c r="B991" i="1" s="1"/>
  <c r="L1028" i="1"/>
  <c r="O1028" i="1" s="1"/>
  <c r="G1028" i="1"/>
  <c r="Y1112" i="1"/>
  <c r="R1112" i="1"/>
  <c r="S1112" i="1" s="1"/>
  <c r="D1029" i="1"/>
  <c r="F1029" i="1" s="1"/>
  <c r="I1032" i="1"/>
  <c r="M1031" i="1"/>
  <c r="J1031" i="1"/>
  <c r="K1031" i="1" s="1"/>
  <c r="U1031" i="1" s="1"/>
  <c r="W1031" i="1" s="1"/>
  <c r="T1115" i="1"/>
  <c r="A1113" i="1"/>
  <c r="Q1113" i="1" s="1"/>
  <c r="AA1112" i="1"/>
  <c r="N1031" i="1" l="1"/>
  <c r="H1113" i="1"/>
  <c r="E1031" i="1"/>
  <c r="C993" i="1"/>
  <c r="P992" i="1"/>
  <c r="X992" i="1" s="1"/>
  <c r="B992" i="1" s="1"/>
  <c r="M1032" i="1"/>
  <c r="N1032" i="1" s="1"/>
  <c r="I1033" i="1"/>
  <c r="J1032" i="1"/>
  <c r="K1032" i="1" s="1"/>
  <c r="U1032" i="1" s="1"/>
  <c r="W1032" i="1" s="1"/>
  <c r="D1030" i="1"/>
  <c r="F1030" i="1" s="1"/>
  <c r="Y1113" i="1"/>
  <c r="R1113" i="1"/>
  <c r="S1113" i="1" s="1"/>
  <c r="L1029" i="1"/>
  <c r="O1029" i="1" s="1"/>
  <c r="G1029" i="1"/>
  <c r="AA1113" i="1"/>
  <c r="A1114" i="1"/>
  <c r="T1116" i="1"/>
  <c r="Q1114" i="1" l="1"/>
  <c r="Y1114" i="1" s="1"/>
  <c r="H1114" i="1"/>
  <c r="E1032" i="1"/>
  <c r="C994" i="1"/>
  <c r="P993" i="1"/>
  <c r="X993" i="1" s="1"/>
  <c r="B993" i="1" s="1"/>
  <c r="L1030" i="1"/>
  <c r="O1030" i="1" s="1"/>
  <c r="G1030" i="1"/>
  <c r="D1031" i="1"/>
  <c r="F1031" i="1" s="1"/>
  <c r="J1033" i="1"/>
  <c r="K1033" i="1" s="1"/>
  <c r="U1033" i="1" s="1"/>
  <c r="W1033" i="1" s="1"/>
  <c r="I1034" i="1"/>
  <c r="M1033" i="1"/>
  <c r="N1033" i="1" s="1"/>
  <c r="T1117" i="1"/>
  <c r="A1115" i="1"/>
  <c r="Q1115" i="1" s="1"/>
  <c r="AA1114" i="1"/>
  <c r="R1114" i="1" l="1"/>
  <c r="S1114" i="1" s="1"/>
  <c r="H1115" i="1"/>
  <c r="E1033" i="1"/>
  <c r="C995" i="1"/>
  <c r="P994" i="1"/>
  <c r="X994" i="1" s="1"/>
  <c r="B994" i="1" s="1"/>
  <c r="L1031" i="1"/>
  <c r="O1031" i="1" s="1"/>
  <c r="G1031" i="1"/>
  <c r="Y1115" i="1"/>
  <c r="R1115" i="1"/>
  <c r="S1115" i="1" s="1"/>
  <c r="J1034" i="1"/>
  <c r="K1034" i="1" s="1"/>
  <c r="U1034" i="1" s="1"/>
  <c r="W1034" i="1" s="1"/>
  <c r="M1034" i="1"/>
  <c r="N1034" i="1" s="1"/>
  <c r="I1035" i="1"/>
  <c r="D1032" i="1"/>
  <c r="F1032" i="1" s="1"/>
  <c r="AA1115" i="1"/>
  <c r="A1116" i="1"/>
  <c r="Q1116" i="1" s="1"/>
  <c r="T1118" i="1"/>
  <c r="H1116" i="1" l="1"/>
  <c r="E1034" i="1"/>
  <c r="C996" i="1"/>
  <c r="P995" i="1"/>
  <c r="X995" i="1" s="1"/>
  <c r="B995" i="1" s="1"/>
  <c r="G1032" i="1"/>
  <c r="D1033" i="1"/>
  <c r="F1033" i="1" s="1"/>
  <c r="R1116" i="1"/>
  <c r="S1116" i="1" s="1"/>
  <c r="Y1116" i="1"/>
  <c r="L1032" i="1"/>
  <c r="O1032" i="1" s="1"/>
  <c r="I1036" i="1"/>
  <c r="J1035" i="1"/>
  <c r="K1035" i="1" s="1"/>
  <c r="U1035" i="1" s="1"/>
  <c r="W1035" i="1" s="1"/>
  <c r="M1035" i="1"/>
  <c r="N1035" i="1" s="1"/>
  <c r="AA1116" i="1"/>
  <c r="T1119" i="1"/>
  <c r="A1117" i="1"/>
  <c r="Q1117" i="1" s="1"/>
  <c r="H1117" i="1" l="1"/>
  <c r="E1035" i="1"/>
  <c r="C997" i="1"/>
  <c r="P996" i="1"/>
  <c r="X996" i="1" s="1"/>
  <c r="B996" i="1" s="1"/>
  <c r="G1033" i="1"/>
  <c r="D1034" i="1"/>
  <c r="F1034" i="1" s="1"/>
  <c r="Y1117" i="1"/>
  <c r="R1117" i="1"/>
  <c r="S1117" i="1" s="1"/>
  <c r="M1036" i="1"/>
  <c r="N1036" i="1" s="1"/>
  <c r="J1036" i="1"/>
  <c r="K1036" i="1" s="1"/>
  <c r="U1036" i="1" s="1"/>
  <c r="W1036" i="1" s="1"/>
  <c r="I1037" i="1"/>
  <c r="L1033" i="1"/>
  <c r="O1033" i="1" s="1"/>
  <c r="AA1117" i="1"/>
  <c r="A1118" i="1"/>
  <c r="Q1118" i="1" s="1"/>
  <c r="T1120" i="1"/>
  <c r="H1118" i="1" l="1"/>
  <c r="E1036" i="1"/>
  <c r="C998" i="1"/>
  <c r="P997" i="1"/>
  <c r="G1034" i="1"/>
  <c r="Y1118" i="1"/>
  <c r="R1118" i="1"/>
  <c r="S1118" i="1" s="1"/>
  <c r="J1037" i="1"/>
  <c r="K1037" i="1" s="1"/>
  <c r="U1037" i="1" s="1"/>
  <c r="W1037" i="1" s="1"/>
  <c r="M1037" i="1"/>
  <c r="N1037" i="1" s="1"/>
  <c r="I1038" i="1"/>
  <c r="D1035" i="1"/>
  <c r="F1035" i="1" s="1"/>
  <c r="L1034" i="1"/>
  <c r="O1034" i="1" s="1"/>
  <c r="AA1118" i="1"/>
  <c r="A1119" i="1"/>
  <c r="Q1119" i="1" s="1"/>
  <c r="T1121" i="1"/>
  <c r="H1119" i="1" l="1"/>
  <c r="X997" i="1"/>
  <c r="B997" i="1" s="1"/>
  <c r="S997" i="1"/>
  <c r="E1037" i="1"/>
  <c r="C999" i="1"/>
  <c r="P998" i="1"/>
  <c r="D1036" i="1"/>
  <c r="F1036" i="1" s="1"/>
  <c r="L1035" i="1"/>
  <c r="O1035" i="1" s="1"/>
  <c r="I1039" i="1"/>
  <c r="J1038" i="1"/>
  <c r="K1038" i="1" s="1"/>
  <c r="U1038" i="1" s="1"/>
  <c r="W1038" i="1" s="1"/>
  <c r="M1038" i="1"/>
  <c r="N1038" i="1" s="1"/>
  <c r="R1119" i="1"/>
  <c r="G1035" i="1"/>
  <c r="AA1119" i="1"/>
  <c r="A1120" i="1"/>
  <c r="Q1120" i="1" s="1"/>
  <c r="T1122" i="1"/>
  <c r="H1120" i="1" l="1"/>
  <c r="Y997" i="1"/>
  <c r="E1038" i="1"/>
  <c r="X998" i="1"/>
  <c r="B998" i="1" s="1"/>
  <c r="S998" i="1"/>
  <c r="C1000" i="1"/>
  <c r="P999" i="1"/>
  <c r="L1036" i="1"/>
  <c r="O1036" i="1" s="1"/>
  <c r="G1036" i="1"/>
  <c r="R1120" i="1"/>
  <c r="M1039" i="1"/>
  <c r="N1039" i="1" s="1"/>
  <c r="I1040" i="1"/>
  <c r="J1039" i="1"/>
  <c r="K1039" i="1" s="1"/>
  <c r="U1039" i="1" s="1"/>
  <c r="W1039" i="1" s="1"/>
  <c r="D1037" i="1"/>
  <c r="F1037" i="1" s="1"/>
  <c r="AA1120" i="1"/>
  <c r="T1123" i="1"/>
  <c r="A1121" i="1"/>
  <c r="Q1121" i="1" s="1"/>
  <c r="H1121" i="1" l="1"/>
  <c r="Y998" i="1"/>
  <c r="E1039" i="1"/>
  <c r="X999" i="1"/>
  <c r="B999" i="1" s="1"/>
  <c r="S999" i="1"/>
  <c r="Y999" i="1" s="1"/>
  <c r="C1001" i="1"/>
  <c r="P1000" i="1"/>
  <c r="X1000" i="1" s="1"/>
  <c r="B1000" i="1" s="1"/>
  <c r="L1037" i="1"/>
  <c r="O1037" i="1" s="1"/>
  <c r="R1121" i="1"/>
  <c r="G1037" i="1"/>
  <c r="I1041" i="1"/>
  <c r="M1040" i="1"/>
  <c r="N1040" i="1" s="1"/>
  <c r="J1040" i="1"/>
  <c r="K1040" i="1" s="1"/>
  <c r="U1040" i="1" s="1"/>
  <c r="W1040" i="1" s="1"/>
  <c r="D1038" i="1"/>
  <c r="F1038" i="1" s="1"/>
  <c r="T1124" i="1"/>
  <c r="AA1121" i="1"/>
  <c r="A1122" i="1"/>
  <c r="Q1122" i="1" s="1"/>
  <c r="H1122" i="1" l="1"/>
  <c r="E1040" i="1"/>
  <c r="C1002" i="1"/>
  <c r="P1001" i="1"/>
  <c r="X1001" i="1" s="1"/>
  <c r="B1001" i="1" s="1"/>
  <c r="L1038" i="1"/>
  <c r="O1038" i="1" s="1"/>
  <c r="I1042" i="1"/>
  <c r="J1041" i="1"/>
  <c r="K1041" i="1" s="1"/>
  <c r="U1041" i="1" s="1"/>
  <c r="W1041" i="1" s="1"/>
  <c r="M1041" i="1"/>
  <c r="N1041" i="1" s="1"/>
  <c r="Y1122" i="1"/>
  <c r="R1122" i="1"/>
  <c r="S1122" i="1" s="1"/>
  <c r="D1039" i="1"/>
  <c r="F1039" i="1" s="1"/>
  <c r="G1038" i="1"/>
  <c r="AA1122" i="1"/>
  <c r="T1125" i="1"/>
  <c r="A1123" i="1"/>
  <c r="Q1123" i="1" s="1"/>
  <c r="H1123" i="1" l="1"/>
  <c r="E1041" i="1"/>
  <c r="C1003" i="1"/>
  <c r="P1002" i="1"/>
  <c r="X1002" i="1" s="1"/>
  <c r="B1002" i="1" s="1"/>
  <c r="R1123" i="1"/>
  <c r="G1039" i="1"/>
  <c r="D1040" i="1"/>
  <c r="F1040" i="1" s="1"/>
  <c r="L1039" i="1"/>
  <c r="O1039" i="1" s="1"/>
  <c r="J1042" i="1"/>
  <c r="K1042" i="1" s="1"/>
  <c r="U1042" i="1" s="1"/>
  <c r="W1042" i="1" s="1"/>
  <c r="I1043" i="1"/>
  <c r="M1042" i="1"/>
  <c r="N1042" i="1" s="1"/>
  <c r="A1124" i="1"/>
  <c r="Q1124" i="1" s="1"/>
  <c r="T1126" i="1"/>
  <c r="AA1123" i="1"/>
  <c r="H1124" i="1" l="1"/>
  <c r="E1042" i="1"/>
  <c r="C1004" i="1"/>
  <c r="P1003" i="1"/>
  <c r="X1003" i="1" s="1"/>
  <c r="B1003" i="1" s="1"/>
  <c r="L1040" i="1"/>
  <c r="O1040" i="1" s="1"/>
  <c r="G1040" i="1"/>
  <c r="D1041" i="1"/>
  <c r="F1041" i="1" s="1"/>
  <c r="R1124" i="1"/>
  <c r="S1124" i="1" s="1"/>
  <c r="Y1124" i="1"/>
  <c r="M1043" i="1"/>
  <c r="N1043" i="1" s="1"/>
  <c r="I1044" i="1"/>
  <c r="J1043" i="1"/>
  <c r="K1043" i="1" s="1"/>
  <c r="U1043" i="1" s="1"/>
  <c r="W1043" i="1" s="1"/>
  <c r="T1127" i="1"/>
  <c r="AA1124" i="1"/>
  <c r="A1125" i="1"/>
  <c r="Q1125" i="1" s="1"/>
  <c r="H1125" i="1" l="1"/>
  <c r="E1043" i="1"/>
  <c r="C1005" i="1"/>
  <c r="P1004" i="1"/>
  <c r="X1004" i="1" s="1"/>
  <c r="B1004" i="1" s="1"/>
  <c r="L1041" i="1"/>
  <c r="O1041" i="1" s="1"/>
  <c r="G1041" i="1"/>
  <c r="I1045" i="1"/>
  <c r="J1044" i="1"/>
  <c r="K1044" i="1" s="1"/>
  <c r="Y1125" i="1"/>
  <c r="R1125" i="1"/>
  <c r="S1125" i="1" s="1"/>
  <c r="D1042" i="1"/>
  <c r="F1042" i="1" s="1"/>
  <c r="AA1125" i="1"/>
  <c r="A1126" i="1"/>
  <c r="Q1126" i="1" s="1"/>
  <c r="T1128" i="1"/>
  <c r="H1126" i="1" l="1"/>
  <c r="U1044" i="1"/>
  <c r="W1044" i="1" s="1"/>
  <c r="E1044" i="1"/>
  <c r="C1006" i="1"/>
  <c r="P1005" i="1"/>
  <c r="X1005" i="1" s="1"/>
  <c r="B1005" i="1" s="1"/>
  <c r="G1042" i="1"/>
  <c r="Y1126" i="1"/>
  <c r="R1126" i="1"/>
  <c r="S1126" i="1" s="1"/>
  <c r="D1043" i="1"/>
  <c r="F1043" i="1" s="1"/>
  <c r="J1045" i="1"/>
  <c r="K1045" i="1" s="1"/>
  <c r="I1046" i="1"/>
  <c r="L1042" i="1"/>
  <c r="O1042" i="1" s="1"/>
  <c r="T1129" i="1"/>
  <c r="AA1126" i="1"/>
  <c r="A1127" i="1"/>
  <c r="Q1127" i="1" s="1"/>
  <c r="H1127" i="1" l="1"/>
  <c r="U1045" i="1"/>
  <c r="W1045" i="1" s="1"/>
  <c r="E1045" i="1"/>
  <c r="C1007" i="1"/>
  <c r="P1006" i="1"/>
  <c r="X1006" i="1" s="1"/>
  <c r="B1006" i="1" s="1"/>
  <c r="L1043" i="1"/>
  <c r="G1043" i="1"/>
  <c r="D1044" i="1"/>
  <c r="F1044" i="1" s="1"/>
  <c r="Y1127" i="1"/>
  <c r="R1127" i="1"/>
  <c r="S1127" i="1" s="1"/>
  <c r="I1047" i="1"/>
  <c r="J1046" i="1"/>
  <c r="K1046" i="1" s="1"/>
  <c r="A1128" i="1"/>
  <c r="Q1128" i="1" s="1"/>
  <c r="T1130" i="1"/>
  <c r="AA1127" i="1"/>
  <c r="H1128" i="1" l="1"/>
  <c r="U1046" i="1"/>
  <c r="W1046" i="1" s="1"/>
  <c r="E1046" i="1"/>
  <c r="O1043" i="1"/>
  <c r="M1044" i="1"/>
  <c r="N1044" i="1" s="1"/>
  <c r="C1008" i="1"/>
  <c r="P1007" i="1"/>
  <c r="X1007" i="1" s="1"/>
  <c r="B1007" i="1" s="1"/>
  <c r="G1044" i="1"/>
  <c r="L1044" i="1"/>
  <c r="Y1128" i="1"/>
  <c r="R1128" i="1"/>
  <c r="S1128" i="1" s="1"/>
  <c r="J1047" i="1"/>
  <c r="K1047" i="1" s="1"/>
  <c r="I1048" i="1"/>
  <c r="D1045" i="1"/>
  <c r="F1045" i="1" s="1"/>
  <c r="AA1128" i="1"/>
  <c r="T1131" i="1"/>
  <c r="A1129" i="1"/>
  <c r="Q1129" i="1" s="1"/>
  <c r="H1129" i="1" l="1"/>
  <c r="U1047" i="1"/>
  <c r="W1047" i="1" s="1"/>
  <c r="E1047" i="1"/>
  <c r="O1044" i="1"/>
  <c r="M1045" i="1"/>
  <c r="C1009" i="1"/>
  <c r="P1008" i="1"/>
  <c r="X1008" i="1" s="1"/>
  <c r="B1008" i="1" s="1"/>
  <c r="Y1129" i="1"/>
  <c r="R1129" i="1"/>
  <c r="S1129" i="1" s="1"/>
  <c r="G1045" i="1"/>
  <c r="D1046" i="1"/>
  <c r="F1046" i="1" s="1"/>
  <c r="L1045" i="1"/>
  <c r="I1049" i="1"/>
  <c r="J1048" i="1"/>
  <c r="K1048" i="1" s="1"/>
  <c r="AA1129" i="1"/>
  <c r="A1130" i="1"/>
  <c r="Q1130" i="1" s="1"/>
  <c r="T1132" i="1"/>
  <c r="H1130" i="1" l="1"/>
  <c r="E1048" i="1"/>
  <c r="N1045" i="1"/>
  <c r="O1045" i="1" s="1"/>
  <c r="M1046" i="1"/>
  <c r="C1010" i="1"/>
  <c r="P1009" i="1"/>
  <c r="X1009" i="1" s="1"/>
  <c r="B1009" i="1" s="1"/>
  <c r="L1046" i="1"/>
  <c r="G1046" i="1"/>
  <c r="D1047" i="1"/>
  <c r="F1047" i="1" s="1"/>
  <c r="U1048" i="1"/>
  <c r="W1048" i="1" s="1"/>
  <c r="Y1130" i="1"/>
  <c r="R1130" i="1"/>
  <c r="S1130" i="1" s="1"/>
  <c r="J1049" i="1"/>
  <c r="K1049" i="1" s="1"/>
  <c r="I1050" i="1"/>
  <c r="A1131" i="1"/>
  <c r="Q1131" i="1" s="1"/>
  <c r="T1133" i="1"/>
  <c r="AA1130" i="1"/>
  <c r="H1131" i="1" l="1"/>
  <c r="N1046" i="1"/>
  <c r="O1046" i="1" s="1"/>
  <c r="E1049" i="1"/>
  <c r="C1011" i="1"/>
  <c r="P1010" i="1"/>
  <c r="X1010" i="1" s="1"/>
  <c r="B1010" i="1" s="1"/>
  <c r="U1049" i="1"/>
  <c r="W1049" i="1" s="1"/>
  <c r="M1047" i="1"/>
  <c r="L1047" i="1"/>
  <c r="G1047" i="1"/>
  <c r="D1048" i="1"/>
  <c r="F1048" i="1" s="1"/>
  <c r="Y1131" i="1"/>
  <c r="R1131" i="1"/>
  <c r="S1131" i="1" s="1"/>
  <c r="I1051" i="1"/>
  <c r="J1050" i="1"/>
  <c r="K1050" i="1" s="1"/>
  <c r="T1134" i="1"/>
  <c r="AA1131" i="1"/>
  <c r="A1132" i="1"/>
  <c r="Q1132" i="1" s="1"/>
  <c r="N1047" i="1" l="1"/>
  <c r="O1047" i="1" s="1"/>
  <c r="H1132" i="1"/>
  <c r="E1050" i="1"/>
  <c r="C1012" i="1"/>
  <c r="P1011" i="1"/>
  <c r="X1011" i="1" s="1"/>
  <c r="B1011" i="1" s="1"/>
  <c r="U1050" i="1"/>
  <c r="W1050" i="1" s="1"/>
  <c r="M1048" i="1"/>
  <c r="M1049" i="1" s="1"/>
  <c r="L1048" i="1"/>
  <c r="G1048" i="1"/>
  <c r="R1132" i="1"/>
  <c r="S1132" i="1" s="1"/>
  <c r="Y1132" i="1"/>
  <c r="J1051" i="1"/>
  <c r="K1051" i="1" s="1"/>
  <c r="I1052" i="1"/>
  <c r="D1049" i="1"/>
  <c r="F1049" i="1" s="1"/>
  <c r="AA1132" i="1"/>
  <c r="A1133" i="1"/>
  <c r="Q1133" i="1" s="1"/>
  <c r="T1135" i="1"/>
  <c r="N1048" i="1" l="1"/>
  <c r="O1048" i="1" s="1"/>
  <c r="H1133" i="1"/>
  <c r="E1051" i="1"/>
  <c r="U1051" i="1"/>
  <c r="W1051" i="1" s="1"/>
  <c r="C1013" i="1"/>
  <c r="P1012" i="1"/>
  <c r="X1012" i="1" s="1"/>
  <c r="B1012" i="1" s="1"/>
  <c r="G1049" i="1"/>
  <c r="L1049" i="1"/>
  <c r="I1053" i="1"/>
  <c r="J1052" i="1"/>
  <c r="K1052" i="1" s="1"/>
  <c r="M1050" i="1"/>
  <c r="Y1133" i="1"/>
  <c r="R1133" i="1"/>
  <c r="S1133" i="1" s="1"/>
  <c r="D1050" i="1"/>
  <c r="F1050" i="1" s="1"/>
  <c r="T1136" i="1"/>
  <c r="AA1133" i="1"/>
  <c r="A1134" i="1"/>
  <c r="Q1134" i="1" s="1"/>
  <c r="N1049" i="1" l="1"/>
  <c r="N1050" i="1" s="1"/>
  <c r="H1134" i="1"/>
  <c r="U1052" i="1"/>
  <c r="W1052" i="1" s="1"/>
  <c r="E1052" i="1"/>
  <c r="C1014" i="1"/>
  <c r="P1013" i="1"/>
  <c r="X1013" i="1" s="1"/>
  <c r="B1013" i="1" s="1"/>
  <c r="L1050" i="1"/>
  <c r="G1050" i="1"/>
  <c r="M1051" i="1"/>
  <c r="J1053" i="1"/>
  <c r="K1053" i="1" s="1"/>
  <c r="U1053" i="1" s="1"/>
  <c r="W1053" i="1" s="1"/>
  <c r="I1054" i="1"/>
  <c r="Y1134" i="1"/>
  <c r="R1134" i="1"/>
  <c r="S1134" i="1" s="1"/>
  <c r="D1051" i="1"/>
  <c r="F1051" i="1" s="1"/>
  <c r="A1135" i="1"/>
  <c r="AA1134" i="1"/>
  <c r="T1137" i="1"/>
  <c r="O1049" i="1" l="1"/>
  <c r="Q1135" i="1"/>
  <c r="Y1135" i="1" s="1"/>
  <c r="H1135" i="1"/>
  <c r="E1053" i="1"/>
  <c r="C1015" i="1"/>
  <c r="P1014" i="1"/>
  <c r="L1051" i="1"/>
  <c r="O1050" i="1"/>
  <c r="G1051" i="1"/>
  <c r="N1051" i="1"/>
  <c r="M1052" i="1"/>
  <c r="J1054" i="1"/>
  <c r="K1054" i="1" s="1"/>
  <c r="U1054" i="1" s="1"/>
  <c r="W1054" i="1" s="1"/>
  <c r="I1055" i="1"/>
  <c r="D1052" i="1"/>
  <c r="F1052" i="1" s="1"/>
  <c r="T1138" i="1"/>
  <c r="A1136" i="1"/>
  <c r="Q1136" i="1" s="1"/>
  <c r="AA1135" i="1"/>
  <c r="R1135" i="1" l="1"/>
  <c r="S1135" i="1" s="1"/>
  <c r="H1136" i="1"/>
  <c r="E1054" i="1"/>
  <c r="X1014" i="1"/>
  <c r="B1014" i="1" s="1"/>
  <c r="C1016" i="1"/>
  <c r="P1015" i="1"/>
  <c r="X1015" i="1" s="1"/>
  <c r="B1015" i="1" s="1"/>
  <c r="O1051" i="1"/>
  <c r="D1053" i="1"/>
  <c r="F1053" i="1" s="1"/>
  <c r="G1052" i="1"/>
  <c r="N1052" i="1"/>
  <c r="M1053" i="1"/>
  <c r="J1055" i="1"/>
  <c r="K1055" i="1" s="1"/>
  <c r="U1055" i="1" s="1"/>
  <c r="W1055" i="1" s="1"/>
  <c r="I1056" i="1"/>
  <c r="Y1136" i="1"/>
  <c r="R1136" i="1"/>
  <c r="S1136" i="1" s="1"/>
  <c r="L1052" i="1"/>
  <c r="A1137" i="1"/>
  <c r="Q1137" i="1" s="1"/>
  <c r="T1139" i="1"/>
  <c r="AA1136" i="1"/>
  <c r="H1137" i="1" l="1"/>
  <c r="E1055" i="1"/>
  <c r="C1017" i="1"/>
  <c r="P1016" i="1"/>
  <c r="X1016" i="1" s="1"/>
  <c r="B1016" i="1" s="1"/>
  <c r="O1052" i="1"/>
  <c r="L1053" i="1"/>
  <c r="G1053" i="1"/>
  <c r="N1053" i="1"/>
  <c r="M1054" i="1"/>
  <c r="J1056" i="1"/>
  <c r="K1056" i="1" s="1"/>
  <c r="U1056" i="1" s="1"/>
  <c r="W1056" i="1" s="1"/>
  <c r="I1057" i="1"/>
  <c r="Y1137" i="1"/>
  <c r="R1137" i="1"/>
  <c r="S1137" i="1" s="1"/>
  <c r="D1054" i="1"/>
  <c r="F1054" i="1" s="1"/>
  <c r="AA1137" i="1"/>
  <c r="T1140" i="1"/>
  <c r="A1138" i="1"/>
  <c r="Q1138" i="1" s="1"/>
  <c r="H1138" i="1" l="1"/>
  <c r="E1056" i="1"/>
  <c r="C1018" i="1"/>
  <c r="P1017" i="1"/>
  <c r="X1017" i="1" s="1"/>
  <c r="B1017" i="1" s="1"/>
  <c r="G1054" i="1"/>
  <c r="O1053" i="1"/>
  <c r="L1054" i="1"/>
  <c r="N1054" i="1"/>
  <c r="M1055" i="1"/>
  <c r="R1138" i="1"/>
  <c r="S1138" i="1" s="1"/>
  <c r="Y1138" i="1"/>
  <c r="J1057" i="1"/>
  <c r="K1057" i="1" s="1"/>
  <c r="U1057" i="1" s="1"/>
  <c r="W1057" i="1" s="1"/>
  <c r="I1058" i="1"/>
  <c r="D1055" i="1"/>
  <c r="F1055" i="1" s="1"/>
  <c r="AA1138" i="1"/>
  <c r="A1139" i="1"/>
  <c r="Q1139" i="1" s="1"/>
  <c r="T1141" i="1"/>
  <c r="H1139" i="1" l="1"/>
  <c r="E1057" i="1"/>
  <c r="C1019" i="1"/>
  <c r="P1018" i="1"/>
  <c r="X1018" i="1" s="1"/>
  <c r="B1018" i="1" s="1"/>
  <c r="O1054" i="1"/>
  <c r="L1055" i="1"/>
  <c r="I1059" i="1"/>
  <c r="J1058" i="1"/>
  <c r="K1058" i="1" s="1"/>
  <c r="U1058" i="1" s="1"/>
  <c r="W1058" i="1" s="1"/>
  <c r="G1055" i="1"/>
  <c r="N1055" i="1"/>
  <c r="M1056" i="1"/>
  <c r="Y1139" i="1"/>
  <c r="R1139" i="1"/>
  <c r="S1139" i="1" s="1"/>
  <c r="D1056" i="1"/>
  <c r="F1056" i="1" s="1"/>
  <c r="AA1139" i="1"/>
  <c r="T1142" i="1"/>
  <c r="A1140" i="1"/>
  <c r="Q1140" i="1" s="1"/>
  <c r="H1140" i="1" l="1"/>
  <c r="E1058" i="1"/>
  <c r="C1020" i="1"/>
  <c r="P1019" i="1"/>
  <c r="X1019" i="1" s="1"/>
  <c r="B1019" i="1" s="1"/>
  <c r="G1056" i="1"/>
  <c r="N1056" i="1"/>
  <c r="M1057" i="1"/>
  <c r="I1060" i="1"/>
  <c r="J1059" i="1"/>
  <c r="K1059" i="1" s="1"/>
  <c r="U1059" i="1" s="1"/>
  <c r="W1059" i="1" s="1"/>
  <c r="R1140" i="1"/>
  <c r="S1140" i="1" s="1"/>
  <c r="Y1140" i="1"/>
  <c r="D1057" i="1"/>
  <c r="F1057" i="1" s="1"/>
  <c r="L1056" i="1"/>
  <c r="O1055" i="1"/>
  <c r="A1141" i="1"/>
  <c r="Q1141" i="1" s="1"/>
  <c r="AA1140" i="1"/>
  <c r="T1143" i="1"/>
  <c r="H1141" i="1" l="1"/>
  <c r="E1059" i="1"/>
  <c r="C1021" i="1"/>
  <c r="P1020" i="1"/>
  <c r="X1020" i="1" s="1"/>
  <c r="B1020" i="1" s="1"/>
  <c r="O1056" i="1"/>
  <c r="D1058" i="1"/>
  <c r="F1058" i="1" s="1"/>
  <c r="J1060" i="1"/>
  <c r="K1060" i="1" s="1"/>
  <c r="U1060" i="1" s="1"/>
  <c r="W1060" i="1" s="1"/>
  <c r="I1061" i="1"/>
  <c r="Y1141" i="1"/>
  <c r="R1141" i="1"/>
  <c r="S1141" i="1" s="1"/>
  <c r="L1057" i="1"/>
  <c r="G1057" i="1"/>
  <c r="N1057" i="1"/>
  <c r="M1058" i="1"/>
  <c r="T1144" i="1"/>
  <c r="A1142" i="1"/>
  <c r="Q1142" i="1" s="1"/>
  <c r="AA1141" i="1"/>
  <c r="H1142" i="1" l="1"/>
  <c r="E1060" i="1"/>
  <c r="C1022" i="1"/>
  <c r="P1021" i="1"/>
  <c r="X1021" i="1" s="1"/>
  <c r="B1021" i="1" s="1"/>
  <c r="L1058" i="1"/>
  <c r="G1058" i="1"/>
  <c r="Y1142" i="1"/>
  <c r="R1142" i="1"/>
  <c r="S1142" i="1" s="1"/>
  <c r="N1058" i="1"/>
  <c r="M1059" i="1"/>
  <c r="O1057" i="1"/>
  <c r="J1061" i="1"/>
  <c r="K1061" i="1" s="1"/>
  <c r="U1061" i="1" s="1"/>
  <c r="W1061" i="1" s="1"/>
  <c r="I1062" i="1"/>
  <c r="D1059" i="1"/>
  <c r="F1059" i="1" s="1"/>
  <c r="AA1142" i="1"/>
  <c r="A1143" i="1"/>
  <c r="Q1143" i="1" s="1"/>
  <c r="T1145" i="1"/>
  <c r="H1143" i="1" l="1"/>
  <c r="E1061" i="1"/>
  <c r="C1023" i="1"/>
  <c r="P1022" i="1"/>
  <c r="X1022" i="1" s="1"/>
  <c r="B1022" i="1" s="1"/>
  <c r="O1058" i="1"/>
  <c r="G1059" i="1"/>
  <c r="Y1143" i="1"/>
  <c r="R1143" i="1"/>
  <c r="S1143" i="1" s="1"/>
  <c r="D1060" i="1"/>
  <c r="F1060" i="1" s="1"/>
  <c r="L1059" i="1"/>
  <c r="J1062" i="1"/>
  <c r="K1062" i="1" s="1"/>
  <c r="U1062" i="1" s="1"/>
  <c r="W1062" i="1" s="1"/>
  <c r="I1063" i="1"/>
  <c r="N1059" i="1"/>
  <c r="M1060" i="1"/>
  <c r="A1144" i="1"/>
  <c r="Q1144" i="1" s="1"/>
  <c r="T1146" i="1"/>
  <c r="AA1143" i="1"/>
  <c r="H1144" i="1" l="1"/>
  <c r="E1062" i="1"/>
  <c r="C1024" i="1"/>
  <c r="P1023" i="1"/>
  <c r="X1023" i="1" s="1"/>
  <c r="B1023" i="1" s="1"/>
  <c r="N1060" i="1"/>
  <c r="M1061" i="1"/>
  <c r="O1059" i="1"/>
  <c r="D1061" i="1"/>
  <c r="F1061" i="1" s="1"/>
  <c r="I1064" i="1"/>
  <c r="J1063" i="1"/>
  <c r="K1063" i="1" s="1"/>
  <c r="U1063" i="1" s="1"/>
  <c r="W1063" i="1" s="1"/>
  <c r="L1060" i="1"/>
  <c r="Y1144" i="1"/>
  <c r="R1144" i="1"/>
  <c r="S1144" i="1" s="1"/>
  <c r="G1060" i="1"/>
  <c r="AA1144" i="1"/>
  <c r="T1147" i="1"/>
  <c r="A1145" i="1"/>
  <c r="Q1145" i="1" s="1"/>
  <c r="H1145" i="1" l="1"/>
  <c r="E1063" i="1"/>
  <c r="O1060" i="1"/>
  <c r="C1025" i="1"/>
  <c r="P1024" i="1"/>
  <c r="X1024" i="1" s="1"/>
  <c r="B1024" i="1" s="1"/>
  <c r="L1061" i="1"/>
  <c r="G1061" i="1"/>
  <c r="D1062" i="1"/>
  <c r="F1062" i="1" s="1"/>
  <c r="N1061" i="1"/>
  <c r="M1062" i="1"/>
  <c r="Y1145" i="1"/>
  <c r="R1145" i="1"/>
  <c r="S1145" i="1" s="1"/>
  <c r="J1064" i="1"/>
  <c r="K1064" i="1" s="1"/>
  <c r="U1064" i="1" s="1"/>
  <c r="W1064" i="1" s="1"/>
  <c r="I1065" i="1"/>
  <c r="T1148" i="1"/>
  <c r="A1146" i="1"/>
  <c r="Q1146" i="1" s="1"/>
  <c r="AA1145" i="1"/>
  <c r="H1146" i="1" l="1"/>
  <c r="E1064" i="1"/>
  <c r="C1026" i="1"/>
  <c r="P1025" i="1"/>
  <c r="X1025" i="1" s="1"/>
  <c r="B1025" i="1" s="1"/>
  <c r="O1061" i="1"/>
  <c r="L1062" i="1"/>
  <c r="G1062" i="1"/>
  <c r="I1066" i="1"/>
  <c r="J1065" i="1"/>
  <c r="K1065" i="1" s="1"/>
  <c r="U1065" i="1" s="1"/>
  <c r="W1065" i="1" s="1"/>
  <c r="N1062" i="1"/>
  <c r="M1063" i="1"/>
  <c r="Y1146" i="1"/>
  <c r="R1146" i="1"/>
  <c r="S1146" i="1" s="1"/>
  <c r="D1063" i="1"/>
  <c r="F1063" i="1" s="1"/>
  <c r="AA1146" i="1"/>
  <c r="A1147" i="1"/>
  <c r="Q1147" i="1" s="1"/>
  <c r="T1149" i="1"/>
  <c r="H1147" i="1" l="1"/>
  <c r="E1065" i="1"/>
  <c r="C1027" i="1"/>
  <c r="P1026" i="1"/>
  <c r="X1026" i="1" s="1"/>
  <c r="B1026" i="1" s="1"/>
  <c r="O1062" i="1"/>
  <c r="L1063" i="1"/>
  <c r="G1063" i="1"/>
  <c r="Y1147" i="1"/>
  <c r="R1147" i="1"/>
  <c r="S1147" i="1" s="1"/>
  <c r="N1063" i="1"/>
  <c r="M1064" i="1"/>
  <c r="I1067" i="1"/>
  <c r="J1066" i="1"/>
  <c r="K1066" i="1" s="1"/>
  <c r="U1066" i="1" s="1"/>
  <c r="W1066" i="1" s="1"/>
  <c r="D1064" i="1"/>
  <c r="F1064" i="1" s="1"/>
  <c r="A1148" i="1"/>
  <c r="Q1148" i="1" s="1"/>
  <c r="AA1147" i="1"/>
  <c r="T1150" i="1"/>
  <c r="H1148" i="1" l="1"/>
  <c r="E1066" i="1"/>
  <c r="C1028" i="1"/>
  <c r="P1027" i="1"/>
  <c r="X1027" i="1" s="1"/>
  <c r="B1027" i="1" s="1"/>
  <c r="O1063" i="1"/>
  <c r="L1064" i="1"/>
  <c r="G1064" i="1"/>
  <c r="I1068" i="1"/>
  <c r="J1067" i="1"/>
  <c r="K1067" i="1" s="1"/>
  <c r="U1067" i="1" s="1"/>
  <c r="W1067" i="1" s="1"/>
  <c r="R1148" i="1"/>
  <c r="S1148" i="1" s="1"/>
  <c r="Y1148" i="1"/>
  <c r="D1065" i="1"/>
  <c r="F1065" i="1" s="1"/>
  <c r="N1064" i="1"/>
  <c r="M1065" i="1"/>
  <c r="T1151" i="1"/>
  <c r="AA1148" i="1"/>
  <c r="A1149" i="1"/>
  <c r="Q1149" i="1" s="1"/>
  <c r="H1149" i="1" l="1"/>
  <c r="E1067" i="1"/>
  <c r="C1029" i="1"/>
  <c r="P1028" i="1"/>
  <c r="O1064" i="1"/>
  <c r="L1065" i="1"/>
  <c r="D1066" i="1"/>
  <c r="F1066" i="1" s="1"/>
  <c r="N1065" i="1"/>
  <c r="M1066" i="1"/>
  <c r="J1068" i="1"/>
  <c r="K1068" i="1" s="1"/>
  <c r="U1068" i="1" s="1"/>
  <c r="W1068" i="1" s="1"/>
  <c r="I1069" i="1"/>
  <c r="Y1149" i="1"/>
  <c r="R1149" i="1"/>
  <c r="S1149" i="1" s="1"/>
  <c r="G1065" i="1"/>
  <c r="AA1149" i="1"/>
  <c r="T1152" i="1"/>
  <c r="A1150" i="1"/>
  <c r="Q1150" i="1" s="1"/>
  <c r="H1150" i="1" l="1"/>
  <c r="E1068" i="1"/>
  <c r="X1028" i="1"/>
  <c r="B1028" i="1" s="1"/>
  <c r="S1028" i="1"/>
  <c r="C1030" i="1"/>
  <c r="P1029" i="1"/>
  <c r="O1065" i="1"/>
  <c r="G1066" i="1"/>
  <c r="L1066" i="1"/>
  <c r="Y1150" i="1"/>
  <c r="R1150" i="1"/>
  <c r="S1150" i="1" s="1"/>
  <c r="J1069" i="1"/>
  <c r="K1069" i="1" s="1"/>
  <c r="U1069" i="1" s="1"/>
  <c r="W1069" i="1" s="1"/>
  <c r="I1070" i="1"/>
  <c r="N1066" i="1"/>
  <c r="M1067" i="1"/>
  <c r="D1067" i="1"/>
  <c r="F1067" i="1" s="1"/>
  <c r="T1153" i="1"/>
  <c r="AA1150" i="1"/>
  <c r="A1151" i="1"/>
  <c r="Q1151" i="1" s="1"/>
  <c r="H1151" i="1" l="1"/>
  <c r="Y1028" i="1"/>
  <c r="E1069" i="1"/>
  <c r="X1029" i="1"/>
  <c r="B1029" i="1" s="1"/>
  <c r="S1029" i="1"/>
  <c r="Y1029" i="1" s="1"/>
  <c r="C1031" i="1"/>
  <c r="P1030" i="1"/>
  <c r="X1030" i="1" s="1"/>
  <c r="B1030" i="1" s="1"/>
  <c r="G1067" i="1"/>
  <c r="O1066" i="1"/>
  <c r="L1067" i="1"/>
  <c r="R1151" i="1"/>
  <c r="N1067" i="1"/>
  <c r="M1068" i="1"/>
  <c r="D1068" i="1"/>
  <c r="F1068" i="1" s="1"/>
  <c r="I1071" i="1"/>
  <c r="J1070" i="1"/>
  <c r="K1070" i="1" s="1"/>
  <c r="U1070" i="1" s="1"/>
  <c r="W1070" i="1" s="1"/>
  <c r="AA1151" i="1"/>
  <c r="T1154" i="1"/>
  <c r="A1152" i="1"/>
  <c r="Q1152" i="1" s="1"/>
  <c r="H1152" i="1" l="1"/>
  <c r="E1070" i="1"/>
  <c r="C1032" i="1"/>
  <c r="P1031" i="1"/>
  <c r="X1031" i="1" s="1"/>
  <c r="B1031" i="1" s="1"/>
  <c r="O1067" i="1"/>
  <c r="R1152" i="1"/>
  <c r="G1068" i="1"/>
  <c r="N1068" i="1"/>
  <c r="M1069" i="1"/>
  <c r="I1072" i="1"/>
  <c r="J1071" i="1"/>
  <c r="K1071" i="1" s="1"/>
  <c r="U1071" i="1" s="1"/>
  <c r="W1071" i="1" s="1"/>
  <c r="D1069" i="1"/>
  <c r="F1069" i="1" s="1"/>
  <c r="L1068" i="1"/>
  <c r="AA1152" i="1"/>
  <c r="T1155" i="1"/>
  <c r="A1153" i="1"/>
  <c r="Q1153" i="1" s="1"/>
  <c r="H1153" i="1" l="1"/>
  <c r="E1071" i="1"/>
  <c r="C1033" i="1"/>
  <c r="P1032" i="1"/>
  <c r="X1032" i="1" s="1"/>
  <c r="B1032" i="1" s="1"/>
  <c r="O1068" i="1"/>
  <c r="L1069" i="1"/>
  <c r="G1069" i="1"/>
  <c r="R1153" i="1"/>
  <c r="J1072" i="1"/>
  <c r="K1072" i="1" s="1"/>
  <c r="U1072" i="1" s="1"/>
  <c r="W1072" i="1" s="1"/>
  <c r="I1073" i="1"/>
  <c r="D1070" i="1"/>
  <c r="F1070" i="1" s="1"/>
  <c r="N1069" i="1"/>
  <c r="M1070" i="1"/>
  <c r="AA1153" i="1"/>
  <c r="A1154" i="1"/>
  <c r="Q1154" i="1" s="1"/>
  <c r="T1156" i="1"/>
  <c r="H1154" i="1" l="1"/>
  <c r="E1072" i="1"/>
  <c r="C1034" i="1"/>
  <c r="P1033" i="1"/>
  <c r="X1033" i="1" s="1"/>
  <c r="B1033" i="1" s="1"/>
  <c r="O1069" i="1"/>
  <c r="D1071" i="1"/>
  <c r="F1071" i="1" s="1"/>
  <c r="Y1154" i="1"/>
  <c r="R1154" i="1"/>
  <c r="S1154" i="1" s="1"/>
  <c r="L1070" i="1"/>
  <c r="N1070" i="1"/>
  <c r="M1071" i="1"/>
  <c r="G1070" i="1"/>
  <c r="I1074" i="1"/>
  <c r="J1073" i="1"/>
  <c r="K1073" i="1" s="1"/>
  <c r="U1073" i="1" s="1"/>
  <c r="W1073" i="1" s="1"/>
  <c r="AA1154" i="1"/>
  <c r="A1155" i="1"/>
  <c r="Q1155" i="1" s="1"/>
  <c r="T1157" i="1"/>
  <c r="H1155" i="1" l="1"/>
  <c r="E1073" i="1"/>
  <c r="C1035" i="1"/>
  <c r="P1034" i="1"/>
  <c r="X1034" i="1" s="1"/>
  <c r="B1034" i="1" s="1"/>
  <c r="L1071" i="1"/>
  <c r="G1071" i="1"/>
  <c r="I1075" i="1"/>
  <c r="J1074" i="1"/>
  <c r="K1074" i="1" s="1"/>
  <c r="U1074" i="1" s="1"/>
  <c r="W1074" i="1" s="1"/>
  <c r="O1070" i="1"/>
  <c r="Y1155" i="1"/>
  <c r="R1155" i="1"/>
  <c r="S1155" i="1" s="1"/>
  <c r="N1071" i="1"/>
  <c r="M1072" i="1"/>
  <c r="D1072" i="1"/>
  <c r="F1072" i="1" s="1"/>
  <c r="AA1155" i="1"/>
  <c r="T1158" i="1"/>
  <c r="A1156" i="1"/>
  <c r="Q1156" i="1" s="1"/>
  <c r="H1156" i="1" l="1"/>
  <c r="E1074" i="1"/>
  <c r="C1036" i="1"/>
  <c r="P1035" i="1"/>
  <c r="X1035" i="1" s="1"/>
  <c r="B1035" i="1" s="1"/>
  <c r="O1071" i="1"/>
  <c r="R1156" i="1"/>
  <c r="S1156" i="1" s="1"/>
  <c r="Y1156" i="1"/>
  <c r="G1072" i="1"/>
  <c r="D1073" i="1"/>
  <c r="F1073" i="1" s="1"/>
  <c r="I1076" i="1"/>
  <c r="J1075" i="1"/>
  <c r="K1075" i="1" s="1"/>
  <c r="U1075" i="1" s="1"/>
  <c r="W1075" i="1" s="1"/>
  <c r="L1072" i="1"/>
  <c r="N1072" i="1"/>
  <c r="M1073" i="1"/>
  <c r="AA1156" i="1"/>
  <c r="T1159" i="1"/>
  <c r="A1157" i="1"/>
  <c r="Q1157" i="1" s="1"/>
  <c r="H1157" i="1" l="1"/>
  <c r="E1075" i="1"/>
  <c r="C1037" i="1"/>
  <c r="P1036" i="1"/>
  <c r="X1036" i="1" s="1"/>
  <c r="B1036" i="1" s="1"/>
  <c r="L1073" i="1"/>
  <c r="G1073" i="1"/>
  <c r="O1072" i="1"/>
  <c r="Y1157" i="1"/>
  <c r="R1157" i="1"/>
  <c r="S1157" i="1" s="1"/>
  <c r="D1074" i="1"/>
  <c r="F1074" i="1" s="1"/>
  <c r="N1073" i="1"/>
  <c r="M1074" i="1"/>
  <c r="J1076" i="1"/>
  <c r="K1076" i="1" s="1"/>
  <c r="I1077" i="1"/>
  <c r="T1160" i="1"/>
  <c r="A1158" i="1"/>
  <c r="Q1158" i="1" s="1"/>
  <c r="AA1157" i="1"/>
  <c r="H1158" i="1" l="1"/>
  <c r="U1076" i="1"/>
  <c r="W1076" i="1" s="1"/>
  <c r="E1076" i="1"/>
  <c r="C1038" i="1"/>
  <c r="P1037" i="1"/>
  <c r="X1037" i="1" s="1"/>
  <c r="B1037" i="1" s="1"/>
  <c r="O1073" i="1"/>
  <c r="J1077" i="1"/>
  <c r="K1077" i="1" s="1"/>
  <c r="I1078" i="1"/>
  <c r="Y1158" i="1"/>
  <c r="R1158" i="1"/>
  <c r="S1158" i="1" s="1"/>
  <c r="D1075" i="1"/>
  <c r="F1075" i="1" s="1"/>
  <c r="L1074" i="1"/>
  <c r="N1074" i="1"/>
  <c r="M1075" i="1"/>
  <c r="G1074" i="1"/>
  <c r="T1161" i="1"/>
  <c r="A1159" i="1"/>
  <c r="Q1159" i="1" s="1"/>
  <c r="AA1158" i="1"/>
  <c r="H1159" i="1" l="1"/>
  <c r="E1077" i="1"/>
  <c r="C1039" i="1"/>
  <c r="P1038" i="1"/>
  <c r="X1038" i="1" s="1"/>
  <c r="B1038" i="1" s="1"/>
  <c r="L1075" i="1"/>
  <c r="M1076" i="1" s="1"/>
  <c r="O1074" i="1"/>
  <c r="N1075" i="1"/>
  <c r="G1075" i="1"/>
  <c r="Y1159" i="1"/>
  <c r="R1159" i="1"/>
  <c r="S1159" i="1" s="1"/>
  <c r="D1076" i="1"/>
  <c r="F1076" i="1" s="1"/>
  <c r="J1078" i="1"/>
  <c r="K1078" i="1" s="1"/>
  <c r="I1079" i="1"/>
  <c r="U1077" i="1"/>
  <c r="W1077" i="1" s="1"/>
  <c r="A1160" i="1"/>
  <c r="Q1160" i="1" s="1"/>
  <c r="AA1159" i="1"/>
  <c r="T1162" i="1"/>
  <c r="H1160" i="1" l="1"/>
  <c r="E1078" i="1"/>
  <c r="C1040" i="1"/>
  <c r="P1039" i="1"/>
  <c r="X1039" i="1" s="1"/>
  <c r="B1039" i="1" s="1"/>
  <c r="O1075" i="1"/>
  <c r="N1076" i="1"/>
  <c r="U1078" i="1"/>
  <c r="W1078" i="1" s="1"/>
  <c r="G1076" i="1"/>
  <c r="J1079" i="1"/>
  <c r="K1079" i="1" s="1"/>
  <c r="I1080" i="1"/>
  <c r="Y1160" i="1"/>
  <c r="R1160" i="1"/>
  <c r="S1160" i="1" s="1"/>
  <c r="D1077" i="1"/>
  <c r="F1077" i="1" s="1"/>
  <c r="L1076" i="1"/>
  <c r="AA1160" i="1"/>
  <c r="T1163" i="1"/>
  <c r="A1161" i="1"/>
  <c r="Q1161" i="1" s="1"/>
  <c r="H1161" i="1" l="1"/>
  <c r="E1079" i="1"/>
  <c r="C1041" i="1"/>
  <c r="P1040" i="1"/>
  <c r="X1040" i="1" s="1"/>
  <c r="B1040" i="1" s="1"/>
  <c r="U1079" i="1"/>
  <c r="W1079" i="1" s="1"/>
  <c r="G1077" i="1"/>
  <c r="L1077" i="1"/>
  <c r="Y1161" i="1"/>
  <c r="R1161" i="1"/>
  <c r="S1161" i="1" s="1"/>
  <c r="O1076" i="1"/>
  <c r="M1077" i="1"/>
  <c r="D1078" i="1"/>
  <c r="F1078" i="1" s="1"/>
  <c r="J1080" i="1"/>
  <c r="K1080" i="1" s="1"/>
  <c r="U1080" i="1" s="1"/>
  <c r="W1080" i="1" s="1"/>
  <c r="I1081" i="1"/>
  <c r="T1164" i="1"/>
  <c r="AA1161" i="1"/>
  <c r="A1162" i="1"/>
  <c r="Q1162" i="1" s="1"/>
  <c r="H1162" i="1" l="1"/>
  <c r="E1080" i="1"/>
  <c r="C1042" i="1"/>
  <c r="P1041" i="1"/>
  <c r="X1041" i="1" s="1"/>
  <c r="B1041" i="1" s="1"/>
  <c r="L1078" i="1"/>
  <c r="G1078" i="1"/>
  <c r="J1081" i="1"/>
  <c r="K1081" i="1" s="1"/>
  <c r="U1081" i="1" s="1"/>
  <c r="W1081" i="1" s="1"/>
  <c r="I1082" i="1"/>
  <c r="N1077" i="1"/>
  <c r="M1078" i="1"/>
  <c r="M1079" i="1" s="1"/>
  <c r="M1080" i="1" s="1"/>
  <c r="M1081" i="1" s="1"/>
  <c r="Y1162" i="1"/>
  <c r="R1162" i="1"/>
  <c r="S1162" i="1" s="1"/>
  <c r="D1079" i="1"/>
  <c r="F1079" i="1" s="1"/>
  <c r="AA1162" i="1"/>
  <c r="A1163" i="1"/>
  <c r="Q1163" i="1" s="1"/>
  <c r="T1165" i="1"/>
  <c r="H1163" i="1" l="1"/>
  <c r="E1081" i="1"/>
  <c r="C1043" i="1"/>
  <c r="P1042" i="1"/>
  <c r="X1042" i="1" s="1"/>
  <c r="B1042" i="1" s="1"/>
  <c r="L1079" i="1"/>
  <c r="G1079" i="1"/>
  <c r="J1082" i="1"/>
  <c r="K1082" i="1" s="1"/>
  <c r="U1082" i="1" s="1"/>
  <c r="W1082" i="1" s="1"/>
  <c r="M1082" i="1"/>
  <c r="I1083" i="1"/>
  <c r="Y1163" i="1"/>
  <c r="R1163" i="1"/>
  <c r="S1163" i="1" s="1"/>
  <c r="D1080" i="1"/>
  <c r="F1080" i="1" s="1"/>
  <c r="N1078" i="1"/>
  <c r="O1077" i="1"/>
  <c r="AA1163" i="1"/>
  <c r="A1164" i="1"/>
  <c r="Q1164" i="1" s="1"/>
  <c r="T1166" i="1"/>
  <c r="H1164" i="1" l="1"/>
  <c r="E1082" i="1"/>
  <c r="C1044" i="1"/>
  <c r="P1043" i="1"/>
  <c r="X1043" i="1" s="1"/>
  <c r="B1043" i="1" s="1"/>
  <c r="L1080" i="1"/>
  <c r="G1080" i="1"/>
  <c r="R1164" i="1"/>
  <c r="S1164" i="1" s="1"/>
  <c r="Y1164" i="1"/>
  <c r="N1079" i="1"/>
  <c r="O1078" i="1"/>
  <c r="D1081" i="1"/>
  <c r="F1081" i="1" s="1"/>
  <c r="J1083" i="1"/>
  <c r="K1083" i="1" s="1"/>
  <c r="U1083" i="1" s="1"/>
  <c r="W1083" i="1" s="1"/>
  <c r="I1084" i="1"/>
  <c r="M1083" i="1"/>
  <c r="T1167" i="1"/>
  <c r="AA1164" i="1"/>
  <c r="A1165" i="1"/>
  <c r="Q1165" i="1" s="1"/>
  <c r="H1165" i="1" l="1"/>
  <c r="E1083" i="1"/>
  <c r="C1045" i="1"/>
  <c r="P1044" i="1"/>
  <c r="X1044" i="1" s="1"/>
  <c r="B1044" i="1" s="1"/>
  <c r="L1081" i="1"/>
  <c r="G1081" i="1"/>
  <c r="N1080" i="1"/>
  <c r="O1079" i="1"/>
  <c r="J1084" i="1"/>
  <c r="K1084" i="1" s="1"/>
  <c r="U1084" i="1" s="1"/>
  <c r="W1084" i="1" s="1"/>
  <c r="M1084" i="1"/>
  <c r="I1085" i="1"/>
  <c r="D1082" i="1"/>
  <c r="F1082" i="1" s="1"/>
  <c r="Y1165" i="1"/>
  <c r="R1165" i="1"/>
  <c r="S1165" i="1" s="1"/>
  <c r="A1166" i="1"/>
  <c r="AA1165" i="1"/>
  <c r="T1168" i="1"/>
  <c r="Q1166" i="1" l="1"/>
  <c r="R1166" i="1" s="1"/>
  <c r="S1166" i="1" s="1"/>
  <c r="H1166" i="1"/>
  <c r="E1084" i="1"/>
  <c r="C1046" i="1"/>
  <c r="P1045" i="1"/>
  <c r="X1045" i="1" s="1"/>
  <c r="B1045" i="1" s="1"/>
  <c r="L1082" i="1"/>
  <c r="D1083" i="1"/>
  <c r="F1083" i="1" s="1"/>
  <c r="G1082" i="1"/>
  <c r="M1085" i="1"/>
  <c r="J1085" i="1"/>
  <c r="K1085" i="1" s="1"/>
  <c r="U1085" i="1" s="1"/>
  <c r="W1085" i="1" s="1"/>
  <c r="I1086" i="1"/>
  <c r="N1081" i="1"/>
  <c r="O1080" i="1"/>
  <c r="T1169" i="1"/>
  <c r="A1167" i="1"/>
  <c r="Q1167" i="1" s="1"/>
  <c r="AA1166" i="1"/>
  <c r="Y1166" i="1" l="1"/>
  <c r="H1167" i="1"/>
  <c r="E1085" i="1"/>
  <c r="C1047" i="1"/>
  <c r="P1046" i="1"/>
  <c r="X1046" i="1" s="1"/>
  <c r="B1046" i="1" s="1"/>
  <c r="L1083" i="1"/>
  <c r="G1083" i="1"/>
  <c r="Y1167" i="1"/>
  <c r="R1167" i="1"/>
  <c r="S1167" i="1" s="1"/>
  <c r="N1082" i="1"/>
  <c r="O1081" i="1"/>
  <c r="D1084" i="1"/>
  <c r="F1084" i="1" s="1"/>
  <c r="I1087" i="1"/>
  <c r="M1086" i="1"/>
  <c r="J1086" i="1"/>
  <c r="K1086" i="1" s="1"/>
  <c r="U1086" i="1" s="1"/>
  <c r="W1086" i="1" s="1"/>
  <c r="AA1167" i="1"/>
  <c r="A1168" i="1"/>
  <c r="Q1168" i="1" s="1"/>
  <c r="T1170" i="1"/>
  <c r="H1168" i="1" l="1"/>
  <c r="E1086" i="1"/>
  <c r="C1048" i="1"/>
  <c r="P1047" i="1"/>
  <c r="X1047" i="1" s="1"/>
  <c r="B1047" i="1" s="1"/>
  <c r="L1084" i="1"/>
  <c r="G1084" i="1"/>
  <c r="N1083" i="1"/>
  <c r="O1082" i="1"/>
  <c r="Y1168" i="1"/>
  <c r="R1168" i="1"/>
  <c r="S1168" i="1" s="1"/>
  <c r="J1087" i="1"/>
  <c r="K1087" i="1" s="1"/>
  <c r="U1087" i="1" s="1"/>
  <c r="W1087" i="1" s="1"/>
  <c r="I1088" i="1"/>
  <c r="M1087" i="1"/>
  <c r="D1085" i="1"/>
  <c r="F1085" i="1" s="1"/>
  <c r="AA1168" i="1"/>
  <c r="T1171" i="1"/>
  <c r="A1169" i="1"/>
  <c r="Q1169" i="1" s="1"/>
  <c r="H1169" i="1" l="1"/>
  <c r="E1087" i="1"/>
  <c r="C1049" i="1"/>
  <c r="P1048" i="1"/>
  <c r="X1048" i="1" s="1"/>
  <c r="B1048" i="1" s="1"/>
  <c r="G1085" i="1"/>
  <c r="M1088" i="1"/>
  <c r="I1089" i="1"/>
  <c r="J1088" i="1"/>
  <c r="K1088" i="1" s="1"/>
  <c r="U1088" i="1" s="1"/>
  <c r="W1088" i="1" s="1"/>
  <c r="D1086" i="1"/>
  <c r="F1086" i="1" s="1"/>
  <c r="N1084" i="1"/>
  <c r="O1083" i="1"/>
  <c r="Y1169" i="1"/>
  <c r="R1169" i="1"/>
  <c r="S1169" i="1" s="1"/>
  <c r="L1085" i="1"/>
  <c r="A1170" i="1"/>
  <c r="Q1170" i="1" s="1"/>
  <c r="T1172" i="1"/>
  <c r="AA1169" i="1"/>
  <c r="H1170" i="1" l="1"/>
  <c r="E1088" i="1"/>
  <c r="C1050" i="1"/>
  <c r="P1049" i="1"/>
  <c r="X1049" i="1" s="1"/>
  <c r="B1049" i="1" s="1"/>
  <c r="L1086" i="1"/>
  <c r="G1086" i="1"/>
  <c r="J1089" i="1"/>
  <c r="K1089" i="1" s="1"/>
  <c r="U1089" i="1" s="1"/>
  <c r="W1089" i="1" s="1"/>
  <c r="M1089" i="1"/>
  <c r="I1090" i="1"/>
  <c r="R1170" i="1"/>
  <c r="S1170" i="1" s="1"/>
  <c r="Y1170" i="1"/>
  <c r="N1085" i="1"/>
  <c r="N1086" i="1" s="1"/>
  <c r="N1087" i="1" s="1"/>
  <c r="N1088" i="1" s="1"/>
  <c r="O1084" i="1"/>
  <c r="D1087" i="1"/>
  <c r="F1087" i="1" s="1"/>
  <c r="A1171" i="1"/>
  <c r="Q1171" i="1" s="1"/>
  <c r="T1173" i="1"/>
  <c r="AA1170" i="1"/>
  <c r="H1171" i="1" l="1"/>
  <c r="E1089" i="1"/>
  <c r="C1051" i="1"/>
  <c r="P1050" i="1"/>
  <c r="X1050" i="1" s="1"/>
  <c r="B1050" i="1" s="1"/>
  <c r="L1087" i="1"/>
  <c r="O1087" i="1" s="1"/>
  <c r="O1085" i="1"/>
  <c r="J1090" i="1"/>
  <c r="K1090" i="1" s="1"/>
  <c r="U1090" i="1" s="1"/>
  <c r="W1090" i="1" s="1"/>
  <c r="I1091" i="1"/>
  <c r="M1090" i="1"/>
  <c r="Y1171" i="1"/>
  <c r="R1171" i="1"/>
  <c r="S1171" i="1" s="1"/>
  <c r="D1088" i="1"/>
  <c r="F1088" i="1" s="1"/>
  <c r="N1089" i="1"/>
  <c r="G1087" i="1"/>
  <c r="O1086" i="1"/>
  <c r="T1174" i="1"/>
  <c r="A1172" i="1"/>
  <c r="Q1172" i="1" s="1"/>
  <c r="AA1171" i="1"/>
  <c r="H1172" i="1" l="1"/>
  <c r="E1090" i="1"/>
  <c r="C1052" i="1"/>
  <c r="P1051" i="1"/>
  <c r="X1051" i="1" s="1"/>
  <c r="B1051" i="1" s="1"/>
  <c r="L1088" i="1"/>
  <c r="O1088" i="1" s="1"/>
  <c r="G1088" i="1"/>
  <c r="R1172" i="1"/>
  <c r="S1172" i="1" s="1"/>
  <c r="Y1172" i="1"/>
  <c r="N1090" i="1"/>
  <c r="D1089" i="1"/>
  <c r="F1089" i="1" s="1"/>
  <c r="J1091" i="1"/>
  <c r="K1091" i="1" s="1"/>
  <c r="U1091" i="1" s="1"/>
  <c r="W1091" i="1" s="1"/>
  <c r="M1091" i="1"/>
  <c r="I1092" i="1"/>
  <c r="A1173" i="1"/>
  <c r="Q1173" i="1" s="1"/>
  <c r="T1175" i="1"/>
  <c r="AA1172" i="1"/>
  <c r="H1173" i="1" l="1"/>
  <c r="E1091" i="1"/>
  <c r="C1053" i="1"/>
  <c r="P1052" i="1"/>
  <c r="X1052" i="1" s="1"/>
  <c r="B1052" i="1" s="1"/>
  <c r="L1089" i="1"/>
  <c r="O1089" i="1" s="1"/>
  <c r="N1091" i="1"/>
  <c r="G1089" i="1"/>
  <c r="J1092" i="1"/>
  <c r="K1092" i="1" s="1"/>
  <c r="U1092" i="1" s="1"/>
  <c r="W1092" i="1" s="1"/>
  <c r="I1093" i="1"/>
  <c r="M1092" i="1"/>
  <c r="Y1173" i="1"/>
  <c r="R1173" i="1"/>
  <c r="S1173" i="1" s="1"/>
  <c r="D1090" i="1"/>
  <c r="F1090" i="1" s="1"/>
  <c r="AA1173" i="1"/>
  <c r="A1174" i="1"/>
  <c r="T1176" i="1"/>
  <c r="N1092" i="1" l="1"/>
  <c r="Q1174" i="1"/>
  <c r="Y1174" i="1" s="1"/>
  <c r="H1174" i="1"/>
  <c r="E1092" i="1"/>
  <c r="C1054" i="1"/>
  <c r="P1053" i="1"/>
  <c r="X1053" i="1" s="1"/>
  <c r="B1053" i="1" s="1"/>
  <c r="L1090" i="1"/>
  <c r="O1090" i="1" s="1"/>
  <c r="G1090" i="1"/>
  <c r="D1091" i="1"/>
  <c r="F1091" i="1" s="1"/>
  <c r="M1093" i="1"/>
  <c r="I1094" i="1"/>
  <c r="J1093" i="1"/>
  <c r="K1093" i="1" s="1"/>
  <c r="U1093" i="1" s="1"/>
  <c r="W1093" i="1" s="1"/>
  <c r="T1177" i="1"/>
  <c r="AA1174" i="1"/>
  <c r="A1175" i="1"/>
  <c r="Q1175" i="1" s="1"/>
  <c r="N1093" i="1" l="1"/>
  <c r="R1174" i="1"/>
  <c r="S1174" i="1" s="1"/>
  <c r="H1175" i="1"/>
  <c r="E1093" i="1"/>
  <c r="C1055" i="1"/>
  <c r="P1054" i="1"/>
  <c r="X1054" i="1" s="1"/>
  <c r="B1054" i="1" s="1"/>
  <c r="L1091" i="1"/>
  <c r="O1091" i="1" s="1"/>
  <c r="G1091" i="1"/>
  <c r="D1092" i="1"/>
  <c r="F1092" i="1" s="1"/>
  <c r="Y1175" i="1"/>
  <c r="R1175" i="1"/>
  <c r="S1175" i="1" s="1"/>
  <c r="J1094" i="1"/>
  <c r="K1094" i="1" s="1"/>
  <c r="U1094" i="1" s="1"/>
  <c r="W1094" i="1" s="1"/>
  <c r="M1094" i="1"/>
  <c r="I1095" i="1"/>
  <c r="AA1175" i="1"/>
  <c r="A1176" i="1"/>
  <c r="Q1176" i="1" s="1"/>
  <c r="T1178" i="1"/>
  <c r="N1094" i="1" l="1"/>
  <c r="H1176" i="1"/>
  <c r="E1094" i="1"/>
  <c r="C1056" i="1"/>
  <c r="P1055" i="1"/>
  <c r="X1055" i="1" s="1"/>
  <c r="B1055" i="1" s="1"/>
  <c r="L1092" i="1"/>
  <c r="O1092" i="1" s="1"/>
  <c r="G1092" i="1"/>
  <c r="Y1176" i="1"/>
  <c r="R1176" i="1"/>
  <c r="S1176" i="1" s="1"/>
  <c r="J1095" i="1"/>
  <c r="K1095" i="1" s="1"/>
  <c r="U1095" i="1" s="1"/>
  <c r="W1095" i="1" s="1"/>
  <c r="M1095" i="1"/>
  <c r="I1096" i="1"/>
  <c r="D1093" i="1"/>
  <c r="F1093" i="1" s="1"/>
  <c r="AA1176" i="1"/>
  <c r="A1177" i="1"/>
  <c r="Q1177" i="1" s="1"/>
  <c r="T1179" i="1"/>
  <c r="N1095" i="1" l="1"/>
  <c r="H1177" i="1"/>
  <c r="E1095" i="1"/>
  <c r="C1057" i="1"/>
  <c r="P1056" i="1"/>
  <c r="X1056" i="1" s="1"/>
  <c r="B1056" i="1" s="1"/>
  <c r="G1093" i="1"/>
  <c r="D1094" i="1"/>
  <c r="F1094" i="1" s="1"/>
  <c r="Y1177" i="1"/>
  <c r="R1177" i="1"/>
  <c r="S1177" i="1" s="1"/>
  <c r="L1093" i="1"/>
  <c r="O1093" i="1" s="1"/>
  <c r="I1097" i="1"/>
  <c r="J1096" i="1"/>
  <c r="K1096" i="1" s="1"/>
  <c r="U1096" i="1" s="1"/>
  <c r="W1096" i="1" s="1"/>
  <c r="M1096" i="1"/>
  <c r="A1178" i="1"/>
  <c r="Q1178" i="1" s="1"/>
  <c r="T1180" i="1"/>
  <c r="AA1177" i="1"/>
  <c r="N1096" i="1" l="1"/>
  <c r="H1178" i="1"/>
  <c r="E1096" i="1"/>
  <c r="C1058" i="1"/>
  <c r="P1057" i="1"/>
  <c r="X1057" i="1" s="1"/>
  <c r="B1057" i="1" s="1"/>
  <c r="G1094" i="1"/>
  <c r="R1178" i="1"/>
  <c r="S1178" i="1" s="1"/>
  <c r="Y1178" i="1"/>
  <c r="D1095" i="1"/>
  <c r="F1095" i="1" s="1"/>
  <c r="M1097" i="1"/>
  <c r="N1097" i="1" s="1"/>
  <c r="I1098" i="1"/>
  <c r="J1097" i="1"/>
  <c r="K1097" i="1" s="1"/>
  <c r="U1097" i="1" s="1"/>
  <c r="W1097" i="1" s="1"/>
  <c r="L1094" i="1"/>
  <c r="O1094" i="1" s="1"/>
  <c r="AA1178" i="1"/>
  <c r="A1179" i="1"/>
  <c r="Q1179" i="1" s="1"/>
  <c r="T1181" i="1"/>
  <c r="H1179" i="1" l="1"/>
  <c r="E1097" i="1"/>
  <c r="C1059" i="1"/>
  <c r="P1058" i="1"/>
  <c r="L1095" i="1"/>
  <c r="O1095" i="1" s="1"/>
  <c r="G1095" i="1"/>
  <c r="D1096" i="1"/>
  <c r="F1096" i="1" s="1"/>
  <c r="Y1179" i="1"/>
  <c r="R1179" i="1"/>
  <c r="S1179" i="1" s="1"/>
  <c r="M1098" i="1"/>
  <c r="N1098" i="1" s="1"/>
  <c r="I1099" i="1"/>
  <c r="J1098" i="1"/>
  <c r="K1098" i="1" s="1"/>
  <c r="U1098" i="1" s="1"/>
  <c r="W1098" i="1" s="1"/>
  <c r="AA1179" i="1"/>
  <c r="T1182" i="1"/>
  <c r="A1180" i="1"/>
  <c r="Q1180" i="1" s="1"/>
  <c r="H1180" i="1" l="1"/>
  <c r="E1098" i="1"/>
  <c r="X1058" i="1"/>
  <c r="B1058" i="1" s="1"/>
  <c r="S1058" i="1"/>
  <c r="Y1058" i="1" s="1"/>
  <c r="C1060" i="1"/>
  <c r="P1059" i="1"/>
  <c r="L1096" i="1"/>
  <c r="O1096" i="1" s="1"/>
  <c r="G1096" i="1"/>
  <c r="J1099" i="1"/>
  <c r="K1099" i="1" s="1"/>
  <c r="U1099" i="1" s="1"/>
  <c r="W1099" i="1" s="1"/>
  <c r="M1099" i="1"/>
  <c r="N1099" i="1" s="1"/>
  <c r="I1100" i="1"/>
  <c r="R1180" i="1"/>
  <c r="S1180" i="1" s="1"/>
  <c r="Y1180" i="1"/>
  <c r="D1097" i="1"/>
  <c r="F1097" i="1" s="1"/>
  <c r="AA1180" i="1"/>
  <c r="A1181" i="1"/>
  <c r="Q1181" i="1" s="1"/>
  <c r="T1183" i="1"/>
  <c r="H1181" i="1" l="1"/>
  <c r="E1099" i="1"/>
  <c r="X1059" i="1"/>
  <c r="B1059" i="1" s="1"/>
  <c r="S1059" i="1"/>
  <c r="Y1059" i="1" s="1"/>
  <c r="C1061" i="1"/>
  <c r="P1060" i="1"/>
  <c r="L1097" i="1"/>
  <c r="O1097" i="1" s="1"/>
  <c r="R1181" i="1"/>
  <c r="G1097" i="1"/>
  <c r="J1100" i="1"/>
  <c r="K1100" i="1" s="1"/>
  <c r="U1100" i="1" s="1"/>
  <c r="W1100" i="1" s="1"/>
  <c r="M1100" i="1"/>
  <c r="N1100" i="1" s="1"/>
  <c r="I1101" i="1"/>
  <c r="D1098" i="1"/>
  <c r="F1098" i="1" s="1"/>
  <c r="A1182" i="1"/>
  <c r="Q1182" i="1" s="1"/>
  <c r="T1184" i="1"/>
  <c r="AA1181" i="1"/>
  <c r="H1182" i="1" l="1"/>
  <c r="E1100" i="1"/>
  <c r="X1060" i="1"/>
  <c r="B1060" i="1" s="1"/>
  <c r="S1060" i="1"/>
  <c r="C1062" i="1"/>
  <c r="P1061" i="1"/>
  <c r="X1061" i="1" s="1"/>
  <c r="B1061" i="1" s="1"/>
  <c r="R1182" i="1"/>
  <c r="D1099" i="1"/>
  <c r="F1099" i="1" s="1"/>
  <c r="L1098" i="1"/>
  <c r="O1098" i="1" s="1"/>
  <c r="M1101" i="1"/>
  <c r="I1102" i="1"/>
  <c r="N1101" i="1"/>
  <c r="J1101" i="1"/>
  <c r="K1101" i="1" s="1"/>
  <c r="U1101" i="1" s="1"/>
  <c r="W1101" i="1" s="1"/>
  <c r="G1098" i="1"/>
  <c r="AA1182" i="1"/>
  <c r="T1185" i="1"/>
  <c r="A1183" i="1"/>
  <c r="Q1183" i="1" s="1"/>
  <c r="H1183" i="1" l="1"/>
  <c r="Y1060" i="1"/>
  <c r="E1101" i="1"/>
  <c r="C1063" i="1"/>
  <c r="P1062" i="1"/>
  <c r="X1062" i="1" s="1"/>
  <c r="B1062" i="1" s="1"/>
  <c r="Y1183" i="1"/>
  <c r="R1183" i="1"/>
  <c r="S1183" i="1" s="1"/>
  <c r="D1100" i="1"/>
  <c r="F1100" i="1" s="1"/>
  <c r="L1099" i="1"/>
  <c r="O1099" i="1" s="1"/>
  <c r="I1103" i="1"/>
  <c r="M1102" i="1"/>
  <c r="N1102" i="1" s="1"/>
  <c r="J1102" i="1"/>
  <c r="K1102" i="1" s="1"/>
  <c r="U1102" i="1" s="1"/>
  <c r="W1102" i="1" s="1"/>
  <c r="G1099" i="1"/>
  <c r="T1186" i="1"/>
  <c r="AA1183" i="1"/>
  <c r="A1184" i="1"/>
  <c r="Q1184" i="1" s="1"/>
  <c r="H1184" i="1" l="1"/>
  <c r="E1102" i="1"/>
  <c r="C1064" i="1"/>
  <c r="P1063" i="1"/>
  <c r="X1063" i="1" s="1"/>
  <c r="B1063" i="1" s="1"/>
  <c r="Y1184" i="1"/>
  <c r="R1184" i="1"/>
  <c r="S1184" i="1" s="1"/>
  <c r="M1103" i="1"/>
  <c r="N1103" i="1" s="1"/>
  <c r="J1103" i="1"/>
  <c r="K1103" i="1" s="1"/>
  <c r="U1103" i="1" s="1"/>
  <c r="W1103" i="1" s="1"/>
  <c r="I1104" i="1"/>
  <c r="D1101" i="1"/>
  <c r="F1101" i="1" s="1"/>
  <c r="L1100" i="1"/>
  <c r="O1100" i="1" s="1"/>
  <c r="G1100" i="1"/>
  <c r="AA1184" i="1"/>
  <c r="A1185" i="1"/>
  <c r="Q1185" i="1" s="1"/>
  <c r="T1187" i="1"/>
  <c r="H1185" i="1" l="1"/>
  <c r="E1103" i="1"/>
  <c r="C1065" i="1"/>
  <c r="P1064" i="1"/>
  <c r="X1064" i="1" s="1"/>
  <c r="B1064" i="1" s="1"/>
  <c r="G1101" i="1"/>
  <c r="Y1185" i="1"/>
  <c r="R1185" i="1"/>
  <c r="S1185" i="1" s="1"/>
  <c r="D1102" i="1"/>
  <c r="F1102" i="1" s="1"/>
  <c r="L1101" i="1"/>
  <c r="O1101" i="1" s="1"/>
  <c r="J1104" i="1"/>
  <c r="K1104" i="1" s="1"/>
  <c r="U1104" i="1" s="1"/>
  <c r="W1104" i="1" s="1"/>
  <c r="I1105" i="1"/>
  <c r="M1104" i="1"/>
  <c r="N1104" i="1" s="1"/>
  <c r="AA1185" i="1"/>
  <c r="T1188" i="1"/>
  <c r="A1186" i="1"/>
  <c r="Q1186" i="1" s="1"/>
  <c r="H1186" i="1" l="1"/>
  <c r="E1104" i="1"/>
  <c r="C1066" i="1"/>
  <c r="P1065" i="1"/>
  <c r="X1065" i="1" s="1"/>
  <c r="B1065" i="1" s="1"/>
  <c r="D1103" i="1"/>
  <c r="F1103" i="1" s="1"/>
  <c r="L1102" i="1"/>
  <c r="O1102" i="1" s="1"/>
  <c r="R1186" i="1"/>
  <c r="S1186" i="1" s="1"/>
  <c r="Y1186" i="1"/>
  <c r="J1105" i="1"/>
  <c r="K1105" i="1" s="1"/>
  <c r="U1105" i="1" s="1"/>
  <c r="W1105" i="1" s="1"/>
  <c r="I1106" i="1"/>
  <c r="G1102" i="1"/>
  <c r="T1189" i="1"/>
  <c r="A1187" i="1"/>
  <c r="Q1187" i="1" s="1"/>
  <c r="AA1186" i="1"/>
  <c r="H1187" i="1" l="1"/>
  <c r="E1105" i="1"/>
  <c r="C1067" i="1"/>
  <c r="P1066" i="1"/>
  <c r="X1066" i="1" s="1"/>
  <c r="B1066" i="1" s="1"/>
  <c r="L1103" i="1"/>
  <c r="O1103" i="1" s="1"/>
  <c r="G1103" i="1"/>
  <c r="Y1187" i="1"/>
  <c r="R1187" i="1"/>
  <c r="S1187" i="1" s="1"/>
  <c r="J1106" i="1"/>
  <c r="K1106" i="1" s="1"/>
  <c r="I1107" i="1"/>
  <c r="D1104" i="1"/>
  <c r="F1104" i="1" s="1"/>
  <c r="AA1187" i="1"/>
  <c r="A1188" i="1"/>
  <c r="Q1188" i="1" s="1"/>
  <c r="T1190" i="1"/>
  <c r="H1188" i="1" l="1"/>
  <c r="U1106" i="1"/>
  <c r="W1106" i="1" s="1"/>
  <c r="E1106" i="1"/>
  <c r="C1068" i="1"/>
  <c r="P1067" i="1"/>
  <c r="X1067" i="1" s="1"/>
  <c r="B1067" i="1" s="1"/>
  <c r="D1105" i="1"/>
  <c r="F1105" i="1" s="1"/>
  <c r="R1188" i="1"/>
  <c r="S1188" i="1" s="1"/>
  <c r="Y1188" i="1"/>
  <c r="L1104" i="1"/>
  <c r="J1107" i="1"/>
  <c r="K1107" i="1" s="1"/>
  <c r="I1108" i="1"/>
  <c r="G1104" i="1"/>
  <c r="AA1188" i="1"/>
  <c r="A1189" i="1"/>
  <c r="Q1189" i="1" s="1"/>
  <c r="T1191" i="1"/>
  <c r="H1189" i="1" l="1"/>
  <c r="O1104" i="1"/>
  <c r="M1105" i="1"/>
  <c r="N1105" i="1" s="1"/>
  <c r="E1107" i="1"/>
  <c r="C1069" i="1"/>
  <c r="P1068" i="1"/>
  <c r="X1068" i="1" s="1"/>
  <c r="B1068" i="1" s="1"/>
  <c r="L1105" i="1"/>
  <c r="Y1189" i="1"/>
  <c r="R1189" i="1"/>
  <c r="S1189" i="1" s="1"/>
  <c r="G1105" i="1"/>
  <c r="U1107" i="1"/>
  <c r="W1107" i="1" s="1"/>
  <c r="J1108" i="1"/>
  <c r="K1108" i="1" s="1"/>
  <c r="I1109" i="1"/>
  <c r="D1106" i="1"/>
  <c r="F1106" i="1" s="1"/>
  <c r="AA1189" i="1"/>
  <c r="T1192" i="1"/>
  <c r="A1190" i="1"/>
  <c r="Q1190" i="1" s="1"/>
  <c r="E1108" i="1" l="1"/>
  <c r="H1190" i="1"/>
  <c r="O1105" i="1"/>
  <c r="M1106" i="1"/>
  <c r="N1106" i="1" s="1"/>
  <c r="C1070" i="1"/>
  <c r="P1069" i="1"/>
  <c r="X1069" i="1" s="1"/>
  <c r="B1069" i="1" s="1"/>
  <c r="U1108" i="1"/>
  <c r="W1108" i="1" s="1"/>
  <c r="D1107" i="1"/>
  <c r="F1107" i="1" s="1"/>
  <c r="L1106" i="1"/>
  <c r="G1106" i="1"/>
  <c r="I1110" i="1"/>
  <c r="J1109" i="1"/>
  <c r="K1109" i="1" s="1"/>
  <c r="Y1190" i="1"/>
  <c r="R1190" i="1"/>
  <c r="S1190" i="1" s="1"/>
  <c r="AA1190" i="1"/>
  <c r="A1191" i="1"/>
  <c r="Q1191" i="1" s="1"/>
  <c r="T1193" i="1"/>
  <c r="E1109" i="1" l="1"/>
  <c r="H1191" i="1"/>
  <c r="C1071" i="1"/>
  <c r="P1070" i="1"/>
  <c r="X1070" i="1" s="1"/>
  <c r="B1070" i="1" s="1"/>
  <c r="U1109" i="1"/>
  <c r="W1109" i="1" s="1"/>
  <c r="L1107" i="1"/>
  <c r="G1107" i="1"/>
  <c r="Y1191" i="1"/>
  <c r="R1191" i="1"/>
  <c r="S1191" i="1" s="1"/>
  <c r="J1110" i="1"/>
  <c r="K1110" i="1" s="1"/>
  <c r="I1111" i="1"/>
  <c r="O1106" i="1"/>
  <c r="M1107" i="1"/>
  <c r="D1108" i="1"/>
  <c r="F1108" i="1" s="1"/>
  <c r="T1194" i="1"/>
  <c r="A1192" i="1"/>
  <c r="Q1192" i="1" s="1"/>
  <c r="AA1191" i="1"/>
  <c r="E1110" i="1" l="1"/>
  <c r="H1192" i="1"/>
  <c r="C1072" i="1"/>
  <c r="P1071" i="1"/>
  <c r="X1071" i="1" s="1"/>
  <c r="B1071" i="1" s="1"/>
  <c r="U1110" i="1"/>
  <c r="W1110" i="1" s="1"/>
  <c r="G1108" i="1"/>
  <c r="D1109" i="1"/>
  <c r="F1109" i="1" s="1"/>
  <c r="J1111" i="1"/>
  <c r="K1111" i="1" s="1"/>
  <c r="I1112" i="1"/>
  <c r="Y1192" i="1"/>
  <c r="R1192" i="1"/>
  <c r="S1192" i="1" s="1"/>
  <c r="L1108" i="1"/>
  <c r="N1107" i="1"/>
  <c r="M1108" i="1"/>
  <c r="M1109" i="1" s="1"/>
  <c r="M1110" i="1" s="1"/>
  <c r="M1111" i="1" s="1"/>
  <c r="AA1192" i="1"/>
  <c r="T1195" i="1"/>
  <c r="A1193" i="1"/>
  <c r="Q1193" i="1" s="1"/>
  <c r="H1193" i="1" l="1"/>
  <c r="U1111" i="1"/>
  <c r="W1111" i="1" s="1"/>
  <c r="E1111" i="1"/>
  <c r="C1073" i="1"/>
  <c r="P1072" i="1"/>
  <c r="X1072" i="1" s="1"/>
  <c r="B1072" i="1" s="1"/>
  <c r="D1110" i="1"/>
  <c r="F1110" i="1" s="1"/>
  <c r="L1109" i="1"/>
  <c r="Y1193" i="1"/>
  <c r="R1193" i="1"/>
  <c r="S1193" i="1" s="1"/>
  <c r="N1108" i="1"/>
  <c r="N1109" i="1" s="1"/>
  <c r="N1110" i="1" s="1"/>
  <c r="N1111" i="1" s="1"/>
  <c r="O1107" i="1"/>
  <c r="M1112" i="1"/>
  <c r="J1112" i="1"/>
  <c r="K1112" i="1" s="1"/>
  <c r="I1113" i="1"/>
  <c r="G1109" i="1"/>
  <c r="AA1193" i="1"/>
  <c r="A1194" i="1"/>
  <c r="T1196" i="1"/>
  <c r="Q1194" i="1" l="1"/>
  <c r="R1194" i="1" s="1"/>
  <c r="S1194" i="1" s="1"/>
  <c r="H1194" i="1"/>
  <c r="U1112" i="1"/>
  <c r="W1112" i="1" s="1"/>
  <c r="E1112" i="1"/>
  <c r="C1074" i="1"/>
  <c r="P1073" i="1"/>
  <c r="X1073" i="1" s="1"/>
  <c r="B1073" i="1" s="1"/>
  <c r="O1109" i="1"/>
  <c r="N1112" i="1"/>
  <c r="D1111" i="1"/>
  <c r="F1111" i="1" s="1"/>
  <c r="M1113" i="1"/>
  <c r="I1114" i="1"/>
  <c r="J1113" i="1"/>
  <c r="K1113" i="1" s="1"/>
  <c r="L1110" i="1"/>
  <c r="O1110" i="1" s="1"/>
  <c r="O1108" i="1"/>
  <c r="G1110" i="1"/>
  <c r="T1197" i="1"/>
  <c r="AA1194" i="1"/>
  <c r="A1195" i="1"/>
  <c r="Q1195" i="1" s="1"/>
  <c r="Y1194" i="1" l="1"/>
  <c r="H1195" i="1"/>
  <c r="U1113" i="1"/>
  <c r="W1113" i="1" s="1"/>
  <c r="E1113" i="1"/>
  <c r="C1075" i="1"/>
  <c r="P1074" i="1"/>
  <c r="X1074" i="1" s="1"/>
  <c r="B1074" i="1" s="1"/>
  <c r="N1113" i="1"/>
  <c r="L1111" i="1"/>
  <c r="O1111" i="1" s="1"/>
  <c r="G1111" i="1"/>
  <c r="D1112" i="1"/>
  <c r="F1112" i="1" s="1"/>
  <c r="Y1195" i="1"/>
  <c r="R1195" i="1"/>
  <c r="S1195" i="1" s="1"/>
  <c r="M1114" i="1"/>
  <c r="I1115" i="1"/>
  <c r="J1114" i="1"/>
  <c r="K1114" i="1" s="1"/>
  <c r="U1114" i="1" s="1"/>
  <c r="W1114" i="1" s="1"/>
  <c r="A1196" i="1"/>
  <c r="Q1196" i="1" s="1"/>
  <c r="AA1195" i="1"/>
  <c r="T1198" i="1"/>
  <c r="H1196" i="1" l="1"/>
  <c r="E1114" i="1"/>
  <c r="C1076" i="1"/>
  <c r="P1075" i="1"/>
  <c r="X1075" i="1" s="1"/>
  <c r="B1075" i="1" s="1"/>
  <c r="N1114" i="1"/>
  <c r="L1112" i="1"/>
  <c r="O1112" i="1" s="1"/>
  <c r="J1115" i="1"/>
  <c r="K1115" i="1" s="1"/>
  <c r="U1115" i="1" s="1"/>
  <c r="W1115" i="1" s="1"/>
  <c r="M1115" i="1"/>
  <c r="I1116" i="1"/>
  <c r="G1112" i="1"/>
  <c r="R1196" i="1"/>
  <c r="S1196" i="1" s="1"/>
  <c r="Y1196" i="1"/>
  <c r="D1113" i="1"/>
  <c r="F1113" i="1" s="1"/>
  <c r="AA1196" i="1"/>
  <c r="T1199" i="1"/>
  <c r="A1197" i="1"/>
  <c r="Q1197" i="1" s="1"/>
  <c r="H1197" i="1" l="1"/>
  <c r="E1115" i="1"/>
  <c r="C1077" i="1"/>
  <c r="P1076" i="1"/>
  <c r="X1076" i="1" s="1"/>
  <c r="B1076" i="1" s="1"/>
  <c r="N1115" i="1"/>
  <c r="G1113" i="1"/>
  <c r="Y1197" i="1"/>
  <c r="R1197" i="1"/>
  <c r="S1197" i="1" s="1"/>
  <c r="D1114" i="1"/>
  <c r="F1114" i="1" s="1"/>
  <c r="M1116" i="1"/>
  <c r="I1117" i="1"/>
  <c r="J1116" i="1"/>
  <c r="K1116" i="1" s="1"/>
  <c r="U1116" i="1" s="1"/>
  <c r="W1116" i="1" s="1"/>
  <c r="L1113" i="1"/>
  <c r="O1113" i="1" s="1"/>
  <c r="AA1197" i="1"/>
  <c r="A1198" i="1"/>
  <c r="T1200" i="1"/>
  <c r="Q1198" i="1" l="1"/>
  <c r="R1198" i="1" s="1"/>
  <c r="S1198" i="1" s="1"/>
  <c r="H1198" i="1"/>
  <c r="E1116" i="1"/>
  <c r="C1078" i="1"/>
  <c r="P1077" i="1"/>
  <c r="X1077" i="1" s="1"/>
  <c r="B1077" i="1" s="1"/>
  <c r="N1116" i="1"/>
  <c r="J1117" i="1"/>
  <c r="K1117" i="1" s="1"/>
  <c r="U1117" i="1" s="1"/>
  <c r="W1117" i="1" s="1"/>
  <c r="M1117" i="1"/>
  <c r="I1118" i="1"/>
  <c r="D1115" i="1"/>
  <c r="F1115" i="1" s="1"/>
  <c r="L1114" i="1"/>
  <c r="O1114" i="1" s="1"/>
  <c r="G1114" i="1"/>
  <c r="T1201" i="1"/>
  <c r="A1199" i="1"/>
  <c r="Q1199" i="1" s="1"/>
  <c r="AA1198" i="1"/>
  <c r="H1199" i="1" l="1"/>
  <c r="E1117" i="1"/>
  <c r="C1079" i="1"/>
  <c r="P1078" i="1"/>
  <c r="X1078" i="1" s="1"/>
  <c r="B1078" i="1" s="1"/>
  <c r="N1117" i="1"/>
  <c r="L1115" i="1"/>
  <c r="O1115" i="1" s="1"/>
  <c r="G1115" i="1"/>
  <c r="Y1199" i="1"/>
  <c r="R1199" i="1"/>
  <c r="S1199" i="1" s="1"/>
  <c r="M1118" i="1"/>
  <c r="I1119" i="1"/>
  <c r="J1118" i="1"/>
  <c r="K1118" i="1" s="1"/>
  <c r="U1118" i="1" s="1"/>
  <c r="W1118" i="1" s="1"/>
  <c r="D1116" i="1"/>
  <c r="F1116" i="1" s="1"/>
  <c r="AA1199" i="1"/>
  <c r="A1200" i="1"/>
  <c r="Q1200" i="1" s="1"/>
  <c r="T1202" i="1"/>
  <c r="H1200" i="1" l="1"/>
  <c r="E1118" i="1"/>
  <c r="N1118" i="1"/>
  <c r="C1080" i="1"/>
  <c r="P1079" i="1"/>
  <c r="X1079" i="1" s="1"/>
  <c r="B1079" i="1" s="1"/>
  <c r="L1116" i="1"/>
  <c r="O1116" i="1" s="1"/>
  <c r="G1116" i="1"/>
  <c r="Y1200" i="1"/>
  <c r="R1200" i="1"/>
  <c r="S1200" i="1" s="1"/>
  <c r="D1117" i="1"/>
  <c r="F1117" i="1" s="1"/>
  <c r="M1119" i="1"/>
  <c r="I1120" i="1"/>
  <c r="J1119" i="1"/>
  <c r="K1119" i="1" s="1"/>
  <c r="U1119" i="1" s="1"/>
  <c r="W1119" i="1" s="1"/>
  <c r="A1201" i="1"/>
  <c r="Q1201" i="1" s="1"/>
  <c r="T1203" i="1"/>
  <c r="AA1200" i="1"/>
  <c r="N1119" i="1" l="1"/>
  <c r="H1201" i="1"/>
  <c r="E1119" i="1"/>
  <c r="C1081" i="1"/>
  <c r="P1080" i="1"/>
  <c r="X1080" i="1" s="1"/>
  <c r="B1080" i="1" s="1"/>
  <c r="I1121" i="1"/>
  <c r="M1120" i="1"/>
  <c r="J1120" i="1"/>
  <c r="K1120" i="1" s="1"/>
  <c r="U1120" i="1" s="1"/>
  <c r="W1120" i="1" s="1"/>
  <c r="Y1201" i="1"/>
  <c r="R1201" i="1"/>
  <c r="S1201" i="1" s="1"/>
  <c r="D1118" i="1"/>
  <c r="F1118" i="1" s="1"/>
  <c r="L1117" i="1"/>
  <c r="O1117" i="1" s="1"/>
  <c r="G1117" i="1"/>
  <c r="A1202" i="1"/>
  <c r="Q1202" i="1" s="1"/>
  <c r="T1204" i="1"/>
  <c r="AA1201" i="1"/>
  <c r="N1120" i="1" l="1"/>
  <c r="H1202" i="1"/>
  <c r="E1120" i="1"/>
  <c r="C1082" i="1"/>
  <c r="P1081" i="1"/>
  <c r="X1081" i="1" s="1"/>
  <c r="B1081" i="1" s="1"/>
  <c r="R1202" i="1"/>
  <c r="S1202" i="1" s="1"/>
  <c r="Y1202" i="1"/>
  <c r="G1118" i="1"/>
  <c r="D1119" i="1"/>
  <c r="F1119" i="1" s="1"/>
  <c r="L1118" i="1"/>
  <c r="O1118" i="1" s="1"/>
  <c r="J1121" i="1"/>
  <c r="K1121" i="1" s="1"/>
  <c r="U1121" i="1" s="1"/>
  <c r="W1121" i="1" s="1"/>
  <c r="M1121" i="1"/>
  <c r="I1122" i="1"/>
  <c r="AA1202" i="1"/>
  <c r="T1205" i="1"/>
  <c r="A1203" i="1"/>
  <c r="Q1203" i="1" s="1"/>
  <c r="N1121" i="1" l="1"/>
  <c r="H1203" i="1"/>
  <c r="E1121" i="1"/>
  <c r="C1083" i="1"/>
  <c r="P1082" i="1"/>
  <c r="X1082" i="1" s="1"/>
  <c r="B1082" i="1" s="1"/>
  <c r="L1119" i="1"/>
  <c r="O1119" i="1" s="1"/>
  <c r="G1119" i="1"/>
  <c r="D1120" i="1"/>
  <c r="F1120" i="1" s="1"/>
  <c r="Y1203" i="1"/>
  <c r="R1203" i="1"/>
  <c r="S1203" i="1" s="1"/>
  <c r="J1122" i="1"/>
  <c r="K1122" i="1" s="1"/>
  <c r="U1122" i="1" s="1"/>
  <c r="W1122" i="1" s="1"/>
  <c r="M1122" i="1"/>
  <c r="I1123" i="1"/>
  <c r="AA1203" i="1"/>
  <c r="A1204" i="1"/>
  <c r="Q1204" i="1" s="1"/>
  <c r="T1206" i="1"/>
  <c r="N1122" i="1" l="1"/>
  <c r="H1204" i="1"/>
  <c r="E1122" i="1"/>
  <c r="C1084" i="1"/>
  <c r="P1083" i="1"/>
  <c r="X1083" i="1" s="1"/>
  <c r="B1083" i="1" s="1"/>
  <c r="L1120" i="1"/>
  <c r="O1120" i="1" s="1"/>
  <c r="G1120" i="1"/>
  <c r="R1204" i="1"/>
  <c r="S1204" i="1" s="1"/>
  <c r="Y1204" i="1"/>
  <c r="I1124" i="1"/>
  <c r="J1123" i="1"/>
  <c r="K1123" i="1" s="1"/>
  <c r="U1123" i="1" s="1"/>
  <c r="W1123" i="1" s="1"/>
  <c r="M1123" i="1"/>
  <c r="D1121" i="1"/>
  <c r="F1121" i="1" s="1"/>
  <c r="T1207" i="1"/>
  <c r="AA1204" i="1"/>
  <c r="A1205" i="1"/>
  <c r="Q1205" i="1" s="1"/>
  <c r="N1123" i="1" l="1"/>
  <c r="H1205" i="1"/>
  <c r="E1123" i="1"/>
  <c r="C1085" i="1"/>
  <c r="P1084" i="1"/>
  <c r="X1084" i="1" s="1"/>
  <c r="B1084" i="1" s="1"/>
  <c r="G1121" i="1"/>
  <c r="Y1205" i="1"/>
  <c r="R1205" i="1"/>
  <c r="S1205" i="1" s="1"/>
  <c r="J1124" i="1"/>
  <c r="K1124" i="1" s="1"/>
  <c r="U1124" i="1" s="1"/>
  <c r="W1124" i="1" s="1"/>
  <c r="M1124" i="1"/>
  <c r="I1125" i="1"/>
  <c r="D1122" i="1"/>
  <c r="F1122" i="1" s="1"/>
  <c r="L1121" i="1"/>
  <c r="O1121" i="1" s="1"/>
  <c r="AA1205" i="1"/>
  <c r="A1206" i="1"/>
  <c r="T1208" i="1"/>
  <c r="N1124" i="1" l="1"/>
  <c r="Q1206" i="1"/>
  <c r="R1206" i="1" s="1"/>
  <c r="S1206" i="1" s="1"/>
  <c r="H1206" i="1"/>
  <c r="E1124" i="1"/>
  <c r="C1086" i="1"/>
  <c r="P1085" i="1"/>
  <c r="X1085" i="1" s="1"/>
  <c r="B1085" i="1" s="1"/>
  <c r="G1122" i="1"/>
  <c r="D1123" i="1"/>
  <c r="F1123" i="1" s="1"/>
  <c r="L1122" i="1"/>
  <c r="O1122" i="1" s="1"/>
  <c r="J1125" i="1"/>
  <c r="K1125" i="1" s="1"/>
  <c r="U1125" i="1" s="1"/>
  <c r="W1125" i="1" s="1"/>
  <c r="I1126" i="1"/>
  <c r="M1125" i="1"/>
  <c r="AA1206" i="1"/>
  <c r="T1209" i="1"/>
  <c r="A1207" i="1"/>
  <c r="Q1207" i="1" s="1"/>
  <c r="N1125" i="1" l="1"/>
  <c r="Y1206" i="1"/>
  <c r="H1207" i="1"/>
  <c r="E1125" i="1"/>
  <c r="C1087" i="1"/>
  <c r="P1086" i="1"/>
  <c r="X1086" i="1" s="1"/>
  <c r="B1086" i="1" s="1"/>
  <c r="L1123" i="1"/>
  <c r="O1123" i="1" s="1"/>
  <c r="G1123" i="1"/>
  <c r="Y1207" i="1"/>
  <c r="R1207" i="1"/>
  <c r="S1207" i="1" s="1"/>
  <c r="D1124" i="1"/>
  <c r="F1124" i="1" s="1"/>
  <c r="I1127" i="1"/>
  <c r="J1126" i="1"/>
  <c r="K1126" i="1" s="1"/>
  <c r="U1126" i="1" s="1"/>
  <c r="W1126" i="1" s="1"/>
  <c r="M1126" i="1"/>
  <c r="A1208" i="1"/>
  <c r="Q1208" i="1" s="1"/>
  <c r="AA1207" i="1"/>
  <c r="T1210" i="1"/>
  <c r="N1126" i="1" l="1"/>
  <c r="H1208" i="1"/>
  <c r="E1126" i="1"/>
  <c r="C1088" i="1"/>
  <c r="P1087" i="1"/>
  <c r="X1087" i="1" s="1"/>
  <c r="B1087" i="1" s="1"/>
  <c r="M1127" i="1"/>
  <c r="I1128" i="1"/>
  <c r="J1127" i="1"/>
  <c r="K1127" i="1" s="1"/>
  <c r="U1127" i="1" s="1"/>
  <c r="W1127" i="1" s="1"/>
  <c r="D1125" i="1"/>
  <c r="F1125" i="1" s="1"/>
  <c r="Y1208" i="1"/>
  <c r="R1208" i="1"/>
  <c r="S1208" i="1" s="1"/>
  <c r="L1124" i="1"/>
  <c r="O1124" i="1" s="1"/>
  <c r="G1124" i="1"/>
  <c r="AA1208" i="1"/>
  <c r="T1211" i="1"/>
  <c r="A1209" i="1"/>
  <c r="Q1209" i="1" s="1"/>
  <c r="N1127" i="1" l="1"/>
  <c r="H1209" i="1"/>
  <c r="E1127" i="1"/>
  <c r="C1089" i="1"/>
  <c r="P1088" i="1"/>
  <c r="X1088" i="1" s="1"/>
  <c r="B1088" i="1" s="1"/>
  <c r="L1125" i="1"/>
  <c r="O1125" i="1" s="1"/>
  <c r="G1125" i="1"/>
  <c r="R1209" i="1"/>
  <c r="D1126" i="1"/>
  <c r="F1126" i="1" s="1"/>
  <c r="M1128" i="1"/>
  <c r="I1129" i="1"/>
  <c r="J1128" i="1"/>
  <c r="K1128" i="1" s="1"/>
  <c r="U1128" i="1" s="1"/>
  <c r="W1128" i="1" s="1"/>
  <c r="T1212" i="1"/>
  <c r="AA1209" i="1"/>
  <c r="A1210" i="1"/>
  <c r="Q1210" i="1" s="1"/>
  <c r="N1128" i="1" l="1"/>
  <c r="H1210" i="1"/>
  <c r="E1128" i="1"/>
  <c r="C1090" i="1"/>
  <c r="P1089" i="1"/>
  <c r="J1129" i="1"/>
  <c r="K1129" i="1" s="1"/>
  <c r="U1129" i="1" s="1"/>
  <c r="W1129" i="1" s="1"/>
  <c r="M1129" i="1"/>
  <c r="I1130" i="1"/>
  <c r="D1127" i="1"/>
  <c r="F1127" i="1" s="1"/>
  <c r="R1210" i="1"/>
  <c r="S1210" i="1" s="1"/>
  <c r="Y1210" i="1"/>
  <c r="L1126" i="1"/>
  <c r="O1126" i="1" s="1"/>
  <c r="G1126" i="1"/>
  <c r="T1213" i="1"/>
  <c r="AA1210" i="1"/>
  <c r="A1211" i="1"/>
  <c r="Q1211" i="1" s="1"/>
  <c r="N1129" i="1" l="1"/>
  <c r="H1211" i="1"/>
  <c r="E1129" i="1"/>
  <c r="X1089" i="1"/>
  <c r="B1089" i="1" s="1"/>
  <c r="S1089" i="1"/>
  <c r="C1091" i="1"/>
  <c r="P1090" i="1"/>
  <c r="D1128" i="1"/>
  <c r="F1128" i="1" s="1"/>
  <c r="R1211" i="1"/>
  <c r="L1127" i="1"/>
  <c r="O1127" i="1" s="1"/>
  <c r="M1130" i="1"/>
  <c r="I1131" i="1"/>
  <c r="J1130" i="1"/>
  <c r="K1130" i="1" s="1"/>
  <c r="U1130" i="1" s="1"/>
  <c r="W1130" i="1" s="1"/>
  <c r="G1127" i="1"/>
  <c r="A1212" i="1"/>
  <c r="Q1212" i="1" s="1"/>
  <c r="AA1211" i="1"/>
  <c r="T1214" i="1"/>
  <c r="N1130" i="1" l="1"/>
  <c r="H1212" i="1"/>
  <c r="Y1089" i="1"/>
  <c r="E1130" i="1"/>
  <c r="X1090" i="1"/>
  <c r="B1090" i="1" s="1"/>
  <c r="S1090" i="1"/>
  <c r="Y1090" i="1" s="1"/>
  <c r="C1092" i="1"/>
  <c r="P1091" i="1"/>
  <c r="L1128" i="1"/>
  <c r="O1128" i="1" s="1"/>
  <c r="G1128" i="1"/>
  <c r="R1212" i="1"/>
  <c r="J1131" i="1"/>
  <c r="K1131" i="1" s="1"/>
  <c r="U1131" i="1" s="1"/>
  <c r="W1131" i="1" s="1"/>
  <c r="I1132" i="1"/>
  <c r="M1131" i="1"/>
  <c r="N1131" i="1" s="1"/>
  <c r="D1129" i="1"/>
  <c r="F1129" i="1" s="1"/>
  <c r="T1215" i="1"/>
  <c r="AA1212" i="1"/>
  <c r="A1213" i="1"/>
  <c r="Q1213" i="1" s="1"/>
  <c r="H1213" i="1" l="1"/>
  <c r="E1131" i="1"/>
  <c r="X1091" i="1"/>
  <c r="B1091" i="1" s="1"/>
  <c r="S1091" i="1"/>
  <c r="Y1091" i="1" s="1"/>
  <c r="C1093" i="1"/>
  <c r="P1092" i="1"/>
  <c r="X1092" i="1" s="1"/>
  <c r="B1092" i="1" s="1"/>
  <c r="G1129" i="1"/>
  <c r="I1133" i="1"/>
  <c r="M1132" i="1"/>
  <c r="N1132" i="1" s="1"/>
  <c r="J1132" i="1"/>
  <c r="K1132" i="1" s="1"/>
  <c r="U1132" i="1" s="1"/>
  <c r="W1132" i="1" s="1"/>
  <c r="Y1213" i="1"/>
  <c r="R1213" i="1"/>
  <c r="S1213" i="1" s="1"/>
  <c r="D1130" i="1"/>
  <c r="F1130" i="1" s="1"/>
  <c r="L1129" i="1"/>
  <c r="O1129" i="1" s="1"/>
  <c r="AA1213" i="1"/>
  <c r="A1214" i="1"/>
  <c r="Q1214" i="1" s="1"/>
  <c r="T1216" i="1"/>
  <c r="H1214" i="1" l="1"/>
  <c r="E1132" i="1"/>
  <c r="C1094" i="1"/>
  <c r="P1093" i="1"/>
  <c r="X1093" i="1" s="1"/>
  <c r="B1093" i="1" s="1"/>
  <c r="D1131" i="1"/>
  <c r="F1131" i="1" s="1"/>
  <c r="R1214" i="1"/>
  <c r="L1130" i="1"/>
  <c r="O1130" i="1" s="1"/>
  <c r="J1133" i="1"/>
  <c r="K1133" i="1" s="1"/>
  <c r="U1133" i="1" s="1"/>
  <c r="W1133" i="1" s="1"/>
  <c r="I1134" i="1"/>
  <c r="M1133" i="1"/>
  <c r="N1133" i="1" s="1"/>
  <c r="G1130" i="1"/>
  <c r="AA1214" i="1"/>
  <c r="T1217" i="1"/>
  <c r="A1215" i="1"/>
  <c r="Q1215" i="1" s="1"/>
  <c r="H1215" i="1" l="1"/>
  <c r="E1133" i="1"/>
  <c r="C1095" i="1"/>
  <c r="P1094" i="1"/>
  <c r="X1094" i="1" s="1"/>
  <c r="B1094" i="1" s="1"/>
  <c r="L1131" i="1"/>
  <c r="O1131" i="1" s="1"/>
  <c r="G1131" i="1"/>
  <c r="Y1215" i="1"/>
  <c r="R1215" i="1"/>
  <c r="S1215" i="1" s="1"/>
  <c r="I1135" i="1"/>
  <c r="J1134" i="1"/>
  <c r="K1134" i="1" s="1"/>
  <c r="U1134" i="1" s="1"/>
  <c r="W1134" i="1" s="1"/>
  <c r="M1134" i="1"/>
  <c r="N1134" i="1" s="1"/>
  <c r="D1132" i="1"/>
  <c r="F1132" i="1" s="1"/>
  <c r="AA1215" i="1"/>
  <c r="A1216" i="1"/>
  <c r="Q1216" i="1" s="1"/>
  <c r="T1218" i="1"/>
  <c r="H1216" i="1" l="1"/>
  <c r="E1134" i="1"/>
  <c r="C1096" i="1"/>
  <c r="P1095" i="1"/>
  <c r="X1095" i="1" s="1"/>
  <c r="B1095" i="1" s="1"/>
  <c r="G1132" i="1"/>
  <c r="I1136" i="1"/>
  <c r="J1135" i="1"/>
  <c r="K1135" i="1" s="1"/>
  <c r="U1135" i="1" s="1"/>
  <c r="W1135" i="1" s="1"/>
  <c r="M1135" i="1"/>
  <c r="N1135" i="1" s="1"/>
  <c r="D1133" i="1"/>
  <c r="F1133" i="1" s="1"/>
  <c r="Y1216" i="1"/>
  <c r="R1216" i="1"/>
  <c r="S1216" i="1" s="1"/>
  <c r="L1132" i="1"/>
  <c r="O1132" i="1" s="1"/>
  <c r="AA1216" i="1"/>
  <c r="T1219" i="1"/>
  <c r="A1217" i="1"/>
  <c r="Q1217" i="1" s="1"/>
  <c r="H1217" i="1" l="1"/>
  <c r="E1135" i="1"/>
  <c r="C1097" i="1"/>
  <c r="P1096" i="1"/>
  <c r="X1096" i="1" s="1"/>
  <c r="B1096" i="1" s="1"/>
  <c r="L1133" i="1"/>
  <c r="O1133" i="1" s="1"/>
  <c r="G1133" i="1"/>
  <c r="D1134" i="1"/>
  <c r="F1134" i="1" s="1"/>
  <c r="Y1217" i="1"/>
  <c r="R1217" i="1"/>
  <c r="S1217" i="1" s="1"/>
  <c r="J1136" i="1"/>
  <c r="K1136" i="1" s="1"/>
  <c r="I1137" i="1"/>
  <c r="A1218" i="1"/>
  <c r="Q1218" i="1" s="1"/>
  <c r="T1220" i="1"/>
  <c r="AA1217" i="1"/>
  <c r="H1218" i="1" l="1"/>
  <c r="U1136" i="1"/>
  <c r="W1136" i="1" s="1"/>
  <c r="E1136" i="1"/>
  <c r="C1098" i="1"/>
  <c r="P1097" i="1"/>
  <c r="X1097" i="1" s="1"/>
  <c r="B1097" i="1" s="1"/>
  <c r="L1134" i="1"/>
  <c r="O1134" i="1" s="1"/>
  <c r="G1134" i="1"/>
  <c r="I1138" i="1"/>
  <c r="J1137" i="1"/>
  <c r="K1137" i="1" s="1"/>
  <c r="R1218" i="1"/>
  <c r="S1218" i="1" s="1"/>
  <c r="Y1218" i="1"/>
  <c r="D1135" i="1"/>
  <c r="F1135" i="1" s="1"/>
  <c r="T1221" i="1"/>
  <c r="AA1218" i="1"/>
  <c r="A1219" i="1"/>
  <c r="Q1219" i="1" s="1"/>
  <c r="H1219" i="1" l="1"/>
  <c r="U1137" i="1"/>
  <c r="W1137" i="1" s="1"/>
  <c r="E1137" i="1"/>
  <c r="C1099" i="1"/>
  <c r="P1098" i="1"/>
  <c r="X1098" i="1" s="1"/>
  <c r="B1098" i="1" s="1"/>
  <c r="Y1219" i="1"/>
  <c r="R1219" i="1"/>
  <c r="S1219" i="1" s="1"/>
  <c r="D1136" i="1"/>
  <c r="F1136" i="1" s="1"/>
  <c r="L1135" i="1"/>
  <c r="G1135" i="1"/>
  <c r="J1138" i="1"/>
  <c r="K1138" i="1" s="1"/>
  <c r="I1139" i="1"/>
  <c r="A1220" i="1"/>
  <c r="Q1220" i="1" s="1"/>
  <c r="T1222" i="1"/>
  <c r="AA1219" i="1"/>
  <c r="H1220" i="1" l="1"/>
  <c r="U1138" i="1"/>
  <c r="W1138" i="1" s="1"/>
  <c r="E1138" i="1"/>
  <c r="O1135" i="1"/>
  <c r="M1136" i="1"/>
  <c r="N1136" i="1" s="1"/>
  <c r="C1100" i="1"/>
  <c r="P1099" i="1"/>
  <c r="X1099" i="1" s="1"/>
  <c r="B1099" i="1" s="1"/>
  <c r="D1137" i="1"/>
  <c r="F1137" i="1" s="1"/>
  <c r="R1220" i="1"/>
  <c r="S1220" i="1" s="1"/>
  <c r="Y1220" i="1"/>
  <c r="I1140" i="1"/>
  <c r="J1139" i="1"/>
  <c r="K1139" i="1" s="1"/>
  <c r="L1136" i="1"/>
  <c r="G1136" i="1"/>
  <c r="AA1220" i="1"/>
  <c r="T1223" i="1"/>
  <c r="A1221" i="1"/>
  <c r="Q1221" i="1" s="1"/>
  <c r="H1221" i="1" l="1"/>
  <c r="E1139" i="1"/>
  <c r="O1136" i="1"/>
  <c r="M1137" i="1"/>
  <c r="C1101" i="1"/>
  <c r="P1100" i="1"/>
  <c r="X1100" i="1" s="1"/>
  <c r="B1100" i="1" s="1"/>
  <c r="L1137" i="1"/>
  <c r="G1137" i="1"/>
  <c r="Y1221" i="1"/>
  <c r="R1221" i="1"/>
  <c r="S1221" i="1" s="1"/>
  <c r="I1141" i="1"/>
  <c r="J1140" i="1"/>
  <c r="K1140" i="1" s="1"/>
  <c r="U1139" i="1"/>
  <c r="W1139" i="1" s="1"/>
  <c r="D1138" i="1"/>
  <c r="F1138" i="1" s="1"/>
  <c r="AA1221" i="1"/>
  <c r="A1222" i="1"/>
  <c r="Q1222" i="1" s="1"/>
  <c r="T1224" i="1"/>
  <c r="E1140" i="1" l="1"/>
  <c r="H1222" i="1"/>
  <c r="N1137" i="1"/>
  <c r="O1137" i="1" s="1"/>
  <c r="M1138" i="1"/>
  <c r="C1102" i="1"/>
  <c r="P1101" i="1"/>
  <c r="X1101" i="1" s="1"/>
  <c r="B1101" i="1" s="1"/>
  <c r="U1140" i="1"/>
  <c r="W1140" i="1" s="1"/>
  <c r="J1141" i="1"/>
  <c r="K1141" i="1" s="1"/>
  <c r="I1142" i="1"/>
  <c r="D1139" i="1"/>
  <c r="F1139" i="1" s="1"/>
  <c r="Y1222" i="1"/>
  <c r="R1222" i="1"/>
  <c r="S1222" i="1" s="1"/>
  <c r="L1138" i="1"/>
  <c r="G1138" i="1"/>
  <c r="AA1222" i="1"/>
  <c r="A1223" i="1"/>
  <c r="Q1223" i="1" s="1"/>
  <c r="T1225" i="1"/>
  <c r="E1141" i="1" l="1"/>
  <c r="H1223" i="1"/>
  <c r="N1138" i="1"/>
  <c r="O1138" i="1" s="1"/>
  <c r="C1103" i="1"/>
  <c r="P1102" i="1"/>
  <c r="X1102" i="1" s="1"/>
  <c r="B1102" i="1" s="1"/>
  <c r="U1141" i="1"/>
  <c r="W1141" i="1" s="1"/>
  <c r="D1140" i="1"/>
  <c r="F1140" i="1" s="1"/>
  <c r="L1139" i="1"/>
  <c r="Y1223" i="1"/>
  <c r="R1223" i="1"/>
  <c r="S1223" i="1" s="1"/>
  <c r="M1139" i="1"/>
  <c r="G1139" i="1"/>
  <c r="J1142" i="1"/>
  <c r="K1142" i="1" s="1"/>
  <c r="U1142" i="1" s="1"/>
  <c r="W1142" i="1" s="1"/>
  <c r="I1143" i="1"/>
  <c r="T1226" i="1"/>
  <c r="A1224" i="1"/>
  <c r="Q1224" i="1" s="1"/>
  <c r="AA1223" i="1"/>
  <c r="H1224" i="1" l="1"/>
  <c r="E1142" i="1"/>
  <c r="C1104" i="1"/>
  <c r="P1103" i="1"/>
  <c r="X1103" i="1" s="1"/>
  <c r="B1103" i="1" s="1"/>
  <c r="G1140" i="1"/>
  <c r="L1140" i="1"/>
  <c r="I1144" i="1"/>
  <c r="J1143" i="1"/>
  <c r="K1143" i="1" s="1"/>
  <c r="U1143" i="1" s="1"/>
  <c r="W1143" i="1" s="1"/>
  <c r="Y1224" i="1"/>
  <c r="R1224" i="1"/>
  <c r="S1224" i="1" s="1"/>
  <c r="N1139" i="1"/>
  <c r="O1139" i="1" s="1"/>
  <c r="M1140" i="1"/>
  <c r="D1141" i="1"/>
  <c r="F1141" i="1" s="1"/>
  <c r="AA1224" i="1"/>
  <c r="A1225" i="1"/>
  <c r="T1227" i="1"/>
  <c r="Q1225" i="1" l="1"/>
  <c r="R1225" i="1" s="1"/>
  <c r="S1225" i="1" s="1"/>
  <c r="H1225" i="1"/>
  <c r="E1143" i="1"/>
  <c r="C1105" i="1"/>
  <c r="P1104" i="1"/>
  <c r="X1104" i="1" s="1"/>
  <c r="B1104" i="1" s="1"/>
  <c r="G1141" i="1"/>
  <c r="N1140" i="1"/>
  <c r="O1140" i="1" s="1"/>
  <c r="M1141" i="1"/>
  <c r="D1142" i="1"/>
  <c r="F1142" i="1" s="1"/>
  <c r="L1141" i="1"/>
  <c r="I1145" i="1"/>
  <c r="J1144" i="1"/>
  <c r="K1144" i="1" s="1"/>
  <c r="U1144" i="1" s="1"/>
  <c r="W1144" i="1" s="1"/>
  <c r="T1228" i="1"/>
  <c r="AA1225" i="1"/>
  <c r="A1226" i="1"/>
  <c r="Y1225" i="1" l="1"/>
  <c r="Q1226" i="1"/>
  <c r="R1226" i="1" s="1"/>
  <c r="S1226" i="1" s="1"/>
  <c r="H1226" i="1"/>
  <c r="E1144" i="1"/>
  <c r="C1106" i="1"/>
  <c r="P1105" i="1"/>
  <c r="X1105" i="1" s="1"/>
  <c r="B1105" i="1" s="1"/>
  <c r="G1142" i="1"/>
  <c r="J1145" i="1"/>
  <c r="K1145" i="1" s="1"/>
  <c r="U1145" i="1" s="1"/>
  <c r="W1145" i="1" s="1"/>
  <c r="I1146" i="1"/>
  <c r="D1143" i="1"/>
  <c r="F1143" i="1" s="1"/>
  <c r="L1142" i="1"/>
  <c r="N1141" i="1"/>
  <c r="N1142" i="1" s="1"/>
  <c r="N1143" i="1" s="1"/>
  <c r="M1142" i="1"/>
  <c r="M1143" i="1" s="1"/>
  <c r="M1144" i="1" s="1"/>
  <c r="M1145" i="1" s="1"/>
  <c r="A1227" i="1"/>
  <c r="Q1227" i="1" s="1"/>
  <c r="AA1226" i="1"/>
  <c r="T1229" i="1"/>
  <c r="Y1226" i="1" l="1"/>
  <c r="H1227" i="1"/>
  <c r="E1145" i="1"/>
  <c r="C1107" i="1"/>
  <c r="P1106" i="1"/>
  <c r="O1142" i="1"/>
  <c r="D1144" i="1"/>
  <c r="F1144" i="1" s="1"/>
  <c r="L1143" i="1"/>
  <c r="O1143" i="1" s="1"/>
  <c r="O1141" i="1"/>
  <c r="Y1227" i="1"/>
  <c r="R1227" i="1"/>
  <c r="S1227" i="1" s="1"/>
  <c r="N1144" i="1"/>
  <c r="N1145" i="1" s="1"/>
  <c r="G1143" i="1"/>
  <c r="M1146" i="1"/>
  <c r="J1146" i="1"/>
  <c r="K1146" i="1" s="1"/>
  <c r="U1146" i="1" s="1"/>
  <c r="W1146" i="1" s="1"/>
  <c r="I1147" i="1"/>
  <c r="AA1227" i="1"/>
  <c r="T1230" i="1"/>
  <c r="A1228" i="1"/>
  <c r="Q1228" i="1" s="1"/>
  <c r="H1228" i="1" l="1"/>
  <c r="E1146" i="1"/>
  <c r="S1106" i="1"/>
  <c r="X1106" i="1"/>
  <c r="Y1106" i="1" s="1"/>
  <c r="C1108" i="1"/>
  <c r="P1107" i="1"/>
  <c r="X1107" i="1" s="1"/>
  <c r="B1107" i="1" s="1"/>
  <c r="L1144" i="1"/>
  <c r="O1144" i="1" s="1"/>
  <c r="M1147" i="1"/>
  <c r="J1147" i="1"/>
  <c r="K1147" i="1" s="1"/>
  <c r="U1147" i="1" s="1"/>
  <c r="W1147" i="1" s="1"/>
  <c r="I1148" i="1"/>
  <c r="D1145" i="1"/>
  <c r="F1145" i="1" s="1"/>
  <c r="R1228" i="1"/>
  <c r="S1228" i="1" s="1"/>
  <c r="Y1228" i="1"/>
  <c r="N1146" i="1"/>
  <c r="G1144" i="1"/>
  <c r="AA1228" i="1"/>
  <c r="A1229" i="1"/>
  <c r="Q1229" i="1" s="1"/>
  <c r="T1231" i="1"/>
  <c r="H1229" i="1" l="1"/>
  <c r="E1147" i="1"/>
  <c r="C1109" i="1"/>
  <c r="P1108" i="1"/>
  <c r="X1108" i="1" s="1"/>
  <c r="B1108" i="1" s="1"/>
  <c r="B1106" i="1"/>
  <c r="G1145" i="1"/>
  <c r="L1145" i="1"/>
  <c r="O1145" i="1" s="1"/>
  <c r="D1146" i="1"/>
  <c r="F1146" i="1" s="1"/>
  <c r="M1148" i="1"/>
  <c r="J1148" i="1"/>
  <c r="K1148" i="1" s="1"/>
  <c r="U1148" i="1" s="1"/>
  <c r="W1148" i="1" s="1"/>
  <c r="I1149" i="1"/>
  <c r="Y1229" i="1"/>
  <c r="R1229" i="1"/>
  <c r="S1229" i="1" s="1"/>
  <c r="N1147" i="1"/>
  <c r="AA1229" i="1"/>
  <c r="T1232" i="1"/>
  <c r="A1230" i="1"/>
  <c r="Q1230" i="1" s="1"/>
  <c r="H1230" i="1" l="1"/>
  <c r="E1148" i="1"/>
  <c r="C1110" i="1"/>
  <c r="P1109" i="1"/>
  <c r="X1109" i="1" s="1"/>
  <c r="B1109" i="1" s="1"/>
  <c r="L1146" i="1"/>
  <c r="O1146" i="1" s="1"/>
  <c r="G1146" i="1"/>
  <c r="Y1230" i="1"/>
  <c r="R1230" i="1"/>
  <c r="S1230" i="1" s="1"/>
  <c r="M1149" i="1"/>
  <c r="J1149" i="1"/>
  <c r="K1149" i="1" s="1"/>
  <c r="U1149" i="1" s="1"/>
  <c r="W1149" i="1" s="1"/>
  <c r="I1150" i="1"/>
  <c r="N1148" i="1"/>
  <c r="D1147" i="1"/>
  <c r="F1147" i="1" s="1"/>
  <c r="AA1230" i="1"/>
  <c r="A1231" i="1"/>
  <c r="Q1231" i="1" s="1"/>
  <c r="T1233" i="1"/>
  <c r="H1231" i="1" l="1"/>
  <c r="E1149" i="1"/>
  <c r="C1111" i="1"/>
  <c r="P1110" i="1"/>
  <c r="X1110" i="1" s="1"/>
  <c r="B1110" i="1" s="1"/>
  <c r="N1149" i="1"/>
  <c r="D1148" i="1"/>
  <c r="F1148" i="1" s="1"/>
  <c r="L1147" i="1"/>
  <c r="O1147" i="1" s="1"/>
  <c r="Y1231" i="1"/>
  <c r="R1231" i="1"/>
  <c r="S1231" i="1" s="1"/>
  <c r="G1147" i="1"/>
  <c r="M1150" i="1"/>
  <c r="I1151" i="1"/>
  <c r="J1150" i="1"/>
  <c r="K1150" i="1" s="1"/>
  <c r="U1150" i="1" s="1"/>
  <c r="W1150" i="1" s="1"/>
  <c r="A1232" i="1"/>
  <c r="Q1232" i="1" s="1"/>
  <c r="T1234" i="1"/>
  <c r="AA1231" i="1"/>
  <c r="H1232" i="1" l="1"/>
  <c r="E1150" i="1"/>
  <c r="N1150" i="1"/>
  <c r="C1112" i="1"/>
  <c r="P1111" i="1"/>
  <c r="X1111" i="1" s="1"/>
  <c r="B1111" i="1" s="1"/>
  <c r="L1148" i="1"/>
  <c r="O1148" i="1" s="1"/>
  <c r="Y1232" i="1"/>
  <c r="R1232" i="1"/>
  <c r="S1232" i="1" s="1"/>
  <c r="G1148" i="1"/>
  <c r="M1151" i="1"/>
  <c r="I1152" i="1"/>
  <c r="J1151" i="1"/>
  <c r="K1151" i="1" s="1"/>
  <c r="U1151" i="1" s="1"/>
  <c r="W1151" i="1" s="1"/>
  <c r="D1149" i="1"/>
  <c r="F1149" i="1" s="1"/>
  <c r="A1233" i="1"/>
  <c r="Q1233" i="1" s="1"/>
  <c r="T1235" i="1"/>
  <c r="AA1232" i="1"/>
  <c r="H1233" i="1" l="1"/>
  <c r="N1151" i="1"/>
  <c r="E1151" i="1"/>
  <c r="C1113" i="1"/>
  <c r="P1112" i="1"/>
  <c r="X1112" i="1" s="1"/>
  <c r="B1112" i="1" s="1"/>
  <c r="L1149" i="1"/>
  <c r="O1149" i="1" s="1"/>
  <c r="D1150" i="1"/>
  <c r="F1150" i="1" s="1"/>
  <c r="Y1233" i="1"/>
  <c r="R1233" i="1"/>
  <c r="S1233" i="1" s="1"/>
  <c r="G1149" i="1"/>
  <c r="M1152" i="1"/>
  <c r="J1152" i="1"/>
  <c r="K1152" i="1" s="1"/>
  <c r="U1152" i="1" s="1"/>
  <c r="W1152" i="1" s="1"/>
  <c r="I1153" i="1"/>
  <c r="T1236" i="1"/>
  <c r="AA1233" i="1"/>
  <c r="A1234" i="1"/>
  <c r="Q1234" i="1" l="1"/>
  <c r="Y1234" i="1" s="1"/>
  <c r="H1234" i="1"/>
  <c r="N1152" i="1"/>
  <c r="E1152" i="1"/>
  <c r="C1114" i="1"/>
  <c r="P1113" i="1"/>
  <c r="X1113" i="1" s="1"/>
  <c r="B1113" i="1" s="1"/>
  <c r="L1150" i="1"/>
  <c r="O1150" i="1" s="1"/>
  <c r="G1150" i="1"/>
  <c r="J1153" i="1"/>
  <c r="K1153" i="1" s="1"/>
  <c r="U1153" i="1" s="1"/>
  <c r="W1153" i="1" s="1"/>
  <c r="I1154" i="1"/>
  <c r="M1153" i="1"/>
  <c r="D1151" i="1"/>
  <c r="F1151" i="1" s="1"/>
  <c r="AA1234" i="1"/>
  <c r="A1235" i="1"/>
  <c r="Q1235" i="1" s="1"/>
  <c r="T1237" i="1"/>
  <c r="R1234" i="1" l="1"/>
  <c r="S1234" i="1" s="1"/>
  <c r="N1153" i="1"/>
  <c r="H1235" i="1"/>
  <c r="E1153" i="1"/>
  <c r="C1115" i="1"/>
  <c r="P1114" i="1"/>
  <c r="X1114" i="1" s="1"/>
  <c r="B1114" i="1" s="1"/>
  <c r="G1151" i="1"/>
  <c r="I1155" i="1"/>
  <c r="M1154" i="1"/>
  <c r="J1154" i="1"/>
  <c r="K1154" i="1" s="1"/>
  <c r="U1154" i="1" s="1"/>
  <c r="W1154" i="1" s="1"/>
  <c r="D1152" i="1"/>
  <c r="F1152" i="1" s="1"/>
  <c r="Y1235" i="1"/>
  <c r="R1235" i="1"/>
  <c r="S1235" i="1" s="1"/>
  <c r="L1151" i="1"/>
  <c r="O1151" i="1" s="1"/>
  <c r="T1238" i="1"/>
  <c r="AA1235" i="1"/>
  <c r="A1236" i="1"/>
  <c r="Q1236" i="1" s="1"/>
  <c r="N1154" i="1" l="1"/>
  <c r="H1236" i="1"/>
  <c r="E1154" i="1"/>
  <c r="C1116" i="1"/>
  <c r="P1115" i="1"/>
  <c r="X1115" i="1" s="1"/>
  <c r="B1115" i="1" s="1"/>
  <c r="L1152" i="1"/>
  <c r="O1152" i="1" s="1"/>
  <c r="G1152" i="1"/>
  <c r="R1236" i="1"/>
  <c r="S1236" i="1" s="1"/>
  <c r="Y1236" i="1"/>
  <c r="I1156" i="1"/>
  <c r="J1155" i="1"/>
  <c r="K1155" i="1" s="1"/>
  <c r="U1155" i="1" s="1"/>
  <c r="W1155" i="1" s="1"/>
  <c r="M1155" i="1"/>
  <c r="D1153" i="1"/>
  <c r="F1153" i="1" s="1"/>
  <c r="AA1236" i="1"/>
  <c r="A1237" i="1"/>
  <c r="Q1237" i="1" s="1"/>
  <c r="T1239" i="1"/>
  <c r="N1155" i="1" l="1"/>
  <c r="H1237" i="1"/>
  <c r="E1155" i="1"/>
  <c r="C1117" i="1"/>
  <c r="P1116" i="1"/>
  <c r="X1116" i="1" s="1"/>
  <c r="B1116" i="1" s="1"/>
  <c r="G1153" i="1"/>
  <c r="M1156" i="1"/>
  <c r="J1156" i="1"/>
  <c r="K1156" i="1" s="1"/>
  <c r="U1156" i="1" s="1"/>
  <c r="W1156" i="1" s="1"/>
  <c r="I1157" i="1"/>
  <c r="D1154" i="1"/>
  <c r="F1154" i="1" s="1"/>
  <c r="Y1237" i="1"/>
  <c r="R1237" i="1"/>
  <c r="S1237" i="1" s="1"/>
  <c r="L1153" i="1"/>
  <c r="O1153" i="1" s="1"/>
  <c r="A1238" i="1"/>
  <c r="Q1238" i="1" s="1"/>
  <c r="T1240" i="1"/>
  <c r="AA1237" i="1"/>
  <c r="N1156" i="1" l="1"/>
  <c r="H1238" i="1"/>
  <c r="E1156" i="1"/>
  <c r="C1118" i="1"/>
  <c r="P1117" i="1"/>
  <c r="X1117" i="1" s="1"/>
  <c r="B1117" i="1" s="1"/>
  <c r="L1154" i="1"/>
  <c r="O1154" i="1" s="1"/>
  <c r="G1154" i="1"/>
  <c r="D1155" i="1"/>
  <c r="F1155" i="1" s="1"/>
  <c r="M1157" i="1"/>
  <c r="N1157" i="1" s="1"/>
  <c r="J1157" i="1"/>
  <c r="K1157" i="1" s="1"/>
  <c r="U1157" i="1" s="1"/>
  <c r="W1157" i="1" s="1"/>
  <c r="I1158" i="1"/>
  <c r="Y1238" i="1"/>
  <c r="R1238" i="1"/>
  <c r="S1238" i="1" s="1"/>
  <c r="T1241" i="1"/>
  <c r="AA1238" i="1"/>
  <c r="A1239" i="1"/>
  <c r="Q1239" i="1" s="1"/>
  <c r="H1239" i="1" l="1"/>
  <c r="E1157" i="1"/>
  <c r="C1119" i="1"/>
  <c r="P1118" i="1"/>
  <c r="X1118" i="1" s="1"/>
  <c r="B1118" i="1" s="1"/>
  <c r="L1155" i="1"/>
  <c r="O1155" i="1" s="1"/>
  <c r="J1158" i="1"/>
  <c r="K1158" i="1" s="1"/>
  <c r="U1158" i="1" s="1"/>
  <c r="W1158" i="1" s="1"/>
  <c r="I1159" i="1"/>
  <c r="M1158" i="1"/>
  <c r="N1158" i="1" s="1"/>
  <c r="G1155" i="1"/>
  <c r="Y1239" i="1"/>
  <c r="R1239" i="1"/>
  <c r="S1239" i="1" s="1"/>
  <c r="D1156" i="1"/>
  <c r="F1156" i="1" s="1"/>
  <c r="AA1239" i="1"/>
  <c r="T1242" i="1"/>
  <c r="A1240" i="1"/>
  <c r="Q1240" i="1" s="1"/>
  <c r="H1240" i="1" l="1"/>
  <c r="E1158" i="1"/>
  <c r="C1120" i="1"/>
  <c r="P1119" i="1"/>
  <c r="G1156" i="1"/>
  <c r="L1156" i="1"/>
  <c r="O1156" i="1" s="1"/>
  <c r="Y1240" i="1"/>
  <c r="R1240" i="1"/>
  <c r="S1240" i="1" s="1"/>
  <c r="D1157" i="1"/>
  <c r="F1157" i="1" s="1"/>
  <c r="M1159" i="1"/>
  <c r="N1159" i="1" s="1"/>
  <c r="I1160" i="1"/>
  <c r="J1159" i="1"/>
  <c r="K1159" i="1" s="1"/>
  <c r="U1159" i="1" s="1"/>
  <c r="W1159" i="1" s="1"/>
  <c r="A1241" i="1"/>
  <c r="Q1241" i="1" s="1"/>
  <c r="T1243" i="1"/>
  <c r="AA1240" i="1"/>
  <c r="H1241" i="1" l="1"/>
  <c r="X1119" i="1"/>
  <c r="B1119" i="1" s="1"/>
  <c r="S1119" i="1"/>
  <c r="E1159" i="1"/>
  <c r="C1121" i="1"/>
  <c r="P1120" i="1"/>
  <c r="J1160" i="1"/>
  <c r="K1160" i="1" s="1"/>
  <c r="U1160" i="1" s="1"/>
  <c r="W1160" i="1" s="1"/>
  <c r="I1161" i="1"/>
  <c r="M1160" i="1"/>
  <c r="N1160" i="1" s="1"/>
  <c r="Y1241" i="1"/>
  <c r="R1241" i="1"/>
  <c r="S1241" i="1" s="1"/>
  <c r="D1158" i="1"/>
  <c r="F1158" i="1" s="1"/>
  <c r="L1157" i="1"/>
  <c r="O1157" i="1" s="1"/>
  <c r="G1157" i="1"/>
  <c r="A1242" i="1"/>
  <c r="Q1242" i="1" s="1"/>
  <c r="AA1241" i="1"/>
  <c r="T1244" i="1"/>
  <c r="H1242" i="1" l="1"/>
  <c r="Y1119" i="1"/>
  <c r="E1160" i="1"/>
  <c r="X1120" i="1"/>
  <c r="B1120" i="1" s="1"/>
  <c r="S1120" i="1"/>
  <c r="Y1120" i="1" s="1"/>
  <c r="C1122" i="1"/>
  <c r="P1121" i="1"/>
  <c r="L1158" i="1"/>
  <c r="O1158" i="1" s="1"/>
  <c r="G1158" i="1"/>
  <c r="R1242" i="1"/>
  <c r="D1159" i="1"/>
  <c r="F1159" i="1" s="1"/>
  <c r="M1161" i="1"/>
  <c r="N1161" i="1" s="1"/>
  <c r="J1161" i="1"/>
  <c r="K1161" i="1" s="1"/>
  <c r="U1161" i="1" s="1"/>
  <c r="W1161" i="1" s="1"/>
  <c r="I1162" i="1"/>
  <c r="AA1242" i="1"/>
  <c r="A1243" i="1"/>
  <c r="Q1243" i="1" s="1"/>
  <c r="T1245" i="1"/>
  <c r="H1243" i="1" l="1"/>
  <c r="E1161" i="1"/>
  <c r="X1121" i="1"/>
  <c r="B1121" i="1" s="1"/>
  <c r="S1121" i="1"/>
  <c r="Y1121" i="1" s="1"/>
  <c r="C1123" i="1"/>
  <c r="P1122" i="1"/>
  <c r="X1122" i="1" s="1"/>
  <c r="B1122" i="1" s="1"/>
  <c r="L1159" i="1"/>
  <c r="O1159" i="1" s="1"/>
  <c r="G1159" i="1"/>
  <c r="R1243" i="1"/>
  <c r="D1160" i="1"/>
  <c r="F1160" i="1" s="1"/>
  <c r="J1162" i="1"/>
  <c r="K1162" i="1" s="1"/>
  <c r="U1162" i="1" s="1"/>
  <c r="W1162" i="1" s="1"/>
  <c r="M1162" i="1"/>
  <c r="N1162" i="1" s="1"/>
  <c r="I1163" i="1"/>
  <c r="AA1243" i="1"/>
  <c r="A1244" i="1"/>
  <c r="Q1244" i="1" s="1"/>
  <c r="T1246" i="1"/>
  <c r="H1244" i="1" l="1"/>
  <c r="E1162" i="1"/>
  <c r="C1124" i="1"/>
  <c r="P1123" i="1"/>
  <c r="D1161" i="1"/>
  <c r="F1161" i="1" s="1"/>
  <c r="R1244" i="1"/>
  <c r="L1160" i="1"/>
  <c r="O1160" i="1" s="1"/>
  <c r="I1164" i="1"/>
  <c r="J1163" i="1"/>
  <c r="K1163" i="1" s="1"/>
  <c r="U1163" i="1" s="1"/>
  <c r="W1163" i="1" s="1"/>
  <c r="M1163" i="1"/>
  <c r="N1163" i="1" s="1"/>
  <c r="G1160" i="1"/>
  <c r="AA1244" i="1"/>
  <c r="A1245" i="1"/>
  <c r="Q1245" i="1" s="1"/>
  <c r="T1247" i="1"/>
  <c r="H1245" i="1" l="1"/>
  <c r="E1163" i="1"/>
  <c r="X1123" i="1"/>
  <c r="B1123" i="1" s="1"/>
  <c r="S1123" i="1"/>
  <c r="Y1123" i="1" s="1"/>
  <c r="C1125" i="1"/>
  <c r="P1124" i="1"/>
  <c r="X1124" i="1" s="1"/>
  <c r="B1124" i="1" s="1"/>
  <c r="L1161" i="1"/>
  <c r="O1161" i="1" s="1"/>
  <c r="G1161" i="1"/>
  <c r="M1164" i="1"/>
  <c r="N1164" i="1" s="1"/>
  <c r="I1165" i="1"/>
  <c r="J1164" i="1"/>
  <c r="K1164" i="1" s="1"/>
  <c r="U1164" i="1" s="1"/>
  <c r="W1164" i="1" s="1"/>
  <c r="Y1245" i="1"/>
  <c r="R1245" i="1"/>
  <c r="S1245" i="1" s="1"/>
  <c r="D1162" i="1"/>
  <c r="F1162" i="1" s="1"/>
  <c r="AA1245" i="1"/>
  <c r="T1248" i="1"/>
  <c r="A1246" i="1"/>
  <c r="Q1246" i="1" s="1"/>
  <c r="H1246" i="1" l="1"/>
  <c r="E1164" i="1"/>
  <c r="C1126" i="1"/>
  <c r="P1125" i="1"/>
  <c r="X1125" i="1" s="1"/>
  <c r="B1125" i="1" s="1"/>
  <c r="G1162" i="1"/>
  <c r="Y1246" i="1"/>
  <c r="R1246" i="1"/>
  <c r="S1246" i="1" s="1"/>
  <c r="D1163" i="1"/>
  <c r="F1163" i="1" s="1"/>
  <c r="I1166" i="1"/>
  <c r="J1165" i="1"/>
  <c r="K1165" i="1" s="1"/>
  <c r="U1165" i="1" s="1"/>
  <c r="W1165" i="1" s="1"/>
  <c r="M1165" i="1"/>
  <c r="N1165" i="1" s="1"/>
  <c r="L1162" i="1"/>
  <c r="O1162" i="1" s="1"/>
  <c r="AA1246" i="1"/>
  <c r="A1247" i="1"/>
  <c r="Q1247" i="1" s="1"/>
  <c r="T1249" i="1"/>
  <c r="H1247" i="1" l="1"/>
  <c r="E1165" i="1"/>
  <c r="C1127" i="1"/>
  <c r="P1126" i="1"/>
  <c r="X1126" i="1" s="1"/>
  <c r="B1126" i="1" s="1"/>
  <c r="L1163" i="1"/>
  <c r="O1163" i="1" s="1"/>
  <c r="G1163" i="1"/>
  <c r="J1166" i="1"/>
  <c r="K1166" i="1" s="1"/>
  <c r="U1166" i="1" s="1"/>
  <c r="W1166" i="1" s="1"/>
  <c r="M1166" i="1"/>
  <c r="N1166" i="1" s="1"/>
  <c r="I1167" i="1"/>
  <c r="D1164" i="1"/>
  <c r="F1164" i="1" s="1"/>
  <c r="Y1247" i="1"/>
  <c r="R1247" i="1"/>
  <c r="S1247" i="1" s="1"/>
  <c r="T1250" i="1"/>
  <c r="AA1247" i="1"/>
  <c r="A1248" i="1"/>
  <c r="Q1248" i="1" s="1"/>
  <c r="H1248" i="1" l="1"/>
  <c r="E1166" i="1"/>
  <c r="C1128" i="1"/>
  <c r="P1127" i="1"/>
  <c r="X1127" i="1" s="1"/>
  <c r="B1127" i="1" s="1"/>
  <c r="D1165" i="1"/>
  <c r="F1165" i="1" s="1"/>
  <c r="L1164" i="1"/>
  <c r="O1164" i="1" s="1"/>
  <c r="J1167" i="1"/>
  <c r="K1167" i="1" s="1"/>
  <c r="U1167" i="1" s="1"/>
  <c r="W1167" i="1" s="1"/>
  <c r="I1168" i="1"/>
  <c r="Y1248" i="1"/>
  <c r="R1248" i="1"/>
  <c r="S1248" i="1" s="1"/>
  <c r="G1164" i="1"/>
  <c r="A1249" i="1"/>
  <c r="Q1249" i="1" s="1"/>
  <c r="AA1248" i="1"/>
  <c r="T1251" i="1"/>
  <c r="H1249" i="1" l="1"/>
  <c r="E1167" i="1"/>
  <c r="C1129" i="1"/>
  <c r="P1128" i="1"/>
  <c r="X1128" i="1" s="1"/>
  <c r="B1128" i="1" s="1"/>
  <c r="L1165" i="1"/>
  <c r="O1165" i="1" s="1"/>
  <c r="G1165" i="1"/>
  <c r="Y1249" i="1"/>
  <c r="R1249" i="1"/>
  <c r="S1249" i="1" s="1"/>
  <c r="I1169" i="1"/>
  <c r="J1168" i="1"/>
  <c r="K1168" i="1" s="1"/>
  <c r="D1166" i="1"/>
  <c r="F1166" i="1" s="1"/>
  <c r="T1252" i="1"/>
  <c r="AA1249" i="1"/>
  <c r="A1250" i="1"/>
  <c r="Q1250" i="1" s="1"/>
  <c r="H1250" i="1" l="1"/>
  <c r="E1168" i="1"/>
  <c r="C1130" i="1"/>
  <c r="P1129" i="1"/>
  <c r="X1129" i="1" s="1"/>
  <c r="B1129" i="1" s="1"/>
  <c r="G1166" i="1"/>
  <c r="U1168" i="1"/>
  <c r="W1168" i="1" s="1"/>
  <c r="J1169" i="1"/>
  <c r="K1169" i="1" s="1"/>
  <c r="I1170" i="1"/>
  <c r="R1250" i="1"/>
  <c r="S1250" i="1" s="1"/>
  <c r="Y1250" i="1"/>
  <c r="D1167" i="1"/>
  <c r="F1167" i="1" s="1"/>
  <c r="L1166" i="1"/>
  <c r="A1251" i="1"/>
  <c r="Q1251" i="1" s="1"/>
  <c r="T1253" i="1"/>
  <c r="AA1250" i="1"/>
  <c r="H1251" i="1" l="1"/>
  <c r="E1169" i="1"/>
  <c r="O1166" i="1"/>
  <c r="M1167" i="1"/>
  <c r="N1167" i="1" s="1"/>
  <c r="C1131" i="1"/>
  <c r="P1130" i="1"/>
  <c r="X1130" i="1" s="1"/>
  <c r="B1130" i="1" s="1"/>
  <c r="U1169" i="1"/>
  <c r="W1169" i="1" s="1"/>
  <c r="L1167" i="1"/>
  <c r="I1171" i="1"/>
  <c r="J1170" i="1"/>
  <c r="K1170" i="1" s="1"/>
  <c r="Y1251" i="1"/>
  <c r="R1251" i="1"/>
  <c r="S1251" i="1" s="1"/>
  <c r="G1167" i="1"/>
  <c r="D1168" i="1"/>
  <c r="F1168" i="1" s="1"/>
  <c r="T1254" i="1"/>
  <c r="AA1251" i="1"/>
  <c r="A1252" i="1"/>
  <c r="Q1252" i="1" s="1"/>
  <c r="E1170" i="1" l="1"/>
  <c r="H1252" i="1"/>
  <c r="C1132" i="1"/>
  <c r="P1131" i="1"/>
  <c r="X1131" i="1" s="1"/>
  <c r="B1131" i="1" s="1"/>
  <c r="O1167" i="1"/>
  <c r="M1168" i="1"/>
  <c r="N1168" i="1" s="1"/>
  <c r="U1170" i="1"/>
  <c r="W1170" i="1" s="1"/>
  <c r="L1168" i="1"/>
  <c r="D1169" i="1"/>
  <c r="F1169" i="1" s="1"/>
  <c r="R1252" i="1"/>
  <c r="S1252" i="1" s="1"/>
  <c r="Y1252" i="1"/>
  <c r="G1168" i="1"/>
  <c r="J1171" i="1"/>
  <c r="K1171" i="1" s="1"/>
  <c r="I1172" i="1"/>
  <c r="A1253" i="1"/>
  <c r="Q1253" i="1" s="1"/>
  <c r="T1255" i="1"/>
  <c r="AA1252" i="1"/>
  <c r="E1171" i="1" l="1"/>
  <c r="H1253" i="1"/>
  <c r="C1133" i="1"/>
  <c r="P1132" i="1"/>
  <c r="X1132" i="1" s="1"/>
  <c r="B1132" i="1" s="1"/>
  <c r="U1171" i="1"/>
  <c r="W1171" i="1" s="1"/>
  <c r="O1168" i="1"/>
  <c r="M1169" i="1"/>
  <c r="M1170" i="1" s="1"/>
  <c r="L1169" i="1"/>
  <c r="J1172" i="1"/>
  <c r="K1172" i="1" s="1"/>
  <c r="I1173" i="1"/>
  <c r="N1169" i="1"/>
  <c r="Y1253" i="1"/>
  <c r="R1253" i="1"/>
  <c r="S1253" i="1" s="1"/>
  <c r="G1169" i="1"/>
  <c r="D1170" i="1"/>
  <c r="F1170" i="1" s="1"/>
  <c r="AA1253" i="1"/>
  <c r="A1254" i="1"/>
  <c r="Q1254" i="1" s="1"/>
  <c r="T1256" i="1"/>
  <c r="H1254" i="1" l="1"/>
  <c r="U1172" i="1"/>
  <c r="W1172" i="1" s="1"/>
  <c r="E1172" i="1"/>
  <c r="C1134" i="1"/>
  <c r="P1133" i="1"/>
  <c r="X1133" i="1" s="1"/>
  <c r="B1133" i="1" s="1"/>
  <c r="O1169" i="1"/>
  <c r="G1170" i="1"/>
  <c r="D1171" i="1"/>
  <c r="F1171" i="1" s="1"/>
  <c r="Y1254" i="1"/>
  <c r="R1254" i="1"/>
  <c r="S1254" i="1" s="1"/>
  <c r="J1173" i="1"/>
  <c r="K1173" i="1" s="1"/>
  <c r="U1173" i="1" s="1"/>
  <c r="W1173" i="1" s="1"/>
  <c r="I1174" i="1"/>
  <c r="L1170" i="1"/>
  <c r="N1170" i="1"/>
  <c r="M1171" i="1"/>
  <c r="T1257" i="1"/>
  <c r="AA1254" i="1"/>
  <c r="A1255" i="1"/>
  <c r="Q1255" i="1" l="1"/>
  <c r="Y1255" i="1" s="1"/>
  <c r="H1255" i="1"/>
  <c r="E1173" i="1"/>
  <c r="C1135" i="1"/>
  <c r="P1134" i="1"/>
  <c r="X1134" i="1" s="1"/>
  <c r="B1134" i="1" s="1"/>
  <c r="G1171" i="1"/>
  <c r="L1171" i="1"/>
  <c r="N1171" i="1"/>
  <c r="M1172" i="1"/>
  <c r="J1174" i="1"/>
  <c r="K1174" i="1" s="1"/>
  <c r="U1174" i="1" s="1"/>
  <c r="W1174" i="1" s="1"/>
  <c r="I1175" i="1"/>
  <c r="O1170" i="1"/>
  <c r="D1172" i="1"/>
  <c r="F1172" i="1" s="1"/>
  <c r="A1256" i="1"/>
  <c r="Q1256" i="1" s="1"/>
  <c r="AA1255" i="1"/>
  <c r="T1258" i="1"/>
  <c r="R1255" i="1" l="1"/>
  <c r="S1255" i="1" s="1"/>
  <c r="H1256" i="1"/>
  <c r="E1174" i="1"/>
  <c r="C1136" i="1"/>
  <c r="P1135" i="1"/>
  <c r="X1135" i="1" s="1"/>
  <c r="B1135" i="1" s="1"/>
  <c r="O1171" i="1"/>
  <c r="Y1256" i="1"/>
  <c r="R1256" i="1"/>
  <c r="S1256" i="1" s="1"/>
  <c r="G1172" i="1"/>
  <c r="D1173" i="1"/>
  <c r="F1173" i="1" s="1"/>
  <c r="N1172" i="1"/>
  <c r="M1173" i="1"/>
  <c r="L1172" i="1"/>
  <c r="J1175" i="1"/>
  <c r="K1175" i="1" s="1"/>
  <c r="U1175" i="1" s="1"/>
  <c r="W1175" i="1" s="1"/>
  <c r="I1176" i="1"/>
  <c r="T1259" i="1"/>
  <c r="AA1256" i="1"/>
  <c r="A1257" i="1"/>
  <c r="Q1257" i="1" l="1"/>
  <c r="Y1257" i="1" s="1"/>
  <c r="H1257" i="1"/>
  <c r="E1175" i="1"/>
  <c r="C1137" i="1"/>
  <c r="P1136" i="1"/>
  <c r="X1136" i="1" s="1"/>
  <c r="B1136" i="1" s="1"/>
  <c r="L1173" i="1"/>
  <c r="G1173" i="1"/>
  <c r="O1172" i="1"/>
  <c r="D1174" i="1"/>
  <c r="F1174" i="1" s="1"/>
  <c r="J1176" i="1"/>
  <c r="K1176" i="1" s="1"/>
  <c r="U1176" i="1" s="1"/>
  <c r="W1176" i="1" s="1"/>
  <c r="I1177" i="1"/>
  <c r="N1173" i="1"/>
  <c r="M1174" i="1"/>
  <c r="AA1257" i="1"/>
  <c r="A1258" i="1"/>
  <c r="Q1258" i="1" s="1"/>
  <c r="T1260" i="1"/>
  <c r="R1257" i="1" l="1"/>
  <c r="S1257" i="1" s="1"/>
  <c r="H1258" i="1"/>
  <c r="E1176" i="1"/>
  <c r="O1173" i="1"/>
  <c r="C1138" i="1"/>
  <c r="P1137" i="1"/>
  <c r="X1137" i="1" s="1"/>
  <c r="B1137" i="1" s="1"/>
  <c r="L1174" i="1"/>
  <c r="G1174" i="1"/>
  <c r="R1258" i="1"/>
  <c r="S1258" i="1" s="1"/>
  <c r="Y1258" i="1"/>
  <c r="N1174" i="1"/>
  <c r="M1175" i="1"/>
  <c r="I1178" i="1"/>
  <c r="J1177" i="1"/>
  <c r="K1177" i="1" s="1"/>
  <c r="U1177" i="1" s="1"/>
  <c r="W1177" i="1" s="1"/>
  <c r="D1175" i="1"/>
  <c r="F1175" i="1" s="1"/>
  <c r="AA1258" i="1"/>
  <c r="A1259" i="1"/>
  <c r="Q1259" i="1" s="1"/>
  <c r="T1261" i="1"/>
  <c r="H1259" i="1" l="1"/>
  <c r="E1177" i="1"/>
  <c r="C1139" i="1"/>
  <c r="P1138" i="1"/>
  <c r="X1138" i="1" s="1"/>
  <c r="B1138" i="1" s="1"/>
  <c r="O1174" i="1"/>
  <c r="L1175" i="1"/>
  <c r="G1175" i="1"/>
  <c r="N1175" i="1"/>
  <c r="M1176" i="1"/>
  <c r="Y1259" i="1"/>
  <c r="R1259" i="1"/>
  <c r="S1259" i="1" s="1"/>
  <c r="I1179" i="1"/>
  <c r="J1178" i="1"/>
  <c r="K1178" i="1" s="1"/>
  <c r="U1178" i="1" s="1"/>
  <c r="W1178" i="1" s="1"/>
  <c r="D1176" i="1"/>
  <c r="F1176" i="1" s="1"/>
  <c r="AA1259" i="1"/>
  <c r="T1262" i="1"/>
  <c r="A1260" i="1"/>
  <c r="Q1260" i="1" s="1"/>
  <c r="H1260" i="1" l="1"/>
  <c r="E1178" i="1"/>
  <c r="C1140" i="1"/>
  <c r="P1139" i="1"/>
  <c r="X1139" i="1" s="1"/>
  <c r="B1139" i="1" s="1"/>
  <c r="O1175" i="1"/>
  <c r="G1176" i="1"/>
  <c r="L1176" i="1"/>
  <c r="I1180" i="1"/>
  <c r="J1179" i="1"/>
  <c r="K1179" i="1" s="1"/>
  <c r="U1179" i="1" s="1"/>
  <c r="W1179" i="1" s="1"/>
  <c r="N1176" i="1"/>
  <c r="M1177" i="1"/>
  <c r="R1260" i="1"/>
  <c r="S1260" i="1" s="1"/>
  <c r="Y1260" i="1"/>
  <c r="D1177" i="1"/>
  <c r="F1177" i="1" s="1"/>
  <c r="AA1260" i="1"/>
  <c r="T1263" i="1"/>
  <c r="A1261" i="1"/>
  <c r="Q1261" i="1" s="1"/>
  <c r="H1261" i="1" l="1"/>
  <c r="E1179" i="1"/>
  <c r="C1141" i="1"/>
  <c r="P1140" i="1"/>
  <c r="X1140" i="1" s="1"/>
  <c r="B1140" i="1" s="1"/>
  <c r="O1176" i="1"/>
  <c r="L1177" i="1"/>
  <c r="G1177" i="1"/>
  <c r="N1177" i="1"/>
  <c r="M1178" i="1"/>
  <c r="J1180" i="1"/>
  <c r="K1180" i="1" s="1"/>
  <c r="U1180" i="1" s="1"/>
  <c r="W1180" i="1" s="1"/>
  <c r="I1181" i="1"/>
  <c r="Y1261" i="1"/>
  <c r="R1261" i="1"/>
  <c r="S1261" i="1" s="1"/>
  <c r="D1178" i="1"/>
  <c r="F1178" i="1" s="1"/>
  <c r="AA1261" i="1"/>
  <c r="A1262" i="1"/>
  <c r="Q1262" i="1" s="1"/>
  <c r="T1264" i="1"/>
  <c r="H1262" i="1" l="1"/>
  <c r="E1180" i="1"/>
  <c r="C1142" i="1"/>
  <c r="P1141" i="1"/>
  <c r="X1141" i="1" s="1"/>
  <c r="B1141" i="1" s="1"/>
  <c r="L1178" i="1"/>
  <c r="G1178" i="1"/>
  <c r="O1177" i="1"/>
  <c r="D1179" i="1"/>
  <c r="F1179" i="1" s="1"/>
  <c r="N1178" i="1"/>
  <c r="M1179" i="1"/>
  <c r="Y1262" i="1"/>
  <c r="R1262" i="1"/>
  <c r="S1262" i="1" s="1"/>
  <c r="J1181" i="1"/>
  <c r="K1181" i="1" s="1"/>
  <c r="U1181" i="1" s="1"/>
  <c r="W1181" i="1" s="1"/>
  <c r="I1182" i="1"/>
  <c r="A1263" i="1"/>
  <c r="Q1263" i="1" s="1"/>
  <c r="AA1262" i="1"/>
  <c r="T1265" i="1"/>
  <c r="H1263" i="1" l="1"/>
  <c r="E1181" i="1"/>
  <c r="C1143" i="1"/>
  <c r="P1142" i="1"/>
  <c r="X1142" i="1" s="1"/>
  <c r="B1142" i="1" s="1"/>
  <c r="O1178" i="1"/>
  <c r="L1179" i="1"/>
  <c r="G1179" i="1"/>
  <c r="J1182" i="1"/>
  <c r="K1182" i="1" s="1"/>
  <c r="U1182" i="1" s="1"/>
  <c r="W1182" i="1" s="1"/>
  <c r="I1183" i="1"/>
  <c r="N1179" i="1"/>
  <c r="M1180" i="1"/>
  <c r="Y1263" i="1"/>
  <c r="R1263" i="1"/>
  <c r="S1263" i="1" s="1"/>
  <c r="D1180" i="1"/>
  <c r="F1180" i="1" s="1"/>
  <c r="T1266" i="1"/>
  <c r="AA1263" i="1"/>
  <c r="A1264" i="1"/>
  <c r="Q1264" i="1" s="1"/>
  <c r="H1264" i="1" l="1"/>
  <c r="E1182" i="1"/>
  <c r="C1144" i="1"/>
  <c r="P1143" i="1"/>
  <c r="X1143" i="1" s="1"/>
  <c r="B1143" i="1" s="1"/>
  <c r="O1179" i="1"/>
  <c r="G1180" i="1"/>
  <c r="L1180" i="1"/>
  <c r="D1181" i="1"/>
  <c r="F1181" i="1" s="1"/>
  <c r="Y1264" i="1"/>
  <c r="R1264" i="1"/>
  <c r="S1264" i="1" s="1"/>
  <c r="J1183" i="1"/>
  <c r="K1183" i="1" s="1"/>
  <c r="U1183" i="1" s="1"/>
  <c r="W1183" i="1" s="1"/>
  <c r="I1184" i="1"/>
  <c r="N1180" i="1"/>
  <c r="M1181" i="1"/>
  <c r="A1265" i="1"/>
  <c r="Q1265" i="1" s="1"/>
  <c r="AA1264" i="1"/>
  <c r="T1267" i="1"/>
  <c r="H1265" i="1" l="1"/>
  <c r="E1183" i="1"/>
  <c r="C1145" i="1"/>
  <c r="P1144" i="1"/>
  <c r="X1144" i="1" s="1"/>
  <c r="B1144" i="1" s="1"/>
  <c r="O1180" i="1"/>
  <c r="L1181" i="1"/>
  <c r="G1181" i="1"/>
  <c r="N1181" i="1"/>
  <c r="M1182" i="1"/>
  <c r="I1185" i="1"/>
  <c r="J1184" i="1"/>
  <c r="K1184" i="1" s="1"/>
  <c r="U1184" i="1" s="1"/>
  <c r="W1184" i="1" s="1"/>
  <c r="Y1265" i="1"/>
  <c r="R1265" i="1"/>
  <c r="S1265" i="1" s="1"/>
  <c r="D1182" i="1"/>
  <c r="F1182" i="1" s="1"/>
  <c r="A1266" i="1"/>
  <c r="Q1266" i="1" s="1"/>
  <c r="T1268" i="1"/>
  <c r="AA1265" i="1"/>
  <c r="H1266" i="1" l="1"/>
  <c r="E1184" i="1"/>
  <c r="C1146" i="1"/>
  <c r="P1145" i="1"/>
  <c r="X1145" i="1" s="1"/>
  <c r="B1145" i="1" s="1"/>
  <c r="O1181" i="1"/>
  <c r="L1182" i="1"/>
  <c r="G1182" i="1"/>
  <c r="N1182" i="1"/>
  <c r="M1183" i="1"/>
  <c r="R1266" i="1"/>
  <c r="S1266" i="1" s="1"/>
  <c r="Y1266" i="1"/>
  <c r="D1183" i="1"/>
  <c r="F1183" i="1" s="1"/>
  <c r="J1185" i="1"/>
  <c r="K1185" i="1" s="1"/>
  <c r="U1185" i="1" s="1"/>
  <c r="W1185" i="1" s="1"/>
  <c r="I1186" i="1"/>
  <c r="AA1266" i="1"/>
  <c r="A1267" i="1"/>
  <c r="Q1267" i="1" s="1"/>
  <c r="T1269" i="1"/>
  <c r="H1267" i="1" l="1"/>
  <c r="E1185" i="1"/>
  <c r="C1147" i="1"/>
  <c r="P1146" i="1"/>
  <c r="X1146" i="1" s="1"/>
  <c r="B1146" i="1" s="1"/>
  <c r="G1183" i="1"/>
  <c r="N1183" i="1"/>
  <c r="M1184" i="1"/>
  <c r="D1184" i="1"/>
  <c r="F1184" i="1" s="1"/>
  <c r="L1183" i="1"/>
  <c r="Y1267" i="1"/>
  <c r="R1267" i="1"/>
  <c r="S1267" i="1" s="1"/>
  <c r="J1186" i="1"/>
  <c r="K1186" i="1" s="1"/>
  <c r="U1186" i="1" s="1"/>
  <c r="W1186" i="1" s="1"/>
  <c r="I1187" i="1"/>
  <c r="O1182" i="1"/>
  <c r="A1268" i="1"/>
  <c r="Q1268" i="1" s="1"/>
  <c r="T1270" i="1"/>
  <c r="AA1267" i="1"/>
  <c r="H1268" i="1" l="1"/>
  <c r="E1186" i="1"/>
  <c r="C1148" i="1"/>
  <c r="P1147" i="1"/>
  <c r="X1147" i="1" s="1"/>
  <c r="B1147" i="1" s="1"/>
  <c r="O1183" i="1"/>
  <c r="R1268" i="1"/>
  <c r="S1268" i="1" s="1"/>
  <c r="Y1268" i="1"/>
  <c r="J1187" i="1"/>
  <c r="K1187" i="1" s="1"/>
  <c r="U1187" i="1" s="1"/>
  <c r="W1187" i="1" s="1"/>
  <c r="I1188" i="1"/>
  <c r="D1185" i="1"/>
  <c r="F1185" i="1" s="1"/>
  <c r="L1184" i="1"/>
  <c r="N1184" i="1"/>
  <c r="M1185" i="1"/>
  <c r="G1184" i="1"/>
  <c r="A1269" i="1"/>
  <c r="Q1269" i="1" s="1"/>
  <c r="T1271" i="1"/>
  <c r="AA1268" i="1"/>
  <c r="H1269" i="1" l="1"/>
  <c r="E1187" i="1"/>
  <c r="C1149" i="1"/>
  <c r="P1148" i="1"/>
  <c r="X1148" i="1" s="1"/>
  <c r="B1148" i="1" s="1"/>
  <c r="Y1269" i="1"/>
  <c r="R1269" i="1"/>
  <c r="S1269" i="1" s="1"/>
  <c r="N1185" i="1"/>
  <c r="M1186" i="1"/>
  <c r="G1185" i="1"/>
  <c r="I1189" i="1"/>
  <c r="J1188" i="1"/>
  <c r="K1188" i="1" s="1"/>
  <c r="U1188" i="1" s="1"/>
  <c r="W1188" i="1" s="1"/>
  <c r="O1184" i="1"/>
  <c r="D1186" i="1"/>
  <c r="F1186" i="1" s="1"/>
  <c r="L1185" i="1"/>
  <c r="T1272" i="1"/>
  <c r="AA1269" i="1"/>
  <c r="A1270" i="1"/>
  <c r="Q1270" i="1" s="1"/>
  <c r="H1270" i="1" l="1"/>
  <c r="E1188" i="1"/>
  <c r="C1150" i="1"/>
  <c r="P1149" i="1"/>
  <c r="X1149" i="1" s="1"/>
  <c r="B1149" i="1" s="1"/>
  <c r="L1186" i="1"/>
  <c r="G1186" i="1"/>
  <c r="O1185" i="1"/>
  <c r="N1186" i="1"/>
  <c r="M1187" i="1"/>
  <c r="D1187" i="1"/>
  <c r="F1187" i="1" s="1"/>
  <c r="J1189" i="1"/>
  <c r="K1189" i="1" s="1"/>
  <c r="U1189" i="1" s="1"/>
  <c r="W1189" i="1" s="1"/>
  <c r="I1190" i="1"/>
  <c r="R1270" i="1"/>
  <c r="A1271" i="1"/>
  <c r="Q1271" i="1" s="1"/>
  <c r="T1273" i="1"/>
  <c r="AA1270" i="1"/>
  <c r="H1271" i="1" l="1"/>
  <c r="E1189" i="1"/>
  <c r="C1151" i="1"/>
  <c r="P1150" i="1"/>
  <c r="X1150" i="1" s="1"/>
  <c r="B1150" i="1" s="1"/>
  <c r="O1186" i="1"/>
  <c r="D1188" i="1"/>
  <c r="F1188" i="1" s="1"/>
  <c r="L1187" i="1"/>
  <c r="N1187" i="1"/>
  <c r="M1188" i="1"/>
  <c r="Y1271" i="1"/>
  <c r="R1271" i="1"/>
  <c r="S1271" i="1" s="1"/>
  <c r="I1191" i="1"/>
  <c r="J1190" i="1"/>
  <c r="K1190" i="1" s="1"/>
  <c r="U1190" i="1" s="1"/>
  <c r="W1190" i="1" s="1"/>
  <c r="G1187" i="1"/>
  <c r="AA1271" i="1"/>
  <c r="T1274" i="1"/>
  <c r="A1272" i="1"/>
  <c r="Q1272" i="1" s="1"/>
  <c r="H1272" i="1" l="1"/>
  <c r="E1190" i="1"/>
  <c r="C1152" i="1"/>
  <c r="P1151" i="1"/>
  <c r="O1187" i="1"/>
  <c r="L1188" i="1"/>
  <c r="G1188" i="1"/>
  <c r="R1272" i="1"/>
  <c r="J1191" i="1"/>
  <c r="K1191" i="1" s="1"/>
  <c r="U1191" i="1" s="1"/>
  <c r="W1191" i="1" s="1"/>
  <c r="I1192" i="1"/>
  <c r="N1188" i="1"/>
  <c r="M1189" i="1"/>
  <c r="D1189" i="1"/>
  <c r="F1189" i="1" s="1"/>
  <c r="A1273" i="1"/>
  <c r="Q1273" i="1" s="1"/>
  <c r="T1275" i="1"/>
  <c r="AA1272" i="1"/>
  <c r="H1273" i="1" l="1"/>
  <c r="X1151" i="1"/>
  <c r="B1151" i="1" s="1"/>
  <c r="S1151" i="1"/>
  <c r="E1191" i="1"/>
  <c r="C1153" i="1"/>
  <c r="P1152" i="1"/>
  <c r="O1188" i="1"/>
  <c r="L1189" i="1"/>
  <c r="R1273" i="1"/>
  <c r="N1189" i="1"/>
  <c r="M1190" i="1"/>
  <c r="G1189" i="1"/>
  <c r="J1192" i="1"/>
  <c r="K1192" i="1" s="1"/>
  <c r="U1192" i="1" s="1"/>
  <c r="W1192" i="1" s="1"/>
  <c r="I1193" i="1"/>
  <c r="D1190" i="1"/>
  <c r="F1190" i="1" s="1"/>
  <c r="T1276" i="1"/>
  <c r="AA1273" i="1"/>
  <c r="A1274" i="1"/>
  <c r="Q1274" i="1" s="1"/>
  <c r="H1274" i="1" l="1"/>
  <c r="Y1151" i="1"/>
  <c r="E1192" i="1"/>
  <c r="X1152" i="1"/>
  <c r="B1152" i="1" s="1"/>
  <c r="S1152" i="1"/>
  <c r="C1154" i="1"/>
  <c r="P1153" i="1"/>
  <c r="O1189" i="1"/>
  <c r="G1190" i="1"/>
  <c r="N1190" i="1"/>
  <c r="M1191" i="1"/>
  <c r="R1274" i="1"/>
  <c r="I1194" i="1"/>
  <c r="J1193" i="1"/>
  <c r="K1193" i="1" s="1"/>
  <c r="U1193" i="1" s="1"/>
  <c r="W1193" i="1" s="1"/>
  <c r="D1191" i="1"/>
  <c r="F1191" i="1" s="1"/>
  <c r="L1190" i="1"/>
  <c r="AA1274" i="1"/>
  <c r="A1275" i="1"/>
  <c r="Q1275" i="1" s="1"/>
  <c r="T1277" i="1"/>
  <c r="H1275" i="1" l="1"/>
  <c r="Y1152" i="1"/>
  <c r="E1193" i="1"/>
  <c r="X1153" i="1"/>
  <c r="B1153" i="1" s="1"/>
  <c r="S1153" i="1"/>
  <c r="Y1153" i="1" s="1"/>
  <c r="C1155" i="1"/>
  <c r="P1154" i="1"/>
  <c r="X1154" i="1" s="1"/>
  <c r="B1154" i="1" s="1"/>
  <c r="O1190" i="1"/>
  <c r="L1191" i="1"/>
  <c r="G1191" i="1"/>
  <c r="N1191" i="1"/>
  <c r="M1192" i="1"/>
  <c r="Y1275" i="1"/>
  <c r="R1275" i="1"/>
  <c r="S1275" i="1" s="1"/>
  <c r="J1194" i="1"/>
  <c r="K1194" i="1" s="1"/>
  <c r="U1194" i="1" s="1"/>
  <c r="W1194" i="1" s="1"/>
  <c r="I1195" i="1"/>
  <c r="D1192" i="1"/>
  <c r="F1192" i="1" s="1"/>
  <c r="AA1275" i="1"/>
  <c r="T1278" i="1"/>
  <c r="A1276" i="1"/>
  <c r="Q1276" i="1" s="1"/>
  <c r="H1276" i="1" l="1"/>
  <c r="E1194" i="1"/>
  <c r="C1156" i="1"/>
  <c r="P1155" i="1"/>
  <c r="X1155" i="1" s="1"/>
  <c r="B1155" i="1" s="1"/>
  <c r="O1191" i="1"/>
  <c r="L1192" i="1"/>
  <c r="J1195" i="1"/>
  <c r="K1195" i="1" s="1"/>
  <c r="U1195" i="1" s="1"/>
  <c r="W1195" i="1" s="1"/>
  <c r="I1196" i="1"/>
  <c r="R1276" i="1"/>
  <c r="S1276" i="1" s="1"/>
  <c r="Y1276" i="1"/>
  <c r="G1192" i="1"/>
  <c r="N1192" i="1"/>
  <c r="M1193" i="1"/>
  <c r="D1193" i="1"/>
  <c r="F1193" i="1" s="1"/>
  <c r="T1279" i="1"/>
  <c r="A1277" i="1"/>
  <c r="Q1277" i="1" s="1"/>
  <c r="AA1276" i="1"/>
  <c r="H1277" i="1" l="1"/>
  <c r="E1195" i="1"/>
  <c r="C1157" i="1"/>
  <c r="P1156" i="1"/>
  <c r="X1156" i="1" s="1"/>
  <c r="B1156" i="1" s="1"/>
  <c r="Y1277" i="1"/>
  <c r="R1277" i="1"/>
  <c r="S1277" i="1" s="1"/>
  <c r="G1193" i="1"/>
  <c r="J1196" i="1"/>
  <c r="K1196" i="1" s="1"/>
  <c r="U1196" i="1" s="1"/>
  <c r="W1196" i="1" s="1"/>
  <c r="I1197" i="1"/>
  <c r="D1194" i="1"/>
  <c r="F1194" i="1" s="1"/>
  <c r="L1193" i="1"/>
  <c r="N1193" i="1"/>
  <c r="M1194" i="1"/>
  <c r="O1192" i="1"/>
  <c r="AA1277" i="1"/>
  <c r="A1278" i="1"/>
  <c r="T1280" i="1"/>
  <c r="Q1278" i="1" l="1"/>
  <c r="Y1278" i="1" s="1"/>
  <c r="H1278" i="1"/>
  <c r="E1196" i="1"/>
  <c r="C1158" i="1"/>
  <c r="P1157" i="1"/>
  <c r="X1157" i="1" s="1"/>
  <c r="B1157" i="1" s="1"/>
  <c r="G1194" i="1"/>
  <c r="O1193" i="1"/>
  <c r="N1194" i="1"/>
  <c r="D1195" i="1"/>
  <c r="F1195" i="1" s="1"/>
  <c r="L1194" i="1"/>
  <c r="M1195" i="1" s="1"/>
  <c r="J1197" i="1"/>
  <c r="K1197" i="1" s="1"/>
  <c r="I1198" i="1"/>
  <c r="AA1278" i="1"/>
  <c r="T1281" i="1"/>
  <c r="A1279" i="1"/>
  <c r="Q1279" i="1" s="1"/>
  <c r="R1278" i="1" l="1"/>
  <c r="S1278" i="1" s="1"/>
  <c r="H1279" i="1"/>
  <c r="U1197" i="1"/>
  <c r="W1197" i="1" s="1"/>
  <c r="E1197" i="1"/>
  <c r="C1159" i="1"/>
  <c r="P1158" i="1"/>
  <c r="X1158" i="1" s="1"/>
  <c r="B1158" i="1" s="1"/>
  <c r="O1194" i="1"/>
  <c r="J1198" i="1"/>
  <c r="K1198" i="1" s="1"/>
  <c r="I1199" i="1"/>
  <c r="Y1279" i="1"/>
  <c r="R1279" i="1"/>
  <c r="S1279" i="1" s="1"/>
  <c r="D1196" i="1"/>
  <c r="F1196" i="1" s="1"/>
  <c r="L1195" i="1"/>
  <c r="N1195" i="1"/>
  <c r="M1196" i="1"/>
  <c r="G1195" i="1"/>
  <c r="A1280" i="1"/>
  <c r="Q1280" i="1" s="1"/>
  <c r="T1282" i="1"/>
  <c r="AA1279" i="1"/>
  <c r="H1280" i="1" l="1"/>
  <c r="U1198" i="1"/>
  <c r="W1198" i="1" s="1"/>
  <c r="E1198" i="1"/>
  <c r="C1160" i="1"/>
  <c r="P1159" i="1"/>
  <c r="X1159" i="1" s="1"/>
  <c r="B1159" i="1" s="1"/>
  <c r="L1196" i="1"/>
  <c r="M1197" i="1" s="1"/>
  <c r="O1195" i="1"/>
  <c r="Y1280" i="1"/>
  <c r="R1280" i="1"/>
  <c r="S1280" i="1" s="1"/>
  <c r="N1196" i="1"/>
  <c r="G1196" i="1"/>
  <c r="I1200" i="1"/>
  <c r="J1199" i="1"/>
  <c r="K1199" i="1" s="1"/>
  <c r="D1197" i="1"/>
  <c r="F1197" i="1" s="1"/>
  <c r="T1283" i="1"/>
  <c r="A1281" i="1"/>
  <c r="Q1281" i="1" s="1"/>
  <c r="AA1280" i="1"/>
  <c r="H1281" i="1" l="1"/>
  <c r="E1199" i="1"/>
  <c r="C1161" i="1"/>
  <c r="P1160" i="1"/>
  <c r="X1160" i="1" s="1"/>
  <c r="B1160" i="1" s="1"/>
  <c r="O1196" i="1"/>
  <c r="G1197" i="1"/>
  <c r="U1199" i="1"/>
  <c r="W1199" i="1" s="1"/>
  <c r="N1197" i="1"/>
  <c r="I1201" i="1"/>
  <c r="J1200" i="1"/>
  <c r="K1200" i="1" s="1"/>
  <c r="D1198" i="1"/>
  <c r="F1198" i="1" s="1"/>
  <c r="Y1281" i="1"/>
  <c r="R1281" i="1"/>
  <c r="S1281" i="1" s="1"/>
  <c r="L1197" i="1"/>
  <c r="M1198" i="1" s="1"/>
  <c r="T1284" i="1"/>
  <c r="AA1281" i="1"/>
  <c r="A1282" i="1"/>
  <c r="Q1282" i="1" s="1"/>
  <c r="E1200" i="1" l="1"/>
  <c r="H1282" i="1"/>
  <c r="C1162" i="1"/>
  <c r="P1161" i="1"/>
  <c r="X1161" i="1" s="1"/>
  <c r="B1161" i="1" s="1"/>
  <c r="O1197" i="1"/>
  <c r="L1198" i="1"/>
  <c r="M1199" i="1" s="1"/>
  <c r="G1198" i="1"/>
  <c r="R1282" i="1"/>
  <c r="S1282" i="1" s="1"/>
  <c r="Y1282" i="1"/>
  <c r="U1200" i="1"/>
  <c r="W1200" i="1" s="1"/>
  <c r="J1201" i="1"/>
  <c r="K1201" i="1" s="1"/>
  <c r="I1202" i="1"/>
  <c r="N1198" i="1"/>
  <c r="D1199" i="1"/>
  <c r="T1285" i="1"/>
  <c r="AA1282" i="1"/>
  <c r="A1283" i="1"/>
  <c r="Q1283" i="1" s="1"/>
  <c r="E1201" i="1" l="1"/>
  <c r="H1283" i="1"/>
  <c r="C1163" i="1"/>
  <c r="P1162" i="1"/>
  <c r="X1162" i="1" s="1"/>
  <c r="B1162" i="1" s="1"/>
  <c r="O1198" i="1"/>
  <c r="Y1198" i="1"/>
  <c r="N1199" i="1"/>
  <c r="M1200" i="1"/>
  <c r="F1199" i="1"/>
  <c r="G1199" i="1"/>
  <c r="L1199" i="1"/>
  <c r="D1200" i="1"/>
  <c r="Y1283" i="1"/>
  <c r="R1283" i="1"/>
  <c r="S1283" i="1" s="1"/>
  <c r="I1203" i="1"/>
  <c r="J1202" i="1"/>
  <c r="K1202" i="1" s="1"/>
  <c r="U1201" i="1"/>
  <c r="W1201" i="1" s="1"/>
  <c r="T1286" i="1"/>
  <c r="AA1283" i="1"/>
  <c r="A1284" i="1"/>
  <c r="Q1284" i="1" s="1"/>
  <c r="E1202" i="1" l="1"/>
  <c r="O1199" i="1"/>
  <c r="H1284" i="1"/>
  <c r="C1164" i="1"/>
  <c r="P1163" i="1"/>
  <c r="X1163" i="1" s="1"/>
  <c r="B1163" i="1" s="1"/>
  <c r="F1200" i="1"/>
  <c r="U1202" i="1"/>
  <c r="W1202" i="1" s="1"/>
  <c r="D1201" i="1"/>
  <c r="N1200" i="1"/>
  <c r="L1200" i="1"/>
  <c r="M1201" i="1" s="1"/>
  <c r="R1284" i="1"/>
  <c r="S1284" i="1" s="1"/>
  <c r="Y1284" i="1"/>
  <c r="I1204" i="1"/>
  <c r="J1203" i="1"/>
  <c r="K1203" i="1" s="1"/>
  <c r="G1200" i="1"/>
  <c r="A1285" i="1"/>
  <c r="Q1285" i="1" s="1"/>
  <c r="T1287" i="1"/>
  <c r="AA1284" i="1"/>
  <c r="E1203" i="1" l="1"/>
  <c r="H1285" i="1"/>
  <c r="C1165" i="1"/>
  <c r="P1164" i="1"/>
  <c r="X1164" i="1" s="1"/>
  <c r="B1164" i="1" s="1"/>
  <c r="U1203" i="1"/>
  <c r="W1203" i="1" s="1"/>
  <c r="F1201" i="1"/>
  <c r="O1200" i="1"/>
  <c r="L1201" i="1"/>
  <c r="G1201" i="1"/>
  <c r="Y1285" i="1"/>
  <c r="R1285" i="1"/>
  <c r="S1285" i="1" s="1"/>
  <c r="J1204" i="1"/>
  <c r="K1204" i="1" s="1"/>
  <c r="I1205" i="1"/>
  <c r="N1201" i="1"/>
  <c r="M1202" i="1"/>
  <c r="D1202" i="1"/>
  <c r="T1288" i="1"/>
  <c r="AA1285" i="1"/>
  <c r="A1286" i="1"/>
  <c r="Q1286" i="1" l="1"/>
  <c r="Y1286" i="1" s="1"/>
  <c r="H1286" i="1"/>
  <c r="U1204" i="1"/>
  <c r="W1204" i="1" s="1"/>
  <c r="E1204" i="1"/>
  <c r="C1166" i="1"/>
  <c r="P1165" i="1"/>
  <c r="X1165" i="1" s="1"/>
  <c r="B1165" i="1" s="1"/>
  <c r="F1202" i="1"/>
  <c r="G1202" i="1"/>
  <c r="O1201" i="1"/>
  <c r="L1202" i="1"/>
  <c r="N1202" i="1"/>
  <c r="M1203" i="1"/>
  <c r="D1203" i="1"/>
  <c r="J1205" i="1"/>
  <c r="K1205" i="1" s="1"/>
  <c r="U1205" i="1" s="1"/>
  <c r="W1205" i="1" s="1"/>
  <c r="I1206" i="1"/>
  <c r="AA1286" i="1"/>
  <c r="A1287" i="1"/>
  <c r="Q1287" i="1" s="1"/>
  <c r="T1289" i="1"/>
  <c r="R1286" i="1" l="1"/>
  <c r="S1286" i="1" s="1"/>
  <c r="F1203" i="1"/>
  <c r="H1287" i="1"/>
  <c r="E1205" i="1"/>
  <c r="C1167" i="1"/>
  <c r="P1166" i="1"/>
  <c r="X1166" i="1" s="1"/>
  <c r="B1166" i="1" s="1"/>
  <c r="O1202" i="1"/>
  <c r="G1203" i="1"/>
  <c r="J1206" i="1"/>
  <c r="K1206" i="1" s="1"/>
  <c r="U1206" i="1" s="1"/>
  <c r="W1206" i="1" s="1"/>
  <c r="I1207" i="1"/>
  <c r="N1203" i="1"/>
  <c r="M1204" i="1"/>
  <c r="D1204" i="1"/>
  <c r="Y1287" i="1"/>
  <c r="R1287" i="1"/>
  <c r="S1287" i="1" s="1"/>
  <c r="L1203" i="1"/>
  <c r="AA1287" i="1"/>
  <c r="T1290" i="1"/>
  <c r="A1288" i="1"/>
  <c r="Q1288" i="1" s="1"/>
  <c r="F1204" i="1" l="1"/>
  <c r="H1288" i="1"/>
  <c r="E1206" i="1"/>
  <c r="C1168" i="1"/>
  <c r="P1167" i="1"/>
  <c r="X1167" i="1" s="1"/>
  <c r="B1167" i="1" s="1"/>
  <c r="O1203" i="1"/>
  <c r="L1204" i="1"/>
  <c r="N1204" i="1"/>
  <c r="M1205" i="1"/>
  <c r="Y1288" i="1"/>
  <c r="R1288" i="1"/>
  <c r="S1288" i="1" s="1"/>
  <c r="D1205" i="1"/>
  <c r="J1207" i="1"/>
  <c r="K1207" i="1" s="1"/>
  <c r="U1207" i="1" s="1"/>
  <c r="W1207" i="1" s="1"/>
  <c r="I1208" i="1"/>
  <c r="G1204" i="1"/>
  <c r="AA1288" i="1"/>
  <c r="A1289" i="1"/>
  <c r="Q1289" i="1" s="1"/>
  <c r="T1291" i="1"/>
  <c r="F1205" i="1" l="1"/>
  <c r="H1289" i="1"/>
  <c r="E1207" i="1"/>
  <c r="C1169" i="1"/>
  <c r="P1168" i="1"/>
  <c r="X1168" i="1" s="1"/>
  <c r="B1168" i="1" s="1"/>
  <c r="O1204" i="1"/>
  <c r="L1205" i="1"/>
  <c r="G1205" i="1"/>
  <c r="Y1289" i="1"/>
  <c r="R1289" i="1"/>
  <c r="S1289" i="1" s="1"/>
  <c r="J1208" i="1"/>
  <c r="K1208" i="1" s="1"/>
  <c r="U1208" i="1" s="1"/>
  <c r="W1208" i="1" s="1"/>
  <c r="I1209" i="1"/>
  <c r="N1205" i="1"/>
  <c r="M1206" i="1"/>
  <c r="D1206" i="1"/>
  <c r="T1292" i="1"/>
  <c r="A1290" i="1"/>
  <c r="Q1290" i="1" s="1"/>
  <c r="AA1289" i="1"/>
  <c r="F1206" i="1" l="1"/>
  <c r="H1290" i="1"/>
  <c r="E1208" i="1"/>
  <c r="C1170" i="1"/>
  <c r="P1169" i="1"/>
  <c r="X1169" i="1" s="1"/>
  <c r="B1169" i="1" s="1"/>
  <c r="L1206" i="1"/>
  <c r="O1205" i="1"/>
  <c r="N1206" i="1"/>
  <c r="M1207" i="1"/>
  <c r="G1206" i="1"/>
  <c r="R1290" i="1"/>
  <c r="S1290" i="1" s="1"/>
  <c r="Y1290" i="1"/>
  <c r="D1207" i="1"/>
  <c r="I1210" i="1"/>
  <c r="J1209" i="1"/>
  <c r="K1209" i="1" s="1"/>
  <c r="U1209" i="1" s="1"/>
  <c r="W1209" i="1" s="1"/>
  <c r="AA1290" i="1"/>
  <c r="A1291" i="1"/>
  <c r="Q1291" i="1" s="1"/>
  <c r="T1293" i="1"/>
  <c r="F1207" i="1" l="1"/>
  <c r="H1291" i="1"/>
  <c r="E1209" i="1"/>
  <c r="C1171" i="1"/>
  <c r="P1170" i="1"/>
  <c r="X1170" i="1" s="1"/>
  <c r="B1170" i="1" s="1"/>
  <c r="O1206" i="1"/>
  <c r="R1291" i="1"/>
  <c r="J1210" i="1"/>
  <c r="K1210" i="1" s="1"/>
  <c r="U1210" i="1" s="1"/>
  <c r="W1210" i="1" s="1"/>
  <c r="I1211" i="1"/>
  <c r="D1208" i="1"/>
  <c r="L1207" i="1"/>
  <c r="N1207" i="1"/>
  <c r="M1208" i="1"/>
  <c r="G1207" i="1"/>
  <c r="A1292" i="1"/>
  <c r="Q1292" i="1" s="1"/>
  <c r="T1294" i="1"/>
  <c r="AA1291" i="1"/>
  <c r="F1208" i="1" l="1"/>
  <c r="H1292" i="1"/>
  <c r="E1210" i="1"/>
  <c r="C1172" i="1"/>
  <c r="P1171" i="1"/>
  <c r="X1171" i="1" s="1"/>
  <c r="B1171" i="1" s="1"/>
  <c r="R1292" i="1"/>
  <c r="S1292" i="1" s="1"/>
  <c r="Y1292" i="1"/>
  <c r="N1208" i="1"/>
  <c r="M1209" i="1"/>
  <c r="G1208" i="1"/>
  <c r="J1211" i="1"/>
  <c r="K1211" i="1" s="1"/>
  <c r="U1211" i="1" s="1"/>
  <c r="W1211" i="1" s="1"/>
  <c r="I1212" i="1"/>
  <c r="O1207" i="1"/>
  <c r="D1209" i="1"/>
  <c r="F1209" i="1" s="1"/>
  <c r="L1208" i="1"/>
  <c r="T1295" i="1"/>
  <c r="AA1292" i="1"/>
  <c r="A1293" i="1"/>
  <c r="Q1293" i="1" s="1"/>
  <c r="H1293" i="1" l="1"/>
  <c r="E1211" i="1"/>
  <c r="O1208" i="1"/>
  <c r="C1173" i="1"/>
  <c r="P1172" i="1"/>
  <c r="X1172" i="1" s="1"/>
  <c r="B1172" i="1" s="1"/>
  <c r="L1209" i="1"/>
  <c r="Y1293" i="1"/>
  <c r="R1293" i="1"/>
  <c r="S1293" i="1" s="1"/>
  <c r="G1209" i="1"/>
  <c r="I1213" i="1"/>
  <c r="J1212" i="1"/>
  <c r="K1212" i="1" s="1"/>
  <c r="U1212" i="1" s="1"/>
  <c r="W1212" i="1" s="1"/>
  <c r="N1209" i="1"/>
  <c r="M1210" i="1"/>
  <c r="D1210" i="1"/>
  <c r="F1210" i="1" s="1"/>
  <c r="A1294" i="1"/>
  <c r="T1296" i="1"/>
  <c r="AA1293" i="1"/>
  <c r="Q1294" i="1" l="1"/>
  <c r="Y1294" i="1" s="1"/>
  <c r="H1294" i="1"/>
  <c r="E1212" i="1"/>
  <c r="C1174" i="1"/>
  <c r="P1173" i="1"/>
  <c r="X1173" i="1" s="1"/>
  <c r="B1173" i="1" s="1"/>
  <c r="O1209" i="1"/>
  <c r="L1210" i="1"/>
  <c r="G1210" i="1"/>
  <c r="D1211" i="1"/>
  <c r="F1211" i="1" s="1"/>
  <c r="N1210" i="1"/>
  <c r="M1211" i="1"/>
  <c r="J1213" i="1"/>
  <c r="K1213" i="1" s="1"/>
  <c r="U1213" i="1" s="1"/>
  <c r="W1213" i="1" s="1"/>
  <c r="I1214" i="1"/>
  <c r="AA1294" i="1"/>
  <c r="T1297" i="1"/>
  <c r="A1295" i="1"/>
  <c r="Q1295" i="1" s="1"/>
  <c r="R1294" i="1" l="1"/>
  <c r="S1294" i="1" s="1"/>
  <c r="H1295" i="1"/>
  <c r="E1213" i="1"/>
  <c r="C1175" i="1"/>
  <c r="P1174" i="1"/>
  <c r="X1174" i="1" s="1"/>
  <c r="B1174" i="1" s="1"/>
  <c r="O1210" i="1"/>
  <c r="L1211" i="1"/>
  <c r="G1211" i="1"/>
  <c r="N1211" i="1"/>
  <c r="M1212" i="1"/>
  <c r="Y1295" i="1"/>
  <c r="R1295" i="1"/>
  <c r="S1295" i="1" s="1"/>
  <c r="I1215" i="1"/>
  <c r="J1214" i="1"/>
  <c r="K1214" i="1" s="1"/>
  <c r="U1214" i="1" s="1"/>
  <c r="W1214" i="1" s="1"/>
  <c r="D1212" i="1"/>
  <c r="F1212" i="1" s="1"/>
  <c r="T1298" i="1"/>
  <c r="AA1295" i="1"/>
  <c r="A1296" i="1"/>
  <c r="Q1296" i="1" s="1"/>
  <c r="H1296" i="1" l="1"/>
  <c r="E1214" i="1"/>
  <c r="C1176" i="1"/>
  <c r="P1175" i="1"/>
  <c r="X1175" i="1" s="1"/>
  <c r="B1175" i="1" s="1"/>
  <c r="G1212" i="1"/>
  <c r="O1211" i="1"/>
  <c r="L1212" i="1"/>
  <c r="Y1296" i="1"/>
  <c r="R1296" i="1"/>
  <c r="S1296" i="1" s="1"/>
  <c r="N1212" i="1"/>
  <c r="M1213" i="1"/>
  <c r="I1216" i="1"/>
  <c r="J1215" i="1"/>
  <c r="K1215" i="1" s="1"/>
  <c r="U1215" i="1" s="1"/>
  <c r="W1215" i="1" s="1"/>
  <c r="D1213" i="1"/>
  <c r="F1213" i="1" s="1"/>
  <c r="A1297" i="1"/>
  <c r="Q1297" i="1" s="1"/>
  <c r="T1299" i="1"/>
  <c r="AA1296" i="1"/>
  <c r="H1297" i="1" l="1"/>
  <c r="E1215" i="1"/>
  <c r="C1177" i="1"/>
  <c r="P1176" i="1"/>
  <c r="X1176" i="1" s="1"/>
  <c r="B1176" i="1" s="1"/>
  <c r="O1212" i="1"/>
  <c r="L1213" i="1"/>
  <c r="G1213" i="1"/>
  <c r="J1216" i="1"/>
  <c r="K1216" i="1" s="1"/>
  <c r="U1216" i="1" s="1"/>
  <c r="W1216" i="1" s="1"/>
  <c r="I1217" i="1"/>
  <c r="Y1297" i="1"/>
  <c r="R1297" i="1"/>
  <c r="S1297" i="1" s="1"/>
  <c r="D1214" i="1"/>
  <c r="F1214" i="1" s="1"/>
  <c r="N1213" i="1"/>
  <c r="M1214" i="1"/>
  <c r="T1300" i="1"/>
  <c r="AA1297" i="1"/>
  <c r="A1298" i="1"/>
  <c r="Q1298" i="1" s="1"/>
  <c r="H1298" i="1" l="1"/>
  <c r="E1216" i="1"/>
  <c r="C1178" i="1"/>
  <c r="P1177" i="1"/>
  <c r="X1177" i="1" s="1"/>
  <c r="B1177" i="1" s="1"/>
  <c r="O1213" i="1"/>
  <c r="L1214" i="1"/>
  <c r="G1214" i="1"/>
  <c r="D1215" i="1"/>
  <c r="F1215" i="1" s="1"/>
  <c r="R1298" i="1"/>
  <c r="S1298" i="1" s="1"/>
  <c r="Y1298" i="1"/>
  <c r="N1214" i="1"/>
  <c r="M1215" i="1"/>
  <c r="J1217" i="1"/>
  <c r="K1217" i="1" s="1"/>
  <c r="U1217" i="1" s="1"/>
  <c r="W1217" i="1" s="1"/>
  <c r="I1218" i="1"/>
  <c r="A1299" i="1"/>
  <c r="Q1299" i="1" s="1"/>
  <c r="AA1298" i="1"/>
  <c r="T1301" i="1"/>
  <c r="H1299" i="1" l="1"/>
  <c r="E1217" i="1"/>
  <c r="C1179" i="1"/>
  <c r="P1178" i="1"/>
  <c r="X1178" i="1" s="1"/>
  <c r="B1178" i="1" s="1"/>
  <c r="O1214" i="1"/>
  <c r="J1218" i="1"/>
  <c r="K1218" i="1" s="1"/>
  <c r="U1218" i="1" s="1"/>
  <c r="W1218" i="1" s="1"/>
  <c r="I1219" i="1"/>
  <c r="G1215" i="1"/>
  <c r="D1216" i="1"/>
  <c r="F1216" i="1" s="1"/>
  <c r="Y1299" i="1"/>
  <c r="R1299" i="1"/>
  <c r="S1299" i="1" s="1"/>
  <c r="N1215" i="1"/>
  <c r="M1216" i="1"/>
  <c r="L1215" i="1"/>
  <c r="T1302" i="1"/>
  <c r="AA1299" i="1"/>
  <c r="A1300" i="1"/>
  <c r="Q1300" i="1" s="1"/>
  <c r="H1300" i="1" l="1"/>
  <c r="E1218" i="1"/>
  <c r="C1180" i="1"/>
  <c r="P1179" i="1"/>
  <c r="X1179" i="1" s="1"/>
  <c r="B1179" i="1" s="1"/>
  <c r="O1215" i="1"/>
  <c r="L1216" i="1"/>
  <c r="G1216" i="1"/>
  <c r="D1217" i="1"/>
  <c r="F1217" i="1" s="1"/>
  <c r="N1216" i="1"/>
  <c r="M1217" i="1"/>
  <c r="R1300" i="1"/>
  <c r="S1300" i="1" s="1"/>
  <c r="Y1300" i="1"/>
  <c r="I1220" i="1"/>
  <c r="J1219" i="1"/>
  <c r="K1219" i="1" s="1"/>
  <c r="U1219" i="1" s="1"/>
  <c r="W1219" i="1" s="1"/>
  <c r="AA1300" i="1"/>
  <c r="A1301" i="1"/>
  <c r="Q1301" i="1" s="1"/>
  <c r="T1303" i="1"/>
  <c r="H1301" i="1" l="1"/>
  <c r="E1219" i="1"/>
  <c r="C1181" i="1"/>
  <c r="P1180" i="1"/>
  <c r="X1180" i="1" s="1"/>
  <c r="B1180" i="1" s="1"/>
  <c r="O1216" i="1"/>
  <c r="L1217" i="1"/>
  <c r="G1217" i="1"/>
  <c r="I1221" i="1"/>
  <c r="J1220" i="1"/>
  <c r="K1220" i="1" s="1"/>
  <c r="U1220" i="1" s="1"/>
  <c r="W1220" i="1" s="1"/>
  <c r="N1217" i="1"/>
  <c r="M1218" i="1"/>
  <c r="R1301" i="1"/>
  <c r="D1218" i="1"/>
  <c r="F1218" i="1" s="1"/>
  <c r="T1304" i="1"/>
  <c r="A1302" i="1"/>
  <c r="Q1302" i="1" s="1"/>
  <c r="AA1301" i="1"/>
  <c r="H1302" i="1" l="1"/>
  <c r="E1220" i="1"/>
  <c r="C1182" i="1"/>
  <c r="P1181" i="1"/>
  <c r="O1217" i="1"/>
  <c r="L1218" i="1"/>
  <c r="G1218" i="1"/>
  <c r="J1221" i="1"/>
  <c r="K1221" i="1" s="1"/>
  <c r="U1221" i="1" s="1"/>
  <c r="W1221" i="1" s="1"/>
  <c r="I1222" i="1"/>
  <c r="N1218" i="1"/>
  <c r="M1219" i="1"/>
  <c r="R1302" i="1"/>
  <c r="D1219" i="1"/>
  <c r="F1219" i="1" s="1"/>
  <c r="AA1302" i="1"/>
  <c r="A1303" i="1"/>
  <c r="Q1303" i="1" s="1"/>
  <c r="T1305" i="1"/>
  <c r="H1303" i="1" l="1"/>
  <c r="E1221" i="1"/>
  <c r="X1181" i="1"/>
  <c r="B1181" i="1" s="1"/>
  <c r="S1181" i="1"/>
  <c r="C1183" i="1"/>
  <c r="P1182" i="1"/>
  <c r="O1218" i="1"/>
  <c r="G1219" i="1"/>
  <c r="L1219" i="1"/>
  <c r="I1223" i="1"/>
  <c r="J1222" i="1"/>
  <c r="K1222" i="1" s="1"/>
  <c r="U1222" i="1" s="1"/>
  <c r="W1222" i="1" s="1"/>
  <c r="Y1303" i="1"/>
  <c r="R1303" i="1"/>
  <c r="S1303" i="1" s="1"/>
  <c r="N1219" i="1"/>
  <c r="M1220" i="1"/>
  <c r="D1220" i="1"/>
  <c r="F1220" i="1" s="1"/>
  <c r="AA1303" i="1"/>
  <c r="T1306" i="1"/>
  <c r="A1304" i="1"/>
  <c r="Q1304" i="1" s="1"/>
  <c r="H1304" i="1" l="1"/>
  <c r="Y1181" i="1"/>
  <c r="E1222" i="1"/>
  <c r="X1182" i="1"/>
  <c r="B1182" i="1" s="1"/>
  <c r="S1182" i="1"/>
  <c r="Y1182" i="1" s="1"/>
  <c r="C1184" i="1"/>
  <c r="P1183" i="1"/>
  <c r="X1183" i="1" s="1"/>
  <c r="B1183" i="1" s="1"/>
  <c r="L1220" i="1"/>
  <c r="G1220" i="1"/>
  <c r="O1219" i="1"/>
  <c r="Y1304" i="1"/>
  <c r="R1304" i="1"/>
  <c r="S1304" i="1" s="1"/>
  <c r="N1220" i="1"/>
  <c r="M1221" i="1"/>
  <c r="J1223" i="1"/>
  <c r="K1223" i="1" s="1"/>
  <c r="U1223" i="1" s="1"/>
  <c r="W1223" i="1" s="1"/>
  <c r="I1224" i="1"/>
  <c r="D1221" i="1"/>
  <c r="F1221" i="1" s="1"/>
  <c r="A1305" i="1"/>
  <c r="Q1305" i="1" s="1"/>
  <c r="T1307" i="1"/>
  <c r="AA1304" i="1"/>
  <c r="H1305" i="1" l="1"/>
  <c r="E1223" i="1"/>
  <c r="C1185" i="1"/>
  <c r="P1184" i="1"/>
  <c r="X1184" i="1" s="1"/>
  <c r="B1184" i="1" s="1"/>
  <c r="O1220" i="1"/>
  <c r="L1221" i="1"/>
  <c r="R1305" i="1"/>
  <c r="G1221" i="1"/>
  <c r="I1225" i="1"/>
  <c r="J1224" i="1"/>
  <c r="K1224" i="1" s="1"/>
  <c r="U1224" i="1" s="1"/>
  <c r="W1224" i="1" s="1"/>
  <c r="D1222" i="1"/>
  <c r="F1222" i="1" s="1"/>
  <c r="N1221" i="1"/>
  <c r="M1222" i="1"/>
  <c r="A1306" i="1"/>
  <c r="Q1306" i="1" s="1"/>
  <c r="T1308" i="1"/>
  <c r="AA1305" i="1"/>
  <c r="H1306" i="1" l="1"/>
  <c r="E1224" i="1"/>
  <c r="C1186" i="1"/>
  <c r="P1185" i="1"/>
  <c r="X1185" i="1" s="1"/>
  <c r="B1185" i="1" s="1"/>
  <c r="L1222" i="1"/>
  <c r="D1223" i="1"/>
  <c r="F1223" i="1" s="1"/>
  <c r="G1222" i="1"/>
  <c r="I1226" i="1"/>
  <c r="J1225" i="1"/>
  <c r="K1225" i="1" s="1"/>
  <c r="U1225" i="1" s="1"/>
  <c r="W1225" i="1" s="1"/>
  <c r="R1306" i="1"/>
  <c r="S1306" i="1" s="1"/>
  <c r="Y1306" i="1"/>
  <c r="N1222" i="1"/>
  <c r="M1223" i="1"/>
  <c r="O1221" i="1"/>
  <c r="AA1306" i="1"/>
  <c r="T1309" i="1"/>
  <c r="A1307" i="1"/>
  <c r="Q1307" i="1" s="1"/>
  <c r="H1307" i="1" l="1"/>
  <c r="E1225" i="1"/>
  <c r="C1187" i="1"/>
  <c r="P1186" i="1"/>
  <c r="X1186" i="1" s="1"/>
  <c r="B1186" i="1" s="1"/>
  <c r="O1222" i="1"/>
  <c r="G1223" i="1"/>
  <c r="L1223" i="1"/>
  <c r="I1227" i="1"/>
  <c r="J1226" i="1"/>
  <c r="K1226" i="1" s="1"/>
  <c r="U1226" i="1" s="1"/>
  <c r="W1226" i="1" s="1"/>
  <c r="N1223" i="1"/>
  <c r="M1224" i="1"/>
  <c r="Y1307" i="1"/>
  <c r="R1307" i="1"/>
  <c r="S1307" i="1" s="1"/>
  <c r="D1224" i="1"/>
  <c r="F1224" i="1" s="1"/>
  <c r="T1310" i="1"/>
  <c r="AA1307" i="1"/>
  <c r="A1308" i="1"/>
  <c r="Q1308" i="1" s="1"/>
  <c r="H1308" i="1" l="1"/>
  <c r="E1226" i="1"/>
  <c r="C1188" i="1"/>
  <c r="P1187" i="1"/>
  <c r="X1187" i="1" s="1"/>
  <c r="B1187" i="1" s="1"/>
  <c r="O1223" i="1"/>
  <c r="G1224" i="1"/>
  <c r="L1224" i="1"/>
  <c r="R1308" i="1"/>
  <c r="S1308" i="1" s="1"/>
  <c r="Y1308" i="1"/>
  <c r="N1224" i="1"/>
  <c r="M1225" i="1"/>
  <c r="D1225" i="1"/>
  <c r="F1225" i="1" s="1"/>
  <c r="J1227" i="1"/>
  <c r="K1227" i="1" s="1"/>
  <c r="U1227" i="1" s="1"/>
  <c r="W1227" i="1" s="1"/>
  <c r="I1228" i="1"/>
  <c r="A1309" i="1"/>
  <c r="Q1309" i="1" s="1"/>
  <c r="T1311" i="1"/>
  <c r="AA1308" i="1"/>
  <c r="H1309" i="1" l="1"/>
  <c r="E1227" i="1"/>
  <c r="C1189" i="1"/>
  <c r="P1188" i="1"/>
  <c r="X1188" i="1" s="1"/>
  <c r="B1188" i="1" s="1"/>
  <c r="O1224" i="1"/>
  <c r="I1229" i="1"/>
  <c r="J1228" i="1"/>
  <c r="K1228" i="1" s="1"/>
  <c r="U1228" i="1" s="1"/>
  <c r="W1228" i="1" s="1"/>
  <c r="G1225" i="1"/>
  <c r="D1226" i="1"/>
  <c r="F1226" i="1" s="1"/>
  <c r="Y1309" i="1"/>
  <c r="R1309" i="1"/>
  <c r="S1309" i="1" s="1"/>
  <c r="L1225" i="1"/>
  <c r="N1225" i="1"/>
  <c r="M1226" i="1"/>
  <c r="AA1309" i="1"/>
  <c r="A1310" i="1"/>
  <c r="Q1310" i="1" s="1"/>
  <c r="T1312" i="1"/>
  <c r="H1310" i="1" l="1"/>
  <c r="E1228" i="1"/>
  <c r="C1190" i="1"/>
  <c r="P1189" i="1"/>
  <c r="X1189" i="1" s="1"/>
  <c r="B1189" i="1" s="1"/>
  <c r="L1226" i="1"/>
  <c r="O1225" i="1"/>
  <c r="G1226" i="1"/>
  <c r="Y1310" i="1"/>
  <c r="R1310" i="1"/>
  <c r="S1310" i="1" s="1"/>
  <c r="J1229" i="1"/>
  <c r="K1229" i="1" s="1"/>
  <c r="U1229" i="1" s="1"/>
  <c r="W1229" i="1" s="1"/>
  <c r="I1230" i="1"/>
  <c r="N1226" i="1"/>
  <c r="M1227" i="1"/>
  <c r="D1227" i="1"/>
  <c r="F1227" i="1" s="1"/>
  <c r="T1313" i="1"/>
  <c r="AA1310" i="1"/>
  <c r="A1311" i="1"/>
  <c r="Q1311" i="1" s="1"/>
  <c r="H1311" i="1" l="1"/>
  <c r="E1229" i="1"/>
  <c r="C1191" i="1"/>
  <c r="P1190" i="1"/>
  <c r="X1190" i="1" s="1"/>
  <c r="B1190" i="1" s="1"/>
  <c r="O1226" i="1"/>
  <c r="G1227" i="1"/>
  <c r="L1227" i="1"/>
  <c r="N1227" i="1"/>
  <c r="M1228" i="1"/>
  <c r="Y1311" i="1"/>
  <c r="R1311" i="1"/>
  <c r="S1311" i="1" s="1"/>
  <c r="D1228" i="1"/>
  <c r="F1228" i="1" s="1"/>
  <c r="I1231" i="1"/>
  <c r="J1230" i="1"/>
  <c r="K1230" i="1" s="1"/>
  <c r="A1312" i="1"/>
  <c r="Q1312" i="1" s="1"/>
  <c r="T1314" i="1"/>
  <c r="AA1311" i="1"/>
  <c r="H1312" i="1" l="1"/>
  <c r="U1230" i="1"/>
  <c r="W1230" i="1" s="1"/>
  <c r="E1230" i="1"/>
  <c r="C1192" i="1"/>
  <c r="P1191" i="1"/>
  <c r="X1191" i="1" s="1"/>
  <c r="B1191" i="1" s="1"/>
  <c r="O1227" i="1"/>
  <c r="G1228" i="1"/>
  <c r="N1228" i="1"/>
  <c r="Y1312" i="1"/>
  <c r="R1312" i="1"/>
  <c r="S1312" i="1" s="1"/>
  <c r="I1232" i="1"/>
  <c r="J1231" i="1"/>
  <c r="K1231" i="1" s="1"/>
  <c r="D1229" i="1"/>
  <c r="F1229" i="1" s="1"/>
  <c r="L1228" i="1"/>
  <c r="M1229" i="1" s="1"/>
  <c r="A1313" i="1"/>
  <c r="Q1313" i="1" s="1"/>
  <c r="T1315" i="1"/>
  <c r="AA1312" i="1"/>
  <c r="H1313" i="1" l="1"/>
  <c r="E1231" i="1"/>
  <c r="C1193" i="1"/>
  <c r="P1192" i="1"/>
  <c r="X1192" i="1" s="1"/>
  <c r="B1192" i="1" s="1"/>
  <c r="U1231" i="1"/>
  <c r="W1231" i="1" s="1"/>
  <c r="O1228" i="1"/>
  <c r="L1229" i="1"/>
  <c r="M1230" i="1" s="1"/>
  <c r="G1229" i="1"/>
  <c r="Y1313" i="1"/>
  <c r="R1313" i="1"/>
  <c r="S1313" i="1" s="1"/>
  <c r="N1229" i="1"/>
  <c r="J1232" i="1"/>
  <c r="K1232" i="1" s="1"/>
  <c r="I1233" i="1"/>
  <c r="D1230" i="1"/>
  <c r="F1230" i="1" s="1"/>
  <c r="T1316" i="1"/>
  <c r="AA1313" i="1"/>
  <c r="A1314" i="1"/>
  <c r="Q1314" i="1" s="1"/>
  <c r="E1232" i="1" l="1"/>
  <c r="H1314" i="1"/>
  <c r="C1194" i="1"/>
  <c r="P1193" i="1"/>
  <c r="X1193" i="1" s="1"/>
  <c r="B1193" i="1" s="1"/>
  <c r="O1229" i="1"/>
  <c r="N1230" i="1"/>
  <c r="R1314" i="1"/>
  <c r="S1314" i="1" s="1"/>
  <c r="Y1314" i="1"/>
  <c r="L1230" i="1"/>
  <c r="G1230" i="1"/>
  <c r="J1233" i="1"/>
  <c r="K1233" i="1" s="1"/>
  <c r="I1234" i="1"/>
  <c r="U1232" i="1"/>
  <c r="W1232" i="1" s="1"/>
  <c r="D1231" i="1"/>
  <c r="F1231" i="1" s="1"/>
  <c r="T1317" i="1"/>
  <c r="AA1314" i="1"/>
  <c r="A1315" i="1"/>
  <c r="Q1315" i="1" s="1"/>
  <c r="E1233" i="1" l="1"/>
  <c r="H1315" i="1"/>
  <c r="C1195" i="1"/>
  <c r="P1194" i="1"/>
  <c r="X1194" i="1" s="1"/>
  <c r="B1194" i="1" s="1"/>
  <c r="U1233" i="1"/>
  <c r="W1233" i="1" s="1"/>
  <c r="L1231" i="1"/>
  <c r="G1231" i="1"/>
  <c r="D1232" i="1"/>
  <c r="F1232" i="1" s="1"/>
  <c r="Y1315" i="1"/>
  <c r="R1315" i="1"/>
  <c r="S1315" i="1" s="1"/>
  <c r="O1230" i="1"/>
  <c r="M1231" i="1"/>
  <c r="J1234" i="1"/>
  <c r="K1234" i="1" s="1"/>
  <c r="U1234" i="1" s="1"/>
  <c r="W1234" i="1" s="1"/>
  <c r="I1235" i="1"/>
  <c r="AA1315" i="1"/>
  <c r="T1318" i="1"/>
  <c r="A1316" i="1"/>
  <c r="Q1316" i="1" l="1"/>
  <c r="Y1316" i="1" s="1"/>
  <c r="H1316" i="1"/>
  <c r="E1234" i="1"/>
  <c r="C1196" i="1"/>
  <c r="P1195" i="1"/>
  <c r="X1195" i="1" s="1"/>
  <c r="B1195" i="1" s="1"/>
  <c r="G1232" i="1"/>
  <c r="I1236" i="1"/>
  <c r="J1235" i="1"/>
  <c r="K1235" i="1" s="1"/>
  <c r="U1235" i="1" s="1"/>
  <c r="W1235" i="1" s="1"/>
  <c r="D1233" i="1"/>
  <c r="F1233" i="1" s="1"/>
  <c r="N1231" i="1"/>
  <c r="O1231" i="1" s="1"/>
  <c r="M1232" i="1"/>
  <c r="L1232" i="1"/>
  <c r="AA1316" i="1"/>
  <c r="T1319" i="1"/>
  <c r="A1317" i="1"/>
  <c r="Q1317" i="1" s="1"/>
  <c r="R1316" i="1" l="1"/>
  <c r="S1316" i="1" s="1"/>
  <c r="H1317" i="1"/>
  <c r="E1235" i="1"/>
  <c r="C1197" i="1"/>
  <c r="P1196" i="1"/>
  <c r="X1196" i="1" s="1"/>
  <c r="B1196" i="1" s="1"/>
  <c r="G1233" i="1"/>
  <c r="N1232" i="1"/>
  <c r="O1232" i="1" s="1"/>
  <c r="M1233" i="1"/>
  <c r="J1236" i="1"/>
  <c r="K1236" i="1" s="1"/>
  <c r="U1236" i="1" s="1"/>
  <c r="W1236" i="1" s="1"/>
  <c r="I1237" i="1"/>
  <c r="D1234" i="1"/>
  <c r="F1234" i="1" s="1"/>
  <c r="Y1317" i="1"/>
  <c r="R1317" i="1"/>
  <c r="S1317" i="1" s="1"/>
  <c r="L1233" i="1"/>
  <c r="AA1317" i="1"/>
  <c r="A1318" i="1"/>
  <c r="Q1318" i="1" s="1"/>
  <c r="T1320" i="1"/>
  <c r="H1318" i="1" l="1"/>
  <c r="E1236" i="1"/>
  <c r="C1198" i="1"/>
  <c r="P1197" i="1"/>
  <c r="X1197" i="1" s="1"/>
  <c r="B1197" i="1" s="1"/>
  <c r="G1234" i="1"/>
  <c r="L1234" i="1"/>
  <c r="Y1318" i="1"/>
  <c r="R1318" i="1"/>
  <c r="S1318" i="1" s="1"/>
  <c r="N1233" i="1"/>
  <c r="O1233" i="1" s="1"/>
  <c r="M1234" i="1"/>
  <c r="D1235" i="1"/>
  <c r="F1235" i="1" s="1"/>
  <c r="I1238" i="1"/>
  <c r="J1237" i="1"/>
  <c r="K1237" i="1" s="1"/>
  <c r="U1237" i="1" s="1"/>
  <c r="W1237" i="1" s="1"/>
  <c r="T1321" i="1"/>
  <c r="A1319" i="1"/>
  <c r="Q1319" i="1" s="1"/>
  <c r="AA1318" i="1"/>
  <c r="H1319" i="1" l="1"/>
  <c r="E1237" i="1"/>
  <c r="C1199" i="1"/>
  <c r="P1198" i="1"/>
  <c r="Y1319" i="1"/>
  <c r="R1319" i="1"/>
  <c r="S1319" i="1" s="1"/>
  <c r="I1239" i="1"/>
  <c r="J1238" i="1"/>
  <c r="K1238" i="1" s="1"/>
  <c r="U1238" i="1" s="1"/>
  <c r="W1238" i="1" s="1"/>
  <c r="D1236" i="1"/>
  <c r="F1236" i="1" s="1"/>
  <c r="L1235" i="1"/>
  <c r="G1235" i="1"/>
  <c r="N1234" i="1"/>
  <c r="O1234" i="1" s="1"/>
  <c r="M1235" i="1"/>
  <c r="AA1319" i="1"/>
  <c r="T1322" i="1"/>
  <c r="A1320" i="1"/>
  <c r="Q1320" i="1" s="1"/>
  <c r="H1320" i="1" l="1"/>
  <c r="E1238" i="1"/>
  <c r="X1198" i="1"/>
  <c r="B1198" i="1" s="1"/>
  <c r="C1200" i="1"/>
  <c r="P1199" i="1"/>
  <c r="X1199" i="1" s="1"/>
  <c r="B1199" i="1" s="1"/>
  <c r="L1236" i="1"/>
  <c r="Y1320" i="1"/>
  <c r="R1320" i="1"/>
  <c r="S1320" i="1" s="1"/>
  <c r="N1235" i="1"/>
  <c r="N1236" i="1" s="1"/>
  <c r="N1237" i="1" s="1"/>
  <c r="M1236" i="1"/>
  <c r="M1237" i="1" s="1"/>
  <c r="M1238" i="1" s="1"/>
  <c r="M1239" i="1" s="1"/>
  <c r="G1236" i="1"/>
  <c r="J1239" i="1"/>
  <c r="K1239" i="1" s="1"/>
  <c r="U1239" i="1" s="1"/>
  <c r="W1239" i="1" s="1"/>
  <c r="I1240" i="1"/>
  <c r="D1237" i="1"/>
  <c r="F1237" i="1" s="1"/>
  <c r="T1323" i="1"/>
  <c r="AA1320" i="1"/>
  <c r="A1321" i="1"/>
  <c r="Q1321" i="1" s="1"/>
  <c r="H1321" i="1" l="1"/>
  <c r="E1239" i="1"/>
  <c r="C1201" i="1"/>
  <c r="P1200" i="1"/>
  <c r="X1200" i="1" s="1"/>
  <c r="B1200" i="1" s="1"/>
  <c r="N1238" i="1"/>
  <c r="N1239" i="1" s="1"/>
  <c r="L1237" i="1"/>
  <c r="O1237" i="1" s="1"/>
  <c r="O1235" i="1"/>
  <c r="Y1321" i="1"/>
  <c r="R1321" i="1"/>
  <c r="S1321" i="1" s="1"/>
  <c r="D1238" i="1"/>
  <c r="F1238" i="1" s="1"/>
  <c r="J1240" i="1"/>
  <c r="K1240" i="1" s="1"/>
  <c r="U1240" i="1" s="1"/>
  <c r="W1240" i="1" s="1"/>
  <c r="M1240" i="1"/>
  <c r="I1241" i="1"/>
  <c r="G1237" i="1"/>
  <c r="O1236" i="1"/>
  <c r="AA1321" i="1"/>
  <c r="T1324" i="1"/>
  <c r="A1322" i="1"/>
  <c r="Q1322" i="1" s="1"/>
  <c r="H1322" i="1" l="1"/>
  <c r="E1240" i="1"/>
  <c r="C1202" i="1"/>
  <c r="P1201" i="1"/>
  <c r="X1201" i="1" s="1"/>
  <c r="B1201" i="1" s="1"/>
  <c r="N1240" i="1"/>
  <c r="D1239" i="1"/>
  <c r="F1239" i="1" s="1"/>
  <c r="L1238" i="1"/>
  <c r="O1238" i="1" s="1"/>
  <c r="R1322" i="1"/>
  <c r="S1322" i="1" s="1"/>
  <c r="Y1322" i="1"/>
  <c r="I1242" i="1"/>
  <c r="M1241" i="1"/>
  <c r="J1241" i="1"/>
  <c r="K1241" i="1" s="1"/>
  <c r="U1241" i="1" s="1"/>
  <c r="W1241" i="1" s="1"/>
  <c r="G1238" i="1"/>
  <c r="A1323" i="1"/>
  <c r="Q1323" i="1" s="1"/>
  <c r="AA1322" i="1"/>
  <c r="T1325" i="1"/>
  <c r="H1323" i="1" l="1"/>
  <c r="E1241" i="1"/>
  <c r="C1203" i="1"/>
  <c r="P1202" i="1"/>
  <c r="X1202" i="1" s="1"/>
  <c r="B1202" i="1" s="1"/>
  <c r="N1241" i="1"/>
  <c r="L1239" i="1"/>
  <c r="O1239" i="1" s="1"/>
  <c r="G1239" i="1"/>
  <c r="M1242" i="1"/>
  <c r="I1243" i="1"/>
  <c r="J1242" i="1"/>
  <c r="K1242" i="1" s="1"/>
  <c r="U1242" i="1" s="1"/>
  <c r="W1242" i="1" s="1"/>
  <c r="Y1323" i="1"/>
  <c r="R1323" i="1"/>
  <c r="S1323" i="1" s="1"/>
  <c r="D1240" i="1"/>
  <c r="F1240" i="1" s="1"/>
  <c r="AA1323" i="1"/>
  <c r="T1326" i="1"/>
  <c r="A1324" i="1"/>
  <c r="Q1324" i="1" s="1"/>
  <c r="H1324" i="1" l="1"/>
  <c r="E1242" i="1"/>
  <c r="C1204" i="1"/>
  <c r="P1203" i="1"/>
  <c r="X1203" i="1" s="1"/>
  <c r="B1203" i="1" s="1"/>
  <c r="N1242" i="1"/>
  <c r="G1240" i="1"/>
  <c r="D1241" i="1"/>
  <c r="F1241" i="1" s="1"/>
  <c r="J1243" i="1"/>
  <c r="K1243" i="1" s="1"/>
  <c r="U1243" i="1" s="1"/>
  <c r="W1243" i="1" s="1"/>
  <c r="M1243" i="1"/>
  <c r="I1244" i="1"/>
  <c r="R1324" i="1"/>
  <c r="S1324" i="1" s="1"/>
  <c r="Y1324" i="1"/>
  <c r="L1240" i="1"/>
  <c r="O1240" i="1" s="1"/>
  <c r="A1325" i="1"/>
  <c r="Q1325" i="1" s="1"/>
  <c r="T1327" i="1"/>
  <c r="AA1324" i="1"/>
  <c r="H1325" i="1" l="1"/>
  <c r="N1243" i="1"/>
  <c r="E1243" i="1"/>
  <c r="C1205" i="1"/>
  <c r="P1204" i="1"/>
  <c r="X1204" i="1" s="1"/>
  <c r="B1204" i="1" s="1"/>
  <c r="Y1325" i="1"/>
  <c r="R1325" i="1"/>
  <c r="S1325" i="1" s="1"/>
  <c r="J1244" i="1"/>
  <c r="K1244" i="1" s="1"/>
  <c r="U1244" i="1" s="1"/>
  <c r="W1244" i="1" s="1"/>
  <c r="M1244" i="1"/>
  <c r="I1245" i="1"/>
  <c r="G1241" i="1"/>
  <c r="D1242" i="1"/>
  <c r="F1242" i="1" s="1"/>
  <c r="L1241" i="1"/>
  <c r="O1241" i="1" s="1"/>
  <c r="T1328" i="1"/>
  <c r="AA1325" i="1"/>
  <c r="A1326" i="1"/>
  <c r="Q1326" i="1" s="1"/>
  <c r="N1244" i="1" l="1"/>
  <c r="H1326" i="1"/>
  <c r="E1244" i="1"/>
  <c r="C1206" i="1"/>
  <c r="P1205" i="1"/>
  <c r="X1205" i="1" s="1"/>
  <c r="B1205" i="1" s="1"/>
  <c r="Y1326" i="1"/>
  <c r="R1326" i="1"/>
  <c r="S1326" i="1" s="1"/>
  <c r="L1242" i="1"/>
  <c r="O1242" i="1" s="1"/>
  <c r="D1243" i="1"/>
  <c r="F1243" i="1" s="1"/>
  <c r="G1242" i="1"/>
  <c r="M1245" i="1"/>
  <c r="J1245" i="1"/>
  <c r="K1245" i="1" s="1"/>
  <c r="U1245" i="1" s="1"/>
  <c r="W1245" i="1" s="1"/>
  <c r="I1246" i="1"/>
  <c r="A1327" i="1"/>
  <c r="Q1327" i="1" s="1"/>
  <c r="T1329" i="1"/>
  <c r="AA1326" i="1"/>
  <c r="N1245" i="1" l="1"/>
  <c r="H1327" i="1"/>
  <c r="E1245" i="1"/>
  <c r="C1207" i="1"/>
  <c r="P1206" i="1"/>
  <c r="X1206" i="1" s="1"/>
  <c r="B1206" i="1" s="1"/>
  <c r="L1243" i="1"/>
  <c r="O1243" i="1" s="1"/>
  <c r="G1243" i="1"/>
  <c r="I1247" i="1"/>
  <c r="M1246" i="1"/>
  <c r="J1246" i="1"/>
  <c r="K1246" i="1" s="1"/>
  <c r="U1246" i="1" s="1"/>
  <c r="W1246" i="1" s="1"/>
  <c r="D1244" i="1"/>
  <c r="F1244" i="1" s="1"/>
  <c r="Y1327" i="1"/>
  <c r="R1327" i="1"/>
  <c r="S1327" i="1" s="1"/>
  <c r="A1328" i="1"/>
  <c r="Q1328" i="1" s="1"/>
  <c r="T1330" i="1"/>
  <c r="AA1327" i="1"/>
  <c r="N1246" i="1" l="1"/>
  <c r="H1328" i="1"/>
  <c r="E1246" i="1"/>
  <c r="C1208" i="1"/>
  <c r="P1207" i="1"/>
  <c r="X1207" i="1" s="1"/>
  <c r="B1207" i="1" s="1"/>
  <c r="G1244" i="1"/>
  <c r="L1244" i="1"/>
  <c r="O1244" i="1" s="1"/>
  <c r="D1245" i="1"/>
  <c r="F1245" i="1" s="1"/>
  <c r="Y1328" i="1"/>
  <c r="R1328" i="1"/>
  <c r="S1328" i="1" s="1"/>
  <c r="J1247" i="1"/>
  <c r="K1247" i="1" s="1"/>
  <c r="U1247" i="1" s="1"/>
  <c r="W1247" i="1" s="1"/>
  <c r="M1247" i="1"/>
  <c r="I1248" i="1"/>
  <c r="AA1328" i="1"/>
  <c r="T1331" i="1"/>
  <c r="A1329" i="1"/>
  <c r="Q1329" i="1" s="1"/>
  <c r="N1247" i="1" l="1"/>
  <c r="H1329" i="1"/>
  <c r="E1247" i="1"/>
  <c r="C1209" i="1"/>
  <c r="P1208" i="1"/>
  <c r="X1208" i="1" s="1"/>
  <c r="B1208" i="1" s="1"/>
  <c r="L1245" i="1"/>
  <c r="O1245" i="1" s="1"/>
  <c r="G1245" i="1"/>
  <c r="Y1329" i="1"/>
  <c r="R1329" i="1"/>
  <c r="S1329" i="1" s="1"/>
  <c r="J1248" i="1"/>
  <c r="K1248" i="1" s="1"/>
  <c r="U1248" i="1" s="1"/>
  <c r="W1248" i="1" s="1"/>
  <c r="I1249" i="1"/>
  <c r="M1248" i="1"/>
  <c r="D1246" i="1"/>
  <c r="F1246" i="1" s="1"/>
  <c r="AA1329" i="1"/>
  <c r="A1330" i="1"/>
  <c r="Q1330" i="1" s="1"/>
  <c r="T1332" i="1"/>
  <c r="N1248" i="1" l="1"/>
  <c r="H1330" i="1"/>
  <c r="E1248" i="1"/>
  <c r="C1210" i="1"/>
  <c r="P1209" i="1"/>
  <c r="R1330" i="1"/>
  <c r="S1330" i="1" s="1"/>
  <c r="Y1330" i="1"/>
  <c r="G1246" i="1"/>
  <c r="I1250" i="1"/>
  <c r="M1249" i="1"/>
  <c r="J1249" i="1"/>
  <c r="K1249" i="1" s="1"/>
  <c r="U1249" i="1" s="1"/>
  <c r="W1249" i="1" s="1"/>
  <c r="D1247" i="1"/>
  <c r="F1247" i="1" s="1"/>
  <c r="L1246" i="1"/>
  <c r="O1246" i="1" s="1"/>
  <c r="T1333" i="1"/>
  <c r="AA1330" i="1"/>
  <c r="A1331" i="1"/>
  <c r="Q1331" i="1" s="1"/>
  <c r="N1249" i="1" l="1"/>
  <c r="H1331" i="1"/>
  <c r="X1209" i="1"/>
  <c r="B1209" i="1" s="1"/>
  <c r="S1209" i="1"/>
  <c r="E1249" i="1"/>
  <c r="C1211" i="1"/>
  <c r="P1210" i="1"/>
  <c r="X1210" i="1" s="1"/>
  <c r="B1210" i="1" s="1"/>
  <c r="L1247" i="1"/>
  <c r="O1247" i="1" s="1"/>
  <c r="Y1331" i="1"/>
  <c r="R1331" i="1"/>
  <c r="S1331" i="1" s="1"/>
  <c r="M1250" i="1"/>
  <c r="I1251" i="1"/>
  <c r="J1250" i="1"/>
  <c r="K1250" i="1" s="1"/>
  <c r="U1250" i="1" s="1"/>
  <c r="W1250" i="1" s="1"/>
  <c r="D1248" i="1"/>
  <c r="F1248" i="1" s="1"/>
  <c r="G1247" i="1"/>
  <c r="A1332" i="1"/>
  <c r="Q1332" i="1" s="1"/>
  <c r="AA1331" i="1"/>
  <c r="T1334" i="1"/>
  <c r="N1250" i="1" l="1"/>
  <c r="H1332" i="1"/>
  <c r="Y1209" i="1"/>
  <c r="E1250" i="1"/>
  <c r="C1212" i="1"/>
  <c r="P1211" i="1"/>
  <c r="G1248" i="1"/>
  <c r="L1248" i="1"/>
  <c r="O1248" i="1" s="1"/>
  <c r="M1251" i="1"/>
  <c r="N1251" i="1" s="1"/>
  <c r="I1252" i="1"/>
  <c r="J1251" i="1"/>
  <c r="K1251" i="1" s="1"/>
  <c r="U1251" i="1" s="1"/>
  <c r="W1251" i="1" s="1"/>
  <c r="R1332" i="1"/>
  <c r="S1332" i="1" s="1"/>
  <c r="Y1332" i="1"/>
  <c r="D1249" i="1"/>
  <c r="F1249" i="1" s="1"/>
  <c r="T1335" i="1"/>
  <c r="AA1332" i="1"/>
  <c r="A1333" i="1"/>
  <c r="Q1333" i="1" s="1"/>
  <c r="H1333" i="1" l="1"/>
  <c r="E1251" i="1"/>
  <c r="X1211" i="1"/>
  <c r="B1211" i="1" s="1"/>
  <c r="S1211" i="1"/>
  <c r="C1213" i="1"/>
  <c r="P1212" i="1"/>
  <c r="R1333" i="1"/>
  <c r="G1249" i="1"/>
  <c r="D1250" i="1"/>
  <c r="F1250" i="1" s="1"/>
  <c r="I1253" i="1"/>
  <c r="M1252" i="1"/>
  <c r="N1252" i="1" s="1"/>
  <c r="J1252" i="1"/>
  <c r="K1252" i="1" s="1"/>
  <c r="U1252" i="1" s="1"/>
  <c r="W1252" i="1" s="1"/>
  <c r="L1249" i="1"/>
  <c r="O1249" i="1" s="1"/>
  <c r="AA1333" i="1"/>
  <c r="A1334" i="1"/>
  <c r="Q1334" i="1" s="1"/>
  <c r="T1336" i="1"/>
  <c r="H1334" i="1" l="1"/>
  <c r="Y1211" i="1"/>
  <c r="E1252" i="1"/>
  <c r="X1212" i="1"/>
  <c r="B1212" i="1" s="1"/>
  <c r="S1212" i="1"/>
  <c r="Y1212" i="1" s="1"/>
  <c r="C1214" i="1"/>
  <c r="P1213" i="1"/>
  <c r="X1213" i="1" s="1"/>
  <c r="B1213" i="1" s="1"/>
  <c r="L1250" i="1"/>
  <c r="O1250" i="1" s="1"/>
  <c r="G1250" i="1"/>
  <c r="I1254" i="1"/>
  <c r="J1253" i="1"/>
  <c r="K1253" i="1" s="1"/>
  <c r="U1253" i="1" s="1"/>
  <c r="W1253" i="1" s="1"/>
  <c r="M1253" i="1"/>
  <c r="N1253" i="1" s="1"/>
  <c r="D1251" i="1"/>
  <c r="F1251" i="1" s="1"/>
  <c r="R1334" i="1"/>
  <c r="AA1334" i="1"/>
  <c r="T1337" i="1"/>
  <c r="A1335" i="1"/>
  <c r="Q1335" i="1" s="1"/>
  <c r="H1335" i="1" l="1"/>
  <c r="E1253" i="1"/>
  <c r="C1215" i="1"/>
  <c r="P1214" i="1"/>
  <c r="L1251" i="1"/>
  <c r="O1251" i="1" s="1"/>
  <c r="G1251" i="1"/>
  <c r="D1252" i="1"/>
  <c r="F1252" i="1" s="1"/>
  <c r="R1335" i="1"/>
  <c r="I1255" i="1"/>
  <c r="J1254" i="1"/>
  <c r="K1254" i="1" s="1"/>
  <c r="U1254" i="1" s="1"/>
  <c r="W1254" i="1" s="1"/>
  <c r="M1254" i="1"/>
  <c r="N1254" i="1" s="1"/>
  <c r="AA1335" i="1"/>
  <c r="T1338" i="1"/>
  <c r="A1336" i="1"/>
  <c r="Q1336" i="1" s="1"/>
  <c r="H1336" i="1" l="1"/>
  <c r="E1254" i="1"/>
  <c r="X1214" i="1"/>
  <c r="B1214" i="1" s="1"/>
  <c r="S1214" i="1"/>
  <c r="Y1214" i="1" s="1"/>
  <c r="C1216" i="1"/>
  <c r="P1215" i="1"/>
  <c r="X1215" i="1" s="1"/>
  <c r="B1215" i="1" s="1"/>
  <c r="L1252" i="1"/>
  <c r="O1252" i="1" s="1"/>
  <c r="G1252" i="1"/>
  <c r="M1255" i="1"/>
  <c r="N1255" i="1" s="1"/>
  <c r="I1256" i="1"/>
  <c r="J1255" i="1"/>
  <c r="K1255" i="1" s="1"/>
  <c r="U1255" i="1" s="1"/>
  <c r="W1255" i="1" s="1"/>
  <c r="Y1336" i="1"/>
  <c r="R1336" i="1"/>
  <c r="S1336" i="1" s="1"/>
  <c r="D1253" i="1"/>
  <c r="F1253" i="1" s="1"/>
  <c r="AA1336" i="1"/>
  <c r="T1339" i="1"/>
  <c r="A1337" i="1"/>
  <c r="Q1337" i="1" s="1"/>
  <c r="H1337" i="1" l="1"/>
  <c r="E1255" i="1"/>
  <c r="C1217" i="1"/>
  <c r="P1216" i="1"/>
  <c r="X1216" i="1" s="1"/>
  <c r="B1216" i="1" s="1"/>
  <c r="G1253" i="1"/>
  <c r="D1254" i="1"/>
  <c r="F1254" i="1" s="1"/>
  <c r="I1257" i="1"/>
  <c r="J1256" i="1"/>
  <c r="K1256" i="1" s="1"/>
  <c r="U1256" i="1" s="1"/>
  <c r="W1256" i="1" s="1"/>
  <c r="M1256" i="1"/>
  <c r="N1256" i="1" s="1"/>
  <c r="Y1337" i="1"/>
  <c r="R1337" i="1"/>
  <c r="S1337" i="1" s="1"/>
  <c r="L1253" i="1"/>
  <c r="O1253" i="1" s="1"/>
  <c r="AA1337" i="1"/>
  <c r="A1338" i="1"/>
  <c r="Q1338" i="1" s="1"/>
  <c r="T1340" i="1"/>
  <c r="H1338" i="1" l="1"/>
  <c r="E1256" i="1"/>
  <c r="C1218" i="1"/>
  <c r="P1217" i="1"/>
  <c r="X1217" i="1" s="1"/>
  <c r="B1217" i="1" s="1"/>
  <c r="R1338" i="1"/>
  <c r="S1338" i="1" s="1"/>
  <c r="Y1338" i="1"/>
  <c r="G1254" i="1"/>
  <c r="J1257" i="1"/>
  <c r="K1257" i="1" s="1"/>
  <c r="U1257" i="1" s="1"/>
  <c r="W1257" i="1" s="1"/>
  <c r="I1258" i="1"/>
  <c r="D1255" i="1"/>
  <c r="F1255" i="1" s="1"/>
  <c r="L1254" i="1"/>
  <c r="O1254" i="1" s="1"/>
  <c r="T1341" i="1"/>
  <c r="AA1338" i="1"/>
  <c r="A1339" i="1"/>
  <c r="Q1339" i="1" s="1"/>
  <c r="H1339" i="1" l="1"/>
  <c r="E1257" i="1"/>
  <c r="C1219" i="1"/>
  <c r="P1218" i="1"/>
  <c r="X1218" i="1" s="1"/>
  <c r="B1218" i="1" s="1"/>
  <c r="D1256" i="1"/>
  <c r="F1256" i="1" s="1"/>
  <c r="Y1339" i="1"/>
  <c r="R1339" i="1"/>
  <c r="S1339" i="1" s="1"/>
  <c r="L1255" i="1"/>
  <c r="O1255" i="1" s="1"/>
  <c r="G1255" i="1"/>
  <c r="J1258" i="1"/>
  <c r="K1258" i="1" s="1"/>
  <c r="I1259" i="1"/>
  <c r="T1342" i="1"/>
  <c r="AA1339" i="1"/>
  <c r="A1340" i="1"/>
  <c r="Q1340" i="1" s="1"/>
  <c r="H1340" i="1" l="1"/>
  <c r="E1258" i="1"/>
  <c r="C1220" i="1"/>
  <c r="P1219" i="1"/>
  <c r="X1219" i="1" s="1"/>
  <c r="B1219" i="1" s="1"/>
  <c r="L1256" i="1"/>
  <c r="G1256" i="1"/>
  <c r="R1340" i="1"/>
  <c r="S1340" i="1" s="1"/>
  <c r="Y1340" i="1"/>
  <c r="J1259" i="1"/>
  <c r="K1259" i="1" s="1"/>
  <c r="I1260" i="1"/>
  <c r="U1258" i="1"/>
  <c r="W1258" i="1" s="1"/>
  <c r="D1257" i="1"/>
  <c r="F1257" i="1" s="1"/>
  <c r="AA1340" i="1"/>
  <c r="A1341" i="1"/>
  <c r="Q1341" i="1" s="1"/>
  <c r="T1343" i="1"/>
  <c r="E1259" i="1" l="1"/>
  <c r="H1341" i="1"/>
  <c r="O1256" i="1"/>
  <c r="M1257" i="1"/>
  <c r="N1257" i="1" s="1"/>
  <c r="C1221" i="1"/>
  <c r="P1220" i="1"/>
  <c r="X1220" i="1" s="1"/>
  <c r="B1220" i="1" s="1"/>
  <c r="U1259" i="1"/>
  <c r="W1259" i="1" s="1"/>
  <c r="J1260" i="1"/>
  <c r="K1260" i="1" s="1"/>
  <c r="I1261" i="1"/>
  <c r="Y1341" i="1"/>
  <c r="R1341" i="1"/>
  <c r="S1341" i="1" s="1"/>
  <c r="L1257" i="1"/>
  <c r="D1258" i="1"/>
  <c r="F1258" i="1" s="1"/>
  <c r="G1257" i="1"/>
  <c r="T1344" i="1"/>
  <c r="AA1341" i="1"/>
  <c r="A1342" i="1"/>
  <c r="Q1342" i="1" s="1"/>
  <c r="E1260" i="1" l="1"/>
  <c r="H1342" i="1"/>
  <c r="C1222" i="1"/>
  <c r="P1221" i="1"/>
  <c r="X1221" i="1" s="1"/>
  <c r="B1221" i="1" s="1"/>
  <c r="O1257" i="1"/>
  <c r="M1258" i="1"/>
  <c r="U1260" i="1"/>
  <c r="W1260" i="1" s="1"/>
  <c r="L1258" i="1"/>
  <c r="G1258" i="1"/>
  <c r="Y1342" i="1"/>
  <c r="R1342" i="1"/>
  <c r="S1342" i="1" s="1"/>
  <c r="D1259" i="1"/>
  <c r="F1259" i="1" s="1"/>
  <c r="J1261" i="1"/>
  <c r="K1261" i="1" s="1"/>
  <c r="I1262" i="1"/>
  <c r="AA1342" i="1"/>
  <c r="A1343" i="1"/>
  <c r="Q1343" i="1" s="1"/>
  <c r="T1345" i="1"/>
  <c r="E1261" i="1" l="1"/>
  <c r="H1343" i="1"/>
  <c r="C1223" i="1"/>
  <c r="P1222" i="1"/>
  <c r="X1222" i="1" s="1"/>
  <c r="B1222" i="1" s="1"/>
  <c r="N1258" i="1"/>
  <c r="O1258" i="1" s="1"/>
  <c r="M1259" i="1"/>
  <c r="U1261" i="1"/>
  <c r="W1261" i="1" s="1"/>
  <c r="J1262" i="1"/>
  <c r="K1262" i="1" s="1"/>
  <c r="I1263" i="1"/>
  <c r="D1260" i="1"/>
  <c r="F1260" i="1" s="1"/>
  <c r="L1259" i="1"/>
  <c r="Y1343" i="1"/>
  <c r="R1343" i="1"/>
  <c r="S1343" i="1" s="1"/>
  <c r="G1259" i="1"/>
  <c r="A1344" i="1"/>
  <c r="Q1344" i="1" s="1"/>
  <c r="T1346" i="1"/>
  <c r="AA1343" i="1"/>
  <c r="E1262" i="1" l="1"/>
  <c r="H1344" i="1"/>
  <c r="C1224" i="1"/>
  <c r="P1223" i="1"/>
  <c r="X1223" i="1" s="1"/>
  <c r="B1223" i="1" s="1"/>
  <c r="N1259" i="1"/>
  <c r="O1259" i="1" s="1"/>
  <c r="U1262" i="1"/>
  <c r="W1262" i="1" s="1"/>
  <c r="M1260" i="1"/>
  <c r="D1261" i="1"/>
  <c r="F1261" i="1" s="1"/>
  <c r="L1260" i="1"/>
  <c r="Y1344" i="1"/>
  <c r="R1344" i="1"/>
  <c r="S1344" i="1" s="1"/>
  <c r="G1260" i="1"/>
  <c r="I1264" i="1"/>
  <c r="J1263" i="1"/>
  <c r="K1263" i="1" s="1"/>
  <c r="AA1344" i="1"/>
  <c r="T1347" i="1"/>
  <c r="A1345" i="1"/>
  <c r="Q1345" i="1" s="1"/>
  <c r="E1263" i="1" l="1"/>
  <c r="H1345" i="1"/>
  <c r="C1225" i="1"/>
  <c r="P1224" i="1"/>
  <c r="X1224" i="1" s="1"/>
  <c r="B1224" i="1" s="1"/>
  <c r="U1263" i="1"/>
  <c r="W1263" i="1" s="1"/>
  <c r="G1261" i="1"/>
  <c r="D1262" i="1"/>
  <c r="F1262" i="1" s="1"/>
  <c r="I1265" i="1"/>
  <c r="J1264" i="1"/>
  <c r="K1264" i="1" s="1"/>
  <c r="L1261" i="1"/>
  <c r="N1260" i="1"/>
  <c r="O1260" i="1" s="1"/>
  <c r="M1261" i="1"/>
  <c r="Y1345" i="1"/>
  <c r="R1345" i="1"/>
  <c r="S1345" i="1" s="1"/>
  <c r="AA1345" i="1"/>
  <c r="A1346" i="1"/>
  <c r="Q1346" i="1" s="1"/>
  <c r="T1348" i="1"/>
  <c r="H1346" i="1" l="1"/>
  <c r="U1264" i="1"/>
  <c r="W1264" i="1" s="1"/>
  <c r="E1264" i="1"/>
  <c r="C1226" i="1"/>
  <c r="P1225" i="1"/>
  <c r="X1225" i="1" s="1"/>
  <c r="B1225" i="1" s="1"/>
  <c r="G1262" i="1"/>
  <c r="J1265" i="1"/>
  <c r="K1265" i="1" s="1"/>
  <c r="I1266" i="1"/>
  <c r="D1263" i="1"/>
  <c r="F1263" i="1" s="1"/>
  <c r="R1346" i="1"/>
  <c r="S1346" i="1" s="1"/>
  <c r="Y1346" i="1"/>
  <c r="N1261" i="1"/>
  <c r="O1261" i="1" s="1"/>
  <c r="M1262" i="1"/>
  <c r="L1262" i="1"/>
  <c r="T1349" i="1"/>
  <c r="A1347" i="1"/>
  <c r="AA1346" i="1"/>
  <c r="Q1347" i="1" l="1"/>
  <c r="Y1347" i="1" s="1"/>
  <c r="H1347" i="1"/>
  <c r="U1265" i="1"/>
  <c r="W1265" i="1" s="1"/>
  <c r="E1265" i="1"/>
  <c r="C1227" i="1"/>
  <c r="P1226" i="1"/>
  <c r="X1226" i="1" s="1"/>
  <c r="B1226" i="1" s="1"/>
  <c r="N1262" i="1"/>
  <c r="O1262" i="1" s="1"/>
  <c r="M1263" i="1"/>
  <c r="L1263" i="1"/>
  <c r="G1263" i="1"/>
  <c r="I1267" i="1"/>
  <c r="J1266" i="1"/>
  <c r="K1266" i="1" s="1"/>
  <c r="D1264" i="1"/>
  <c r="F1264" i="1" s="1"/>
  <c r="A1348" i="1"/>
  <c r="Q1348" i="1" s="1"/>
  <c r="AA1347" i="1"/>
  <c r="T1350" i="1"/>
  <c r="R1347" i="1" l="1"/>
  <c r="S1347" i="1" s="1"/>
  <c r="H1348" i="1"/>
  <c r="U1266" i="1"/>
  <c r="W1266" i="1" s="1"/>
  <c r="E1266" i="1"/>
  <c r="C1228" i="1"/>
  <c r="P1227" i="1"/>
  <c r="X1227" i="1" s="1"/>
  <c r="B1227" i="1" s="1"/>
  <c r="D1265" i="1"/>
  <c r="F1265" i="1" s="1"/>
  <c r="N1263" i="1"/>
  <c r="O1263" i="1" s="1"/>
  <c r="M1264" i="1"/>
  <c r="L1264" i="1"/>
  <c r="I1268" i="1"/>
  <c r="J1267" i="1"/>
  <c r="K1267" i="1" s="1"/>
  <c r="U1267" i="1" s="1"/>
  <c r="W1267" i="1" s="1"/>
  <c r="R1348" i="1"/>
  <c r="S1348" i="1" s="1"/>
  <c r="Y1348" i="1"/>
  <c r="G1264" i="1"/>
  <c r="T1351" i="1"/>
  <c r="AA1348" i="1"/>
  <c r="A1349" i="1"/>
  <c r="Q1349" i="1" s="1"/>
  <c r="H1349" i="1" l="1"/>
  <c r="E1267" i="1"/>
  <c r="C1229" i="1"/>
  <c r="P1228" i="1"/>
  <c r="X1228" i="1" s="1"/>
  <c r="B1228" i="1" s="1"/>
  <c r="G1265" i="1"/>
  <c r="N1264" i="1"/>
  <c r="O1264" i="1" s="1"/>
  <c r="M1265" i="1"/>
  <c r="D1266" i="1"/>
  <c r="F1266" i="1" s="1"/>
  <c r="Y1349" i="1"/>
  <c r="R1349" i="1"/>
  <c r="S1349" i="1" s="1"/>
  <c r="J1268" i="1"/>
  <c r="K1268" i="1" s="1"/>
  <c r="U1268" i="1" s="1"/>
  <c r="W1268" i="1" s="1"/>
  <c r="I1269" i="1"/>
  <c r="L1265" i="1"/>
  <c r="A1350" i="1"/>
  <c r="T1352" i="1"/>
  <c r="AA1349" i="1"/>
  <c r="Q1350" i="1" l="1"/>
  <c r="Y1350" i="1" s="1"/>
  <c r="H1350" i="1"/>
  <c r="E1268" i="1"/>
  <c r="C1230" i="1"/>
  <c r="P1229" i="1"/>
  <c r="X1229" i="1" s="1"/>
  <c r="B1229" i="1" s="1"/>
  <c r="L1266" i="1"/>
  <c r="G1266" i="1"/>
  <c r="N1265" i="1"/>
  <c r="O1265" i="1" s="1"/>
  <c r="M1266" i="1"/>
  <c r="J1269" i="1"/>
  <c r="K1269" i="1" s="1"/>
  <c r="U1269" i="1" s="1"/>
  <c r="W1269" i="1" s="1"/>
  <c r="I1270" i="1"/>
  <c r="D1267" i="1"/>
  <c r="F1267" i="1" s="1"/>
  <c r="A1351" i="1"/>
  <c r="Q1351" i="1" s="1"/>
  <c r="T1353" i="1"/>
  <c r="AA1350" i="1"/>
  <c r="R1350" i="1" l="1"/>
  <c r="S1350" i="1" s="1"/>
  <c r="H1351" i="1"/>
  <c r="E1269" i="1"/>
  <c r="C1231" i="1"/>
  <c r="P1230" i="1"/>
  <c r="X1230" i="1" s="1"/>
  <c r="B1230" i="1" s="1"/>
  <c r="G1267" i="1"/>
  <c r="Y1351" i="1"/>
  <c r="R1351" i="1"/>
  <c r="S1351" i="1" s="1"/>
  <c r="N1266" i="1"/>
  <c r="O1266" i="1" s="1"/>
  <c r="M1267" i="1"/>
  <c r="D1268" i="1"/>
  <c r="F1268" i="1" s="1"/>
  <c r="L1267" i="1"/>
  <c r="J1270" i="1"/>
  <c r="K1270" i="1" s="1"/>
  <c r="U1270" i="1" s="1"/>
  <c r="W1270" i="1" s="1"/>
  <c r="I1271" i="1"/>
  <c r="A1352" i="1"/>
  <c r="Q1352" i="1" s="1"/>
  <c r="T1354" i="1"/>
  <c r="AA1351" i="1"/>
  <c r="H1352" i="1" l="1"/>
  <c r="E1270" i="1"/>
  <c r="C1232" i="1"/>
  <c r="P1231" i="1"/>
  <c r="X1231" i="1" s="1"/>
  <c r="B1231" i="1" s="1"/>
  <c r="G1268" i="1"/>
  <c r="L1268" i="1"/>
  <c r="J1271" i="1"/>
  <c r="K1271" i="1" s="1"/>
  <c r="U1271" i="1" s="1"/>
  <c r="W1271" i="1" s="1"/>
  <c r="I1272" i="1"/>
  <c r="N1267" i="1"/>
  <c r="O1267" i="1" s="1"/>
  <c r="M1268" i="1"/>
  <c r="Y1352" i="1"/>
  <c r="R1352" i="1"/>
  <c r="S1352" i="1" s="1"/>
  <c r="D1269" i="1"/>
  <c r="F1269" i="1" s="1"/>
  <c r="A1353" i="1"/>
  <c r="Q1353" i="1" s="1"/>
  <c r="T1355" i="1"/>
  <c r="AA1352" i="1"/>
  <c r="H1353" i="1" l="1"/>
  <c r="E1271" i="1"/>
  <c r="C1233" i="1"/>
  <c r="P1232" i="1"/>
  <c r="X1232" i="1" s="1"/>
  <c r="B1232" i="1" s="1"/>
  <c r="G1269" i="1"/>
  <c r="L1269" i="1"/>
  <c r="Y1353" i="1"/>
  <c r="R1353" i="1"/>
  <c r="S1353" i="1" s="1"/>
  <c r="I1273" i="1"/>
  <c r="J1272" i="1"/>
  <c r="K1272" i="1" s="1"/>
  <c r="U1272" i="1" s="1"/>
  <c r="W1272" i="1" s="1"/>
  <c r="D1270" i="1"/>
  <c r="F1270" i="1" s="1"/>
  <c r="N1268" i="1"/>
  <c r="O1268" i="1" s="1"/>
  <c r="M1269" i="1"/>
  <c r="A1354" i="1"/>
  <c r="Q1354" i="1" s="1"/>
  <c r="T1356" i="1"/>
  <c r="AA1353" i="1"/>
  <c r="H1354" i="1" l="1"/>
  <c r="E1272" i="1"/>
  <c r="C1234" i="1"/>
  <c r="P1233" i="1"/>
  <c r="X1233" i="1" s="1"/>
  <c r="B1233" i="1" s="1"/>
  <c r="G1270" i="1"/>
  <c r="N1269" i="1"/>
  <c r="O1269" i="1" s="1"/>
  <c r="M1270" i="1"/>
  <c r="I1274" i="1"/>
  <c r="J1273" i="1"/>
  <c r="K1273" i="1" s="1"/>
  <c r="U1273" i="1" s="1"/>
  <c r="W1273" i="1" s="1"/>
  <c r="D1271" i="1"/>
  <c r="F1271" i="1" s="1"/>
  <c r="R1354" i="1"/>
  <c r="S1354" i="1" s="1"/>
  <c r="Y1354" i="1"/>
  <c r="L1270" i="1"/>
  <c r="AA1354" i="1"/>
  <c r="A1355" i="1"/>
  <c r="Q1355" i="1" s="1"/>
  <c r="T1357" i="1"/>
  <c r="H1355" i="1" l="1"/>
  <c r="E1273" i="1"/>
  <c r="C1235" i="1"/>
  <c r="P1234" i="1"/>
  <c r="X1234" i="1" s="1"/>
  <c r="B1234" i="1" s="1"/>
  <c r="L1271" i="1"/>
  <c r="Y1355" i="1"/>
  <c r="R1355" i="1"/>
  <c r="S1355" i="1" s="1"/>
  <c r="G1271" i="1"/>
  <c r="J1274" i="1"/>
  <c r="K1274" i="1" s="1"/>
  <c r="U1274" i="1" s="1"/>
  <c r="W1274" i="1" s="1"/>
  <c r="I1275" i="1"/>
  <c r="D1272" i="1"/>
  <c r="F1272" i="1" s="1"/>
  <c r="N1270" i="1"/>
  <c r="O1270" i="1" s="1"/>
  <c r="M1271" i="1"/>
  <c r="T1358" i="1"/>
  <c r="AA1355" i="1"/>
  <c r="A1356" i="1"/>
  <c r="Q1356" i="1" s="1"/>
  <c r="H1356" i="1" l="1"/>
  <c r="E1274" i="1"/>
  <c r="C1236" i="1"/>
  <c r="P1235" i="1"/>
  <c r="X1235" i="1" s="1"/>
  <c r="B1235" i="1" s="1"/>
  <c r="R1356" i="1"/>
  <c r="S1356" i="1" s="1"/>
  <c r="Y1356" i="1"/>
  <c r="N1271" i="1"/>
  <c r="O1271" i="1" s="1"/>
  <c r="M1272" i="1"/>
  <c r="L1272" i="1"/>
  <c r="G1272" i="1"/>
  <c r="I1276" i="1"/>
  <c r="J1275" i="1"/>
  <c r="K1275" i="1" s="1"/>
  <c r="U1275" i="1" s="1"/>
  <c r="W1275" i="1" s="1"/>
  <c r="D1273" i="1"/>
  <c r="F1273" i="1" s="1"/>
  <c r="T1359" i="1"/>
  <c r="AA1356" i="1"/>
  <c r="A1357" i="1"/>
  <c r="Q1357" i="1" s="1"/>
  <c r="H1357" i="1" l="1"/>
  <c r="E1275" i="1"/>
  <c r="C1237" i="1"/>
  <c r="P1236" i="1"/>
  <c r="X1236" i="1" s="1"/>
  <c r="B1236" i="1" s="1"/>
  <c r="L1273" i="1"/>
  <c r="G1273" i="1"/>
  <c r="I1277" i="1"/>
  <c r="J1276" i="1"/>
  <c r="K1276" i="1" s="1"/>
  <c r="U1276" i="1" s="1"/>
  <c r="W1276" i="1" s="1"/>
  <c r="N1272" i="1"/>
  <c r="O1272" i="1" s="1"/>
  <c r="M1273" i="1"/>
  <c r="Y1357" i="1"/>
  <c r="R1357" i="1"/>
  <c r="S1357" i="1" s="1"/>
  <c r="D1274" i="1"/>
  <c r="F1274" i="1" s="1"/>
  <c r="AA1357" i="1"/>
  <c r="A1358" i="1"/>
  <c r="Q1358" i="1" s="1"/>
  <c r="T1360" i="1"/>
  <c r="H1358" i="1" l="1"/>
  <c r="E1276" i="1"/>
  <c r="C1238" i="1"/>
  <c r="P1237" i="1"/>
  <c r="X1237" i="1" s="1"/>
  <c r="B1237" i="1" s="1"/>
  <c r="L1274" i="1"/>
  <c r="G1274" i="1"/>
  <c r="N1273" i="1"/>
  <c r="O1273" i="1" s="1"/>
  <c r="M1274" i="1"/>
  <c r="J1277" i="1"/>
  <c r="K1277" i="1" s="1"/>
  <c r="U1277" i="1" s="1"/>
  <c r="W1277" i="1" s="1"/>
  <c r="I1278" i="1"/>
  <c r="Y1358" i="1"/>
  <c r="R1358" i="1"/>
  <c r="S1358" i="1" s="1"/>
  <c r="D1275" i="1"/>
  <c r="F1275" i="1" s="1"/>
  <c r="A1359" i="1"/>
  <c r="Q1359" i="1" s="1"/>
  <c r="T1361" i="1"/>
  <c r="AA1358" i="1"/>
  <c r="H1359" i="1" l="1"/>
  <c r="E1277" i="1"/>
  <c r="C1239" i="1"/>
  <c r="P1238" i="1"/>
  <c r="X1238" i="1" s="1"/>
  <c r="B1238" i="1" s="1"/>
  <c r="L1275" i="1"/>
  <c r="G1275" i="1"/>
  <c r="D1276" i="1"/>
  <c r="F1276" i="1" s="1"/>
  <c r="N1274" i="1"/>
  <c r="O1274" i="1" s="1"/>
  <c r="M1275" i="1"/>
  <c r="Y1359" i="1"/>
  <c r="R1359" i="1"/>
  <c r="S1359" i="1" s="1"/>
  <c r="J1278" i="1"/>
  <c r="K1278" i="1" s="1"/>
  <c r="U1278" i="1" s="1"/>
  <c r="W1278" i="1" s="1"/>
  <c r="I1279" i="1"/>
  <c r="T1362" i="1"/>
  <c r="AA1359" i="1"/>
  <c r="A1360" i="1"/>
  <c r="Q1360" i="1" s="1"/>
  <c r="H1360" i="1" l="1"/>
  <c r="E1278" i="1"/>
  <c r="C1240" i="1"/>
  <c r="P1239" i="1"/>
  <c r="X1239" i="1" s="1"/>
  <c r="B1239" i="1" s="1"/>
  <c r="J1279" i="1"/>
  <c r="K1279" i="1" s="1"/>
  <c r="U1279" i="1" s="1"/>
  <c r="W1279" i="1" s="1"/>
  <c r="I1280" i="1"/>
  <c r="G1276" i="1"/>
  <c r="N1275" i="1"/>
  <c r="O1275" i="1" s="1"/>
  <c r="M1276" i="1"/>
  <c r="D1277" i="1"/>
  <c r="F1277" i="1" s="1"/>
  <c r="Y1360" i="1"/>
  <c r="R1360" i="1"/>
  <c r="S1360" i="1" s="1"/>
  <c r="L1276" i="1"/>
  <c r="AA1360" i="1"/>
  <c r="T1363" i="1"/>
  <c r="A1361" i="1"/>
  <c r="Q1361" i="1" s="1"/>
  <c r="H1361" i="1" l="1"/>
  <c r="E1279" i="1"/>
  <c r="C1241" i="1"/>
  <c r="P1240" i="1"/>
  <c r="X1240" i="1" s="1"/>
  <c r="B1240" i="1" s="1"/>
  <c r="G1277" i="1"/>
  <c r="D1278" i="1"/>
  <c r="F1278" i="1" s="1"/>
  <c r="I1281" i="1"/>
  <c r="J1280" i="1"/>
  <c r="K1280" i="1" s="1"/>
  <c r="U1280" i="1" s="1"/>
  <c r="W1280" i="1" s="1"/>
  <c r="Y1361" i="1"/>
  <c r="R1361" i="1"/>
  <c r="S1361" i="1" s="1"/>
  <c r="L1277" i="1"/>
  <c r="N1276" i="1"/>
  <c r="O1276" i="1" s="1"/>
  <c r="M1277" i="1"/>
  <c r="AA1361" i="1"/>
  <c r="T1364" i="1"/>
  <c r="A1362" i="1"/>
  <c r="Q1362" i="1" s="1"/>
  <c r="H1362" i="1" l="1"/>
  <c r="E1280" i="1"/>
  <c r="C1242" i="1"/>
  <c r="P1241" i="1"/>
  <c r="X1241" i="1" s="1"/>
  <c r="B1241" i="1" s="1"/>
  <c r="G1278" i="1"/>
  <c r="R1362" i="1"/>
  <c r="J1281" i="1"/>
  <c r="K1281" i="1" s="1"/>
  <c r="U1281" i="1" s="1"/>
  <c r="W1281" i="1" s="1"/>
  <c r="I1282" i="1"/>
  <c r="D1279" i="1"/>
  <c r="F1279" i="1" s="1"/>
  <c r="N1277" i="1"/>
  <c r="O1277" i="1" s="1"/>
  <c r="M1278" i="1"/>
  <c r="L1278" i="1"/>
  <c r="AA1362" i="1"/>
  <c r="T1365" i="1"/>
  <c r="A1363" i="1"/>
  <c r="Q1363" i="1" s="1"/>
  <c r="H1363" i="1" l="1"/>
  <c r="E1281" i="1"/>
  <c r="C1243" i="1"/>
  <c r="P1242" i="1"/>
  <c r="D1280" i="1"/>
  <c r="F1280" i="1" s="1"/>
  <c r="L1279" i="1"/>
  <c r="I1283" i="1"/>
  <c r="J1282" i="1"/>
  <c r="K1282" i="1" s="1"/>
  <c r="U1282" i="1" s="1"/>
  <c r="W1282" i="1" s="1"/>
  <c r="R1363" i="1"/>
  <c r="N1278" i="1"/>
  <c r="O1278" i="1" s="1"/>
  <c r="M1279" i="1"/>
  <c r="G1279" i="1"/>
  <c r="AA1363" i="1"/>
  <c r="A1364" i="1"/>
  <c r="Q1364" i="1" s="1"/>
  <c r="T1366" i="1"/>
  <c r="H1364" i="1" l="1"/>
  <c r="X1242" i="1"/>
  <c r="B1242" i="1" s="1"/>
  <c r="S1242" i="1"/>
  <c r="E1282" i="1"/>
  <c r="C1244" i="1"/>
  <c r="P1243" i="1"/>
  <c r="L1280" i="1"/>
  <c r="N1279" i="1"/>
  <c r="O1279" i="1" s="1"/>
  <c r="M1280" i="1"/>
  <c r="I1284" i="1"/>
  <c r="J1283" i="1"/>
  <c r="K1283" i="1" s="1"/>
  <c r="U1283" i="1" s="1"/>
  <c r="W1283" i="1" s="1"/>
  <c r="R1364" i="1"/>
  <c r="G1280" i="1"/>
  <c r="D1281" i="1"/>
  <c r="F1281" i="1" s="1"/>
  <c r="T1367" i="1"/>
  <c r="AA1364" i="1"/>
  <c r="A1365" i="1"/>
  <c r="Q1365" i="1" s="1"/>
  <c r="H1365" i="1" l="1"/>
  <c r="Y1242" i="1"/>
  <c r="E1283" i="1"/>
  <c r="X1243" i="1"/>
  <c r="B1243" i="1" s="1"/>
  <c r="S1243" i="1"/>
  <c r="C1245" i="1"/>
  <c r="P1244" i="1"/>
  <c r="L1281" i="1"/>
  <c r="G1281" i="1"/>
  <c r="D1282" i="1"/>
  <c r="F1282" i="1" s="1"/>
  <c r="J1284" i="1"/>
  <c r="K1284" i="1" s="1"/>
  <c r="U1284" i="1" s="1"/>
  <c r="W1284" i="1" s="1"/>
  <c r="I1285" i="1"/>
  <c r="Y1365" i="1"/>
  <c r="R1365" i="1"/>
  <c r="S1365" i="1" s="1"/>
  <c r="N1280" i="1"/>
  <c r="O1280" i="1" s="1"/>
  <c r="M1281" i="1"/>
  <c r="AA1365" i="1"/>
  <c r="A1366" i="1"/>
  <c r="Q1366" i="1" s="1"/>
  <c r="T1368" i="1"/>
  <c r="H1366" i="1" l="1"/>
  <c r="Y1243" i="1"/>
  <c r="E1284" i="1"/>
  <c r="X1244" i="1"/>
  <c r="B1244" i="1" s="1"/>
  <c r="S1244" i="1"/>
  <c r="Y1244" i="1" s="1"/>
  <c r="C1246" i="1"/>
  <c r="P1245" i="1"/>
  <c r="X1245" i="1" s="1"/>
  <c r="B1245" i="1" s="1"/>
  <c r="G1282" i="1"/>
  <c r="L1282" i="1"/>
  <c r="N1281" i="1"/>
  <c r="O1281" i="1" s="1"/>
  <c r="M1282" i="1"/>
  <c r="Y1366" i="1"/>
  <c r="R1366" i="1"/>
  <c r="S1366" i="1" s="1"/>
  <c r="I1286" i="1"/>
  <c r="J1285" i="1"/>
  <c r="K1285" i="1" s="1"/>
  <c r="U1285" i="1" s="1"/>
  <c r="W1285" i="1" s="1"/>
  <c r="D1283" i="1"/>
  <c r="F1283" i="1" s="1"/>
  <c r="T1369" i="1"/>
  <c r="AA1366" i="1"/>
  <c r="A1367" i="1"/>
  <c r="Q1367" i="1" s="1"/>
  <c r="H1367" i="1" l="1"/>
  <c r="E1285" i="1"/>
  <c r="C1247" i="1"/>
  <c r="P1246" i="1"/>
  <c r="X1246" i="1" s="1"/>
  <c r="B1246" i="1" s="1"/>
  <c r="L1283" i="1"/>
  <c r="G1283" i="1"/>
  <c r="Y1367" i="1"/>
  <c r="R1367" i="1"/>
  <c r="S1367" i="1" s="1"/>
  <c r="I1287" i="1"/>
  <c r="J1286" i="1"/>
  <c r="K1286" i="1" s="1"/>
  <c r="U1286" i="1" s="1"/>
  <c r="W1286" i="1" s="1"/>
  <c r="N1282" i="1"/>
  <c r="O1282" i="1" s="1"/>
  <c r="M1283" i="1"/>
  <c r="D1284" i="1"/>
  <c r="F1284" i="1" s="1"/>
  <c r="A1368" i="1"/>
  <c r="Q1368" i="1" s="1"/>
  <c r="T1370" i="1"/>
  <c r="AA1367" i="1"/>
  <c r="H1368" i="1" l="1"/>
  <c r="E1286" i="1"/>
  <c r="C1248" i="1"/>
  <c r="P1247" i="1"/>
  <c r="X1247" i="1" s="1"/>
  <c r="B1247" i="1" s="1"/>
  <c r="L1284" i="1"/>
  <c r="G1284" i="1"/>
  <c r="D1285" i="1"/>
  <c r="F1285" i="1" s="1"/>
  <c r="N1283" i="1"/>
  <c r="O1283" i="1" s="1"/>
  <c r="M1284" i="1"/>
  <c r="J1287" i="1"/>
  <c r="K1287" i="1" s="1"/>
  <c r="I1288" i="1"/>
  <c r="Y1368" i="1"/>
  <c r="R1368" i="1"/>
  <c r="S1368" i="1" s="1"/>
  <c r="AA1368" i="1"/>
  <c r="T1371" i="1"/>
  <c r="A1369" i="1"/>
  <c r="Q1369" i="1" s="1"/>
  <c r="H1369" i="1" l="1"/>
  <c r="U1287" i="1"/>
  <c r="W1287" i="1" s="1"/>
  <c r="E1287" i="1"/>
  <c r="C1249" i="1"/>
  <c r="P1248" i="1"/>
  <c r="X1248" i="1" s="1"/>
  <c r="B1248" i="1" s="1"/>
  <c r="L1285" i="1"/>
  <c r="G1285" i="1"/>
  <c r="N1284" i="1"/>
  <c r="O1284" i="1" s="1"/>
  <c r="M1285" i="1"/>
  <c r="Y1369" i="1"/>
  <c r="R1369" i="1"/>
  <c r="S1369" i="1" s="1"/>
  <c r="J1288" i="1"/>
  <c r="K1288" i="1" s="1"/>
  <c r="I1289" i="1"/>
  <c r="D1286" i="1"/>
  <c r="F1286" i="1" s="1"/>
  <c r="AA1369" i="1"/>
  <c r="T1372" i="1"/>
  <c r="A1370" i="1"/>
  <c r="Q1370" i="1" s="1"/>
  <c r="H1370" i="1" l="1"/>
  <c r="U1288" i="1"/>
  <c r="W1288" i="1" s="1"/>
  <c r="E1288" i="1"/>
  <c r="C1250" i="1"/>
  <c r="P1249" i="1"/>
  <c r="X1249" i="1" s="1"/>
  <c r="B1249" i="1" s="1"/>
  <c r="L1286" i="1"/>
  <c r="I1290" i="1"/>
  <c r="J1289" i="1"/>
  <c r="K1289" i="1" s="1"/>
  <c r="G1286" i="1"/>
  <c r="N1285" i="1"/>
  <c r="O1285" i="1" s="1"/>
  <c r="M1286" i="1"/>
  <c r="R1370" i="1"/>
  <c r="S1370" i="1" s="1"/>
  <c r="Y1370" i="1"/>
  <c r="D1287" i="1"/>
  <c r="F1287" i="1" s="1"/>
  <c r="T1373" i="1"/>
  <c r="AA1370" i="1"/>
  <c r="A1371" i="1"/>
  <c r="Q1371" i="1" s="1"/>
  <c r="H1371" i="1" l="1"/>
  <c r="E1289" i="1"/>
  <c r="C1251" i="1"/>
  <c r="P1250" i="1"/>
  <c r="X1250" i="1" s="1"/>
  <c r="B1250" i="1" s="1"/>
  <c r="Y1371" i="1"/>
  <c r="R1371" i="1"/>
  <c r="S1371" i="1" s="1"/>
  <c r="G1287" i="1"/>
  <c r="U1289" i="1"/>
  <c r="W1289" i="1" s="1"/>
  <c r="D1288" i="1"/>
  <c r="F1288" i="1" s="1"/>
  <c r="I1291" i="1"/>
  <c r="J1290" i="1"/>
  <c r="K1290" i="1" s="1"/>
  <c r="N1286" i="1"/>
  <c r="O1286" i="1" s="1"/>
  <c r="M1287" i="1"/>
  <c r="L1287" i="1"/>
  <c r="A1372" i="1"/>
  <c r="Q1372" i="1" s="1"/>
  <c r="T1374" i="1"/>
  <c r="AA1371" i="1"/>
  <c r="H1372" i="1" l="1"/>
  <c r="E1290" i="1"/>
  <c r="C1252" i="1"/>
  <c r="P1251" i="1"/>
  <c r="X1251" i="1" s="1"/>
  <c r="B1251" i="1" s="1"/>
  <c r="U1290" i="1"/>
  <c r="W1290" i="1" s="1"/>
  <c r="L1288" i="1"/>
  <c r="D1289" i="1"/>
  <c r="F1289" i="1" s="1"/>
  <c r="R1372" i="1"/>
  <c r="S1372" i="1" s="1"/>
  <c r="Y1372" i="1"/>
  <c r="G1288" i="1"/>
  <c r="N1287" i="1"/>
  <c r="O1287" i="1" s="1"/>
  <c r="M1288" i="1"/>
  <c r="J1291" i="1"/>
  <c r="K1291" i="1" s="1"/>
  <c r="I1292" i="1"/>
  <c r="A1373" i="1"/>
  <c r="Q1373" i="1" s="1"/>
  <c r="T1375" i="1"/>
  <c r="AA1372" i="1"/>
  <c r="H1373" i="1" l="1"/>
  <c r="U1291" i="1"/>
  <c r="W1291" i="1" s="1"/>
  <c r="E1291" i="1"/>
  <c r="C1253" i="1"/>
  <c r="P1252" i="1"/>
  <c r="X1252" i="1" s="1"/>
  <c r="B1252" i="1" s="1"/>
  <c r="G1289" i="1"/>
  <c r="N1288" i="1"/>
  <c r="O1288" i="1" s="1"/>
  <c r="M1289" i="1"/>
  <c r="D1290" i="1"/>
  <c r="F1290" i="1" s="1"/>
  <c r="Y1373" i="1"/>
  <c r="R1373" i="1"/>
  <c r="S1373" i="1" s="1"/>
  <c r="J1292" i="1"/>
  <c r="K1292" i="1" s="1"/>
  <c r="I1293" i="1"/>
  <c r="L1289" i="1"/>
  <c r="T1376" i="1"/>
  <c r="AA1373" i="1"/>
  <c r="A1374" i="1"/>
  <c r="Q1374" i="1" s="1"/>
  <c r="H1374" i="1" l="1"/>
  <c r="U1292" i="1"/>
  <c r="W1292" i="1" s="1"/>
  <c r="E1292" i="1"/>
  <c r="C1254" i="1"/>
  <c r="P1253" i="1"/>
  <c r="X1253" i="1" s="1"/>
  <c r="B1253" i="1" s="1"/>
  <c r="L1290" i="1"/>
  <c r="G1290" i="1"/>
  <c r="D1291" i="1"/>
  <c r="F1291" i="1" s="1"/>
  <c r="Y1374" i="1"/>
  <c r="R1374" i="1"/>
  <c r="S1374" i="1" s="1"/>
  <c r="I1294" i="1"/>
  <c r="J1293" i="1"/>
  <c r="K1293" i="1" s="1"/>
  <c r="N1289" i="1"/>
  <c r="O1289" i="1" s="1"/>
  <c r="M1290" i="1"/>
  <c r="T1377" i="1"/>
  <c r="AA1374" i="1"/>
  <c r="A1375" i="1"/>
  <c r="Q1375" i="1" s="1"/>
  <c r="H1375" i="1" l="1"/>
  <c r="E1293" i="1"/>
  <c r="C1255" i="1"/>
  <c r="P1254" i="1"/>
  <c r="X1254" i="1" s="1"/>
  <c r="B1254" i="1" s="1"/>
  <c r="U1293" i="1"/>
  <c r="W1293" i="1" s="1"/>
  <c r="L1291" i="1"/>
  <c r="G1291" i="1"/>
  <c r="Y1375" i="1"/>
  <c r="R1375" i="1"/>
  <c r="S1375" i="1" s="1"/>
  <c r="N1290" i="1"/>
  <c r="M1291" i="1"/>
  <c r="J1294" i="1"/>
  <c r="K1294" i="1" s="1"/>
  <c r="I1295" i="1"/>
  <c r="D1292" i="1"/>
  <c r="F1292" i="1" s="1"/>
  <c r="AA1375" i="1"/>
  <c r="T1378" i="1"/>
  <c r="A1376" i="1"/>
  <c r="Q1376" i="1" s="1"/>
  <c r="H1376" i="1" l="1"/>
  <c r="U1294" i="1"/>
  <c r="W1294" i="1" s="1"/>
  <c r="E1294" i="1"/>
  <c r="C1256" i="1"/>
  <c r="P1255" i="1"/>
  <c r="X1255" i="1" s="1"/>
  <c r="B1255" i="1" s="1"/>
  <c r="M1292" i="1"/>
  <c r="Y1376" i="1"/>
  <c r="R1376" i="1"/>
  <c r="S1376" i="1" s="1"/>
  <c r="G1292" i="1"/>
  <c r="I1296" i="1"/>
  <c r="J1295" i="1"/>
  <c r="K1295" i="1" s="1"/>
  <c r="N1291" i="1"/>
  <c r="O1290" i="1"/>
  <c r="D1293" i="1"/>
  <c r="F1293" i="1" s="1"/>
  <c r="L1292" i="1"/>
  <c r="A1377" i="1"/>
  <c r="Q1377" i="1" s="1"/>
  <c r="T1379" i="1"/>
  <c r="AA1376" i="1"/>
  <c r="H1377" i="1" l="1"/>
  <c r="U1295" i="1"/>
  <c r="W1295" i="1" s="1"/>
  <c r="E1295" i="1"/>
  <c r="C1257" i="1"/>
  <c r="P1256" i="1"/>
  <c r="X1256" i="1" s="1"/>
  <c r="B1256" i="1" s="1"/>
  <c r="L1293" i="1"/>
  <c r="G1293" i="1"/>
  <c r="N1292" i="1"/>
  <c r="O1292" i="1" s="1"/>
  <c r="O1291" i="1"/>
  <c r="J1296" i="1"/>
  <c r="K1296" i="1" s="1"/>
  <c r="U1296" i="1" s="1"/>
  <c r="W1296" i="1" s="1"/>
  <c r="I1297" i="1"/>
  <c r="Y1377" i="1"/>
  <c r="R1377" i="1"/>
  <c r="S1377" i="1" s="1"/>
  <c r="M1293" i="1"/>
  <c r="M1294" i="1" s="1"/>
  <c r="M1295" i="1" s="1"/>
  <c r="M1296" i="1" s="1"/>
  <c r="D1294" i="1"/>
  <c r="F1294" i="1" s="1"/>
  <c r="A1378" i="1"/>
  <c r="T1380" i="1"/>
  <c r="AA1377" i="1"/>
  <c r="Q1378" i="1" l="1"/>
  <c r="R1378" i="1" s="1"/>
  <c r="S1378" i="1" s="1"/>
  <c r="H1378" i="1"/>
  <c r="E1296" i="1"/>
  <c r="C1258" i="1"/>
  <c r="P1257" i="1"/>
  <c r="X1257" i="1" s="1"/>
  <c r="B1257" i="1" s="1"/>
  <c r="S1291" i="1"/>
  <c r="G1294" i="1"/>
  <c r="L1294" i="1"/>
  <c r="D1295" i="1"/>
  <c r="F1295" i="1" s="1"/>
  <c r="M1297" i="1"/>
  <c r="J1297" i="1"/>
  <c r="K1297" i="1" s="1"/>
  <c r="U1297" i="1" s="1"/>
  <c r="W1297" i="1" s="1"/>
  <c r="I1298" i="1"/>
  <c r="N1293" i="1"/>
  <c r="AA1378" i="1"/>
  <c r="T1381" i="1"/>
  <c r="A1379" i="1"/>
  <c r="Q1379" i="1" s="1"/>
  <c r="Y1378" i="1" l="1"/>
  <c r="H1379" i="1"/>
  <c r="E1297" i="1"/>
  <c r="C1259" i="1"/>
  <c r="P1258" i="1"/>
  <c r="X1258" i="1" s="1"/>
  <c r="B1258" i="1" s="1"/>
  <c r="Y1291" i="1"/>
  <c r="L1295" i="1"/>
  <c r="N1294" i="1"/>
  <c r="O1293" i="1"/>
  <c r="G1295" i="1"/>
  <c r="R1379" i="1"/>
  <c r="I1299" i="1"/>
  <c r="J1298" i="1"/>
  <c r="K1298" i="1" s="1"/>
  <c r="U1298" i="1" s="1"/>
  <c r="W1298" i="1" s="1"/>
  <c r="M1298" i="1"/>
  <c r="D1296" i="1"/>
  <c r="F1296" i="1" s="1"/>
  <c r="AA1379" i="1"/>
  <c r="T1382" i="1"/>
  <c r="A1380" i="1"/>
  <c r="Q1380" i="1" s="1"/>
  <c r="H1380" i="1" l="1"/>
  <c r="E1298" i="1"/>
  <c r="C1260" i="1"/>
  <c r="P1259" i="1"/>
  <c r="X1259" i="1" s="1"/>
  <c r="B1259" i="1" s="1"/>
  <c r="G1296" i="1"/>
  <c r="M1299" i="1"/>
  <c r="I1300" i="1"/>
  <c r="J1299" i="1"/>
  <c r="K1299" i="1" s="1"/>
  <c r="U1299" i="1" s="1"/>
  <c r="W1299" i="1" s="1"/>
  <c r="D1297" i="1"/>
  <c r="F1297" i="1" s="1"/>
  <c r="R1380" i="1"/>
  <c r="S1380" i="1" s="1"/>
  <c r="Y1380" i="1"/>
  <c r="L1296" i="1"/>
  <c r="N1295" i="1"/>
  <c r="O1294" i="1"/>
  <c r="AA1380" i="1"/>
  <c r="A1381" i="1"/>
  <c r="Q1381" i="1" s="1"/>
  <c r="T1383" i="1"/>
  <c r="H1381" i="1" l="1"/>
  <c r="E1299" i="1"/>
  <c r="C1261" i="1"/>
  <c r="P1260" i="1"/>
  <c r="X1260" i="1" s="1"/>
  <c r="B1260" i="1" s="1"/>
  <c r="L1297" i="1"/>
  <c r="G1297" i="1"/>
  <c r="N1296" i="1"/>
  <c r="N1297" i="1" s="1"/>
  <c r="N1298" i="1" s="1"/>
  <c r="N1299" i="1" s="1"/>
  <c r="O1295" i="1"/>
  <c r="D1298" i="1"/>
  <c r="F1298" i="1" s="1"/>
  <c r="M1300" i="1"/>
  <c r="I1301" i="1"/>
  <c r="J1300" i="1"/>
  <c r="K1300" i="1" s="1"/>
  <c r="U1300" i="1" s="1"/>
  <c r="W1300" i="1" s="1"/>
  <c r="Y1381" i="1"/>
  <c r="R1381" i="1"/>
  <c r="S1381" i="1" s="1"/>
  <c r="T1384" i="1"/>
  <c r="A1382" i="1"/>
  <c r="AA1381" i="1"/>
  <c r="Q1382" i="1" l="1"/>
  <c r="Y1382" i="1" s="1"/>
  <c r="H1382" i="1"/>
  <c r="E1300" i="1"/>
  <c r="C1262" i="1"/>
  <c r="P1261" i="1"/>
  <c r="X1261" i="1" s="1"/>
  <c r="B1261" i="1" s="1"/>
  <c r="O1296" i="1"/>
  <c r="O1297" i="1"/>
  <c r="L1298" i="1"/>
  <c r="O1298" i="1" s="1"/>
  <c r="D1299" i="1"/>
  <c r="F1299" i="1" s="1"/>
  <c r="M1301" i="1"/>
  <c r="J1301" i="1"/>
  <c r="K1301" i="1" s="1"/>
  <c r="U1301" i="1" s="1"/>
  <c r="W1301" i="1" s="1"/>
  <c r="I1302" i="1"/>
  <c r="N1300" i="1"/>
  <c r="G1298" i="1"/>
  <c r="AA1382" i="1"/>
  <c r="A1383" i="1"/>
  <c r="Q1383" i="1" s="1"/>
  <c r="T1385" i="1"/>
  <c r="R1382" i="1" l="1"/>
  <c r="S1382" i="1" s="1"/>
  <c r="H1383" i="1"/>
  <c r="E1301" i="1"/>
  <c r="C1263" i="1"/>
  <c r="P1262" i="1"/>
  <c r="X1262" i="1" s="1"/>
  <c r="B1262" i="1" s="1"/>
  <c r="L1299" i="1"/>
  <c r="O1299" i="1" s="1"/>
  <c r="G1299" i="1"/>
  <c r="N1301" i="1"/>
  <c r="Y1383" i="1"/>
  <c r="R1383" i="1"/>
  <c r="S1383" i="1" s="1"/>
  <c r="I1303" i="1"/>
  <c r="J1302" i="1"/>
  <c r="K1302" i="1" s="1"/>
  <c r="U1302" i="1" s="1"/>
  <c r="W1302" i="1" s="1"/>
  <c r="M1302" i="1"/>
  <c r="D1300" i="1"/>
  <c r="F1300" i="1" s="1"/>
  <c r="AA1383" i="1"/>
  <c r="T1386" i="1"/>
  <c r="A1384" i="1"/>
  <c r="Q1384" i="1" s="1"/>
  <c r="H1384" i="1" l="1"/>
  <c r="E1302" i="1"/>
  <c r="C1264" i="1"/>
  <c r="P1263" i="1"/>
  <c r="X1263" i="1" s="1"/>
  <c r="B1263" i="1" s="1"/>
  <c r="N1302" i="1"/>
  <c r="G1300" i="1"/>
  <c r="J1303" i="1"/>
  <c r="K1303" i="1" s="1"/>
  <c r="U1303" i="1" s="1"/>
  <c r="W1303" i="1" s="1"/>
  <c r="M1303" i="1"/>
  <c r="I1304" i="1"/>
  <c r="Y1384" i="1"/>
  <c r="R1384" i="1"/>
  <c r="S1384" i="1" s="1"/>
  <c r="D1301" i="1"/>
  <c r="F1301" i="1" s="1"/>
  <c r="L1300" i="1"/>
  <c r="O1300" i="1" s="1"/>
  <c r="T1387" i="1"/>
  <c r="AA1384" i="1"/>
  <c r="A1385" i="1"/>
  <c r="Q1385" i="1" s="1"/>
  <c r="H1385" i="1" l="1"/>
  <c r="N1303" i="1"/>
  <c r="E1303" i="1"/>
  <c r="C1265" i="1"/>
  <c r="P1264" i="1"/>
  <c r="X1264" i="1" s="1"/>
  <c r="B1264" i="1" s="1"/>
  <c r="L1301" i="1"/>
  <c r="O1301" i="1" s="1"/>
  <c r="G1301" i="1"/>
  <c r="Y1385" i="1"/>
  <c r="R1385" i="1"/>
  <c r="S1385" i="1" s="1"/>
  <c r="M1304" i="1"/>
  <c r="J1304" i="1"/>
  <c r="K1304" i="1" s="1"/>
  <c r="U1304" i="1" s="1"/>
  <c r="W1304" i="1" s="1"/>
  <c r="I1305" i="1"/>
  <c r="D1302" i="1"/>
  <c r="F1302" i="1" s="1"/>
  <c r="A1386" i="1"/>
  <c r="Q1386" i="1" s="1"/>
  <c r="AA1385" i="1"/>
  <c r="T1388" i="1"/>
  <c r="N1304" i="1" l="1"/>
  <c r="H1386" i="1"/>
  <c r="E1304" i="1"/>
  <c r="C1266" i="1"/>
  <c r="P1265" i="1"/>
  <c r="X1265" i="1" s="1"/>
  <c r="B1265" i="1" s="1"/>
  <c r="G1302" i="1"/>
  <c r="D1303" i="1"/>
  <c r="F1303" i="1" s="1"/>
  <c r="R1386" i="1"/>
  <c r="S1386" i="1" s="1"/>
  <c r="Y1386" i="1"/>
  <c r="L1302" i="1"/>
  <c r="O1302" i="1" s="1"/>
  <c r="M1305" i="1"/>
  <c r="J1305" i="1"/>
  <c r="K1305" i="1" s="1"/>
  <c r="U1305" i="1" s="1"/>
  <c r="W1305" i="1" s="1"/>
  <c r="I1306" i="1"/>
  <c r="T1389" i="1"/>
  <c r="A1387" i="1"/>
  <c r="Q1387" i="1" s="1"/>
  <c r="AA1386" i="1"/>
  <c r="N1305" i="1" l="1"/>
  <c r="H1387" i="1"/>
  <c r="E1305" i="1"/>
  <c r="C1267" i="1"/>
  <c r="P1266" i="1"/>
  <c r="X1266" i="1" s="1"/>
  <c r="B1266" i="1" s="1"/>
  <c r="L1303" i="1"/>
  <c r="O1303" i="1" s="1"/>
  <c r="G1303" i="1"/>
  <c r="Y1387" i="1"/>
  <c r="R1387" i="1"/>
  <c r="S1387" i="1" s="1"/>
  <c r="I1307" i="1"/>
  <c r="M1306" i="1"/>
  <c r="J1306" i="1"/>
  <c r="K1306" i="1" s="1"/>
  <c r="U1306" i="1" s="1"/>
  <c r="W1306" i="1" s="1"/>
  <c r="D1304" i="1"/>
  <c r="F1304" i="1" s="1"/>
  <c r="AA1387" i="1"/>
  <c r="T1390" i="1"/>
  <c r="A1388" i="1"/>
  <c r="Q1388" i="1" s="1"/>
  <c r="N1306" i="1" l="1"/>
  <c r="H1388" i="1"/>
  <c r="E1306" i="1"/>
  <c r="C1268" i="1"/>
  <c r="P1267" i="1"/>
  <c r="X1267" i="1" s="1"/>
  <c r="B1267" i="1" s="1"/>
  <c r="L1304" i="1"/>
  <c r="O1304" i="1" s="1"/>
  <c r="G1304" i="1"/>
  <c r="I1308" i="1"/>
  <c r="J1307" i="1"/>
  <c r="K1307" i="1" s="1"/>
  <c r="U1307" i="1" s="1"/>
  <c r="W1307" i="1" s="1"/>
  <c r="M1307" i="1"/>
  <c r="R1388" i="1"/>
  <c r="S1388" i="1" s="1"/>
  <c r="Y1388" i="1"/>
  <c r="D1305" i="1"/>
  <c r="F1305" i="1" s="1"/>
  <c r="AA1388" i="1"/>
  <c r="A1389" i="1"/>
  <c r="Q1389" i="1" s="1"/>
  <c r="T1391" i="1"/>
  <c r="N1307" i="1" l="1"/>
  <c r="H1389" i="1"/>
  <c r="E1307" i="1"/>
  <c r="C1269" i="1"/>
  <c r="P1268" i="1"/>
  <c r="X1268" i="1" s="1"/>
  <c r="B1268" i="1" s="1"/>
  <c r="Y1389" i="1"/>
  <c r="R1389" i="1"/>
  <c r="S1389" i="1" s="1"/>
  <c r="L1305" i="1"/>
  <c r="O1305" i="1" s="1"/>
  <c r="M1308" i="1"/>
  <c r="I1309" i="1"/>
  <c r="J1308" i="1"/>
  <c r="K1308" i="1" s="1"/>
  <c r="U1308" i="1" s="1"/>
  <c r="W1308" i="1" s="1"/>
  <c r="D1306" i="1"/>
  <c r="F1306" i="1" s="1"/>
  <c r="G1305" i="1"/>
  <c r="AA1389" i="1"/>
  <c r="A1390" i="1"/>
  <c r="Q1390" i="1" s="1"/>
  <c r="T1392" i="1"/>
  <c r="N1308" i="1" l="1"/>
  <c r="H1390" i="1"/>
  <c r="E1308" i="1"/>
  <c r="C1270" i="1"/>
  <c r="P1269" i="1"/>
  <c r="X1269" i="1" s="1"/>
  <c r="B1269" i="1" s="1"/>
  <c r="L1306" i="1"/>
  <c r="O1306" i="1" s="1"/>
  <c r="Y1390" i="1"/>
  <c r="R1390" i="1"/>
  <c r="S1390" i="1" s="1"/>
  <c r="D1307" i="1"/>
  <c r="F1307" i="1" s="1"/>
  <c r="G1306" i="1"/>
  <c r="M1309" i="1"/>
  <c r="J1309" i="1"/>
  <c r="K1309" i="1" s="1"/>
  <c r="U1309" i="1" s="1"/>
  <c r="W1309" i="1" s="1"/>
  <c r="I1310" i="1"/>
  <c r="T1393" i="1"/>
  <c r="A1391" i="1"/>
  <c r="Q1391" i="1" s="1"/>
  <c r="AA1390" i="1"/>
  <c r="N1309" i="1" l="1"/>
  <c r="H1391" i="1"/>
  <c r="E1309" i="1"/>
  <c r="C1271" i="1"/>
  <c r="P1270" i="1"/>
  <c r="Y1391" i="1"/>
  <c r="R1391" i="1"/>
  <c r="S1391" i="1" s="1"/>
  <c r="D1308" i="1"/>
  <c r="F1308" i="1" s="1"/>
  <c r="J1310" i="1"/>
  <c r="K1310" i="1" s="1"/>
  <c r="U1310" i="1" s="1"/>
  <c r="W1310" i="1" s="1"/>
  <c r="M1310" i="1"/>
  <c r="N1310" i="1" s="1"/>
  <c r="I1311" i="1"/>
  <c r="L1307" i="1"/>
  <c r="O1307" i="1" s="1"/>
  <c r="G1307" i="1"/>
  <c r="T1394" i="1"/>
  <c r="A1392" i="1"/>
  <c r="Q1392" i="1" s="1"/>
  <c r="AA1391" i="1"/>
  <c r="H1392" i="1" l="1"/>
  <c r="X1270" i="1"/>
  <c r="B1270" i="1" s="1"/>
  <c r="S1270" i="1"/>
  <c r="E1310" i="1"/>
  <c r="C1272" i="1"/>
  <c r="P1271" i="1"/>
  <c r="X1271" i="1" s="1"/>
  <c r="B1271" i="1" s="1"/>
  <c r="D1309" i="1"/>
  <c r="F1309" i="1" s="1"/>
  <c r="L1308" i="1"/>
  <c r="O1308" i="1" s="1"/>
  <c r="Y1392" i="1"/>
  <c r="R1392" i="1"/>
  <c r="S1392" i="1" s="1"/>
  <c r="I1312" i="1"/>
  <c r="M1311" i="1"/>
  <c r="N1311" i="1" s="1"/>
  <c r="J1311" i="1"/>
  <c r="K1311" i="1" s="1"/>
  <c r="U1311" i="1" s="1"/>
  <c r="W1311" i="1" s="1"/>
  <c r="G1308" i="1"/>
  <c r="AA1392" i="1"/>
  <c r="T1395" i="1"/>
  <c r="A1393" i="1"/>
  <c r="Q1393" i="1" s="1"/>
  <c r="H1393" i="1" l="1"/>
  <c r="Y1270" i="1"/>
  <c r="E1311" i="1"/>
  <c r="C1273" i="1"/>
  <c r="P1272" i="1"/>
  <c r="L1309" i="1"/>
  <c r="O1309" i="1" s="1"/>
  <c r="G1309" i="1"/>
  <c r="I1313" i="1"/>
  <c r="M1312" i="1"/>
  <c r="N1312" i="1" s="1"/>
  <c r="J1312" i="1"/>
  <c r="K1312" i="1" s="1"/>
  <c r="U1312" i="1" s="1"/>
  <c r="W1312" i="1" s="1"/>
  <c r="R1393" i="1"/>
  <c r="D1310" i="1"/>
  <c r="F1310" i="1" s="1"/>
  <c r="AA1393" i="1"/>
  <c r="A1394" i="1"/>
  <c r="Q1394" i="1" s="1"/>
  <c r="T1396" i="1"/>
  <c r="H1394" i="1" l="1"/>
  <c r="E1312" i="1"/>
  <c r="X1272" i="1"/>
  <c r="B1272" i="1" s="1"/>
  <c r="S1272" i="1"/>
  <c r="Y1272" i="1" s="1"/>
  <c r="C1274" i="1"/>
  <c r="P1273" i="1"/>
  <c r="G1310" i="1"/>
  <c r="D1311" i="1"/>
  <c r="F1311" i="1" s="1"/>
  <c r="R1394" i="1"/>
  <c r="L1310" i="1"/>
  <c r="O1310" i="1" s="1"/>
  <c r="M1313" i="1"/>
  <c r="J1313" i="1"/>
  <c r="K1313" i="1" s="1"/>
  <c r="U1313" i="1" s="1"/>
  <c r="W1313" i="1" s="1"/>
  <c r="N1313" i="1"/>
  <c r="I1314" i="1"/>
  <c r="AA1394" i="1"/>
  <c r="T1397" i="1"/>
  <c r="A1395" i="1"/>
  <c r="Q1395" i="1" s="1"/>
  <c r="H1395" i="1" l="1"/>
  <c r="E1313" i="1"/>
  <c r="X1273" i="1"/>
  <c r="B1273" i="1" s="1"/>
  <c r="S1273" i="1"/>
  <c r="Y1273" i="1" s="1"/>
  <c r="C1275" i="1"/>
  <c r="P1274" i="1"/>
  <c r="G1311" i="1"/>
  <c r="Y1395" i="1"/>
  <c r="R1395" i="1"/>
  <c r="S1395" i="1" s="1"/>
  <c r="D1312" i="1"/>
  <c r="F1312" i="1" s="1"/>
  <c r="J1314" i="1"/>
  <c r="K1314" i="1" s="1"/>
  <c r="U1314" i="1" s="1"/>
  <c r="W1314" i="1" s="1"/>
  <c r="M1314" i="1"/>
  <c r="N1314" i="1" s="1"/>
  <c r="I1315" i="1"/>
  <c r="L1311" i="1"/>
  <c r="O1311" i="1" s="1"/>
  <c r="AA1395" i="1"/>
  <c r="A1396" i="1"/>
  <c r="Q1396" i="1" s="1"/>
  <c r="H1396" i="1" l="1"/>
  <c r="E1314" i="1"/>
  <c r="X1274" i="1"/>
  <c r="B1274" i="1" s="1"/>
  <c r="S1274" i="1"/>
  <c r="Y1274" i="1" s="1"/>
  <c r="C1276" i="1"/>
  <c r="P1275" i="1"/>
  <c r="X1275" i="1" s="1"/>
  <c r="B1275" i="1" s="1"/>
  <c r="D1313" i="1"/>
  <c r="F1313" i="1" s="1"/>
  <c r="L1312" i="1"/>
  <c r="O1312" i="1" s="1"/>
  <c r="R1396" i="1"/>
  <c r="M1315" i="1"/>
  <c r="N1315" i="1" s="1"/>
  <c r="J1315" i="1"/>
  <c r="K1315" i="1" s="1"/>
  <c r="U1315" i="1" s="1"/>
  <c r="W1315" i="1" s="1"/>
  <c r="I1316" i="1"/>
  <c r="G1312" i="1"/>
  <c r="AA1396" i="1"/>
  <c r="A1397" i="1"/>
  <c r="Q1397" i="1" s="1"/>
  <c r="H1397" i="1" l="1"/>
  <c r="E1315" i="1"/>
  <c r="C1277" i="1"/>
  <c r="P1276" i="1"/>
  <c r="X1276" i="1" s="1"/>
  <c r="B1276" i="1" s="1"/>
  <c r="L1313" i="1"/>
  <c r="O1313" i="1" s="1"/>
  <c r="R1397" i="1"/>
  <c r="G1313" i="1"/>
  <c r="M1316" i="1"/>
  <c r="N1316" i="1" s="1"/>
  <c r="I1317" i="1"/>
  <c r="J1316" i="1"/>
  <c r="K1316" i="1" s="1"/>
  <c r="U1316" i="1" s="1"/>
  <c r="W1316" i="1" s="1"/>
  <c r="D1314" i="1"/>
  <c r="F1314" i="1" s="1"/>
  <c r="AA1397" i="1"/>
  <c r="E1316" i="1" l="1"/>
  <c r="C1278" i="1"/>
  <c r="P1277" i="1"/>
  <c r="X1277" i="1" s="1"/>
  <c r="B1277" i="1" s="1"/>
  <c r="L1314" i="1"/>
  <c r="O1314" i="1" s="1"/>
  <c r="D1315" i="1"/>
  <c r="F1315" i="1" s="1"/>
  <c r="G1314" i="1"/>
  <c r="I1318" i="1"/>
  <c r="J1317" i="1"/>
  <c r="K1317" i="1" s="1"/>
  <c r="U1317" i="1" s="1"/>
  <c r="W1317" i="1" s="1"/>
  <c r="E1317" i="1" l="1"/>
  <c r="C1279" i="1"/>
  <c r="P1278" i="1"/>
  <c r="X1278" i="1" s="1"/>
  <c r="B1278" i="1" s="1"/>
  <c r="L1315" i="1"/>
  <c r="O1315" i="1" s="1"/>
  <c r="G1315" i="1"/>
  <c r="J1318" i="1"/>
  <c r="K1318" i="1" s="1"/>
  <c r="U1318" i="1" s="1"/>
  <c r="W1318" i="1" s="1"/>
  <c r="I1319" i="1"/>
  <c r="D1316" i="1"/>
  <c r="F1316" i="1" s="1"/>
  <c r="E1318" i="1" l="1"/>
  <c r="C1280" i="1"/>
  <c r="P1279" i="1"/>
  <c r="X1279" i="1" s="1"/>
  <c r="B1279" i="1" s="1"/>
  <c r="L1316" i="1"/>
  <c r="G1316" i="1"/>
  <c r="D1317" i="1"/>
  <c r="F1317" i="1" s="1"/>
  <c r="I1320" i="1"/>
  <c r="J1319" i="1"/>
  <c r="K1319" i="1" s="1"/>
  <c r="U1319" i="1" s="1"/>
  <c r="W1319" i="1" s="1"/>
  <c r="O1316" i="1" l="1"/>
  <c r="M1317" i="1"/>
  <c r="E1319" i="1"/>
  <c r="C1281" i="1"/>
  <c r="P1280" i="1"/>
  <c r="X1280" i="1" s="1"/>
  <c r="B1280" i="1" s="1"/>
  <c r="L1317" i="1"/>
  <c r="G1317" i="1"/>
  <c r="I1321" i="1"/>
  <c r="J1320" i="1"/>
  <c r="K1320" i="1" s="1"/>
  <c r="U1320" i="1" s="1"/>
  <c r="W1320" i="1" s="1"/>
  <c r="D1318" i="1"/>
  <c r="F1318" i="1" s="1"/>
  <c r="N1317" i="1" l="1"/>
  <c r="O1317" i="1" s="1"/>
  <c r="M1318" i="1"/>
  <c r="E1320" i="1"/>
  <c r="C1282" i="1"/>
  <c r="P1281" i="1"/>
  <c r="X1281" i="1" s="1"/>
  <c r="B1281" i="1" s="1"/>
  <c r="G1318" i="1"/>
  <c r="I1322" i="1"/>
  <c r="J1321" i="1"/>
  <c r="K1321" i="1" s="1"/>
  <c r="D1319" i="1"/>
  <c r="F1319" i="1" s="1"/>
  <c r="L1318" i="1"/>
  <c r="E1321" i="1" l="1"/>
  <c r="N1318" i="1"/>
  <c r="O1318" i="1" s="1"/>
  <c r="M1319" i="1"/>
  <c r="C1283" i="1"/>
  <c r="P1282" i="1"/>
  <c r="X1282" i="1" s="1"/>
  <c r="B1282" i="1" s="1"/>
  <c r="L1319" i="1"/>
  <c r="G1319" i="1"/>
  <c r="D1320" i="1"/>
  <c r="F1320" i="1" s="1"/>
  <c r="U1321" i="1"/>
  <c r="W1321" i="1" s="1"/>
  <c r="J1322" i="1"/>
  <c r="K1322" i="1" s="1"/>
  <c r="I1323" i="1"/>
  <c r="N1319" i="1" l="1"/>
  <c r="O1319" i="1" s="1"/>
  <c r="E1322" i="1"/>
  <c r="C1284" i="1"/>
  <c r="P1283" i="1"/>
  <c r="X1283" i="1" s="1"/>
  <c r="B1283" i="1" s="1"/>
  <c r="M1320" i="1"/>
  <c r="L1320" i="1"/>
  <c r="U1322" i="1"/>
  <c r="W1322" i="1" s="1"/>
  <c r="G1320" i="1"/>
  <c r="D1321" i="1"/>
  <c r="F1321" i="1" s="1"/>
  <c r="J1323" i="1"/>
  <c r="K1323" i="1" s="1"/>
  <c r="I1324" i="1"/>
  <c r="E1323" i="1" l="1"/>
  <c r="C1285" i="1"/>
  <c r="P1284" i="1"/>
  <c r="X1284" i="1" s="1"/>
  <c r="B1284" i="1" s="1"/>
  <c r="U1323" i="1"/>
  <c r="W1323" i="1" s="1"/>
  <c r="N1320" i="1"/>
  <c r="O1320" i="1" s="1"/>
  <c r="M1321" i="1"/>
  <c r="G1321" i="1"/>
  <c r="L1321" i="1"/>
  <c r="I1325" i="1"/>
  <c r="J1324" i="1"/>
  <c r="K1324" i="1" s="1"/>
  <c r="D1322" i="1"/>
  <c r="F1322" i="1" s="1"/>
  <c r="E1324" i="1" l="1"/>
  <c r="U1324" i="1"/>
  <c r="W1324" i="1" s="1"/>
  <c r="N1321" i="1"/>
  <c r="O1321" i="1" s="1"/>
  <c r="C1286" i="1"/>
  <c r="P1285" i="1"/>
  <c r="X1285" i="1" s="1"/>
  <c r="B1285" i="1" s="1"/>
  <c r="M1322" i="1"/>
  <c r="M1323" i="1" s="1"/>
  <c r="M1324" i="1" s="1"/>
  <c r="M1325" i="1" s="1"/>
  <c r="L1322" i="1"/>
  <c r="G1322" i="1"/>
  <c r="J1325" i="1"/>
  <c r="K1325" i="1" s="1"/>
  <c r="I1326" i="1"/>
  <c r="D1323" i="1"/>
  <c r="F1323" i="1" s="1"/>
  <c r="U1325" i="1" l="1"/>
  <c r="W1325" i="1" s="1"/>
  <c r="E1325" i="1"/>
  <c r="C1287" i="1"/>
  <c r="P1286" i="1"/>
  <c r="X1286" i="1" s="1"/>
  <c r="B1286" i="1" s="1"/>
  <c r="N1322" i="1"/>
  <c r="N1323" i="1" s="1"/>
  <c r="N1324" i="1" s="1"/>
  <c r="N1325" i="1" s="1"/>
  <c r="G1323" i="1"/>
  <c r="L1323" i="1"/>
  <c r="M1326" i="1"/>
  <c r="I1327" i="1"/>
  <c r="J1326" i="1"/>
  <c r="K1326" i="1" s="1"/>
  <c r="D1324" i="1"/>
  <c r="F1324" i="1" s="1"/>
  <c r="U1326" i="1" l="1"/>
  <c r="W1326" i="1" s="1"/>
  <c r="E1326" i="1"/>
  <c r="C1288" i="1"/>
  <c r="P1287" i="1"/>
  <c r="X1287" i="1" s="1"/>
  <c r="B1287" i="1" s="1"/>
  <c r="O1323" i="1"/>
  <c r="N1326" i="1"/>
  <c r="O1322" i="1"/>
  <c r="G1324" i="1"/>
  <c r="D1325" i="1"/>
  <c r="F1325" i="1" s="1"/>
  <c r="M1327" i="1"/>
  <c r="I1328" i="1"/>
  <c r="J1327" i="1"/>
  <c r="K1327" i="1" s="1"/>
  <c r="L1324" i="1"/>
  <c r="O1324" i="1" s="1"/>
  <c r="U1327" i="1" l="1"/>
  <c r="W1327" i="1" s="1"/>
  <c r="E1327" i="1"/>
  <c r="C1289" i="1"/>
  <c r="P1288" i="1"/>
  <c r="X1288" i="1" s="1"/>
  <c r="B1288" i="1" s="1"/>
  <c r="N1327" i="1"/>
  <c r="L1325" i="1"/>
  <c r="O1325" i="1" s="1"/>
  <c r="G1325" i="1"/>
  <c r="D1326" i="1"/>
  <c r="F1326" i="1" s="1"/>
  <c r="M1328" i="1"/>
  <c r="I1329" i="1"/>
  <c r="J1328" i="1"/>
  <c r="K1328" i="1" s="1"/>
  <c r="U1328" i="1" s="1"/>
  <c r="W1328" i="1" s="1"/>
  <c r="E1328" i="1" l="1"/>
  <c r="N1328" i="1"/>
  <c r="C1290" i="1"/>
  <c r="P1289" i="1"/>
  <c r="X1289" i="1" s="1"/>
  <c r="B1289" i="1" s="1"/>
  <c r="L1326" i="1"/>
  <c r="O1326" i="1" s="1"/>
  <c r="G1326" i="1"/>
  <c r="I1330" i="1"/>
  <c r="M1329" i="1"/>
  <c r="J1329" i="1"/>
  <c r="K1329" i="1" s="1"/>
  <c r="U1329" i="1" s="1"/>
  <c r="W1329" i="1" s="1"/>
  <c r="D1327" i="1"/>
  <c r="F1327" i="1" s="1"/>
  <c r="N1329" i="1" l="1"/>
  <c r="E1329" i="1"/>
  <c r="C1291" i="1"/>
  <c r="P1290" i="1"/>
  <c r="X1290" i="1" s="1"/>
  <c r="B1290" i="1" s="1"/>
  <c r="G1327" i="1"/>
  <c r="D1328" i="1"/>
  <c r="F1328" i="1" s="1"/>
  <c r="L1327" i="1"/>
  <c r="O1327" i="1" s="1"/>
  <c r="J1330" i="1"/>
  <c r="K1330" i="1" s="1"/>
  <c r="U1330" i="1" s="1"/>
  <c r="W1330" i="1" s="1"/>
  <c r="M1330" i="1"/>
  <c r="I1331" i="1"/>
  <c r="N1330" i="1" l="1"/>
  <c r="E1330" i="1"/>
  <c r="C1292" i="1"/>
  <c r="P1291" i="1"/>
  <c r="G1328" i="1"/>
  <c r="J1331" i="1"/>
  <c r="K1331" i="1" s="1"/>
  <c r="U1331" i="1" s="1"/>
  <c r="W1331" i="1" s="1"/>
  <c r="M1331" i="1"/>
  <c r="I1332" i="1"/>
  <c r="D1329" i="1"/>
  <c r="F1329" i="1" s="1"/>
  <c r="L1328" i="1"/>
  <c r="O1328" i="1" s="1"/>
  <c r="N1331" i="1" l="1"/>
  <c r="E1331" i="1"/>
  <c r="X1291" i="1"/>
  <c r="B1291" i="1" s="1"/>
  <c r="C1293" i="1"/>
  <c r="P1292" i="1"/>
  <c r="X1292" i="1" s="1"/>
  <c r="B1292" i="1" s="1"/>
  <c r="L1329" i="1"/>
  <c r="O1329" i="1" s="1"/>
  <c r="J1332" i="1"/>
  <c r="K1332" i="1" s="1"/>
  <c r="U1332" i="1" s="1"/>
  <c r="W1332" i="1" s="1"/>
  <c r="M1332" i="1"/>
  <c r="I1333" i="1"/>
  <c r="D1330" i="1"/>
  <c r="F1330" i="1" s="1"/>
  <c r="G1329" i="1"/>
  <c r="N1332" i="1" l="1"/>
  <c r="E1332" i="1"/>
  <c r="C1294" i="1"/>
  <c r="P1293" i="1"/>
  <c r="X1293" i="1" s="1"/>
  <c r="B1293" i="1" s="1"/>
  <c r="G1330" i="1"/>
  <c r="D1331" i="1"/>
  <c r="F1331" i="1" s="1"/>
  <c r="L1330" i="1"/>
  <c r="O1330" i="1" s="1"/>
  <c r="M1333" i="1"/>
  <c r="J1333" i="1"/>
  <c r="K1333" i="1" s="1"/>
  <c r="U1333" i="1" s="1"/>
  <c r="W1333" i="1" s="1"/>
  <c r="I1334" i="1"/>
  <c r="N1333" i="1" l="1"/>
  <c r="E1333" i="1"/>
  <c r="C1295" i="1"/>
  <c r="P1294" i="1"/>
  <c r="X1294" i="1" s="1"/>
  <c r="B1294" i="1" s="1"/>
  <c r="L1331" i="1"/>
  <c r="O1331" i="1" s="1"/>
  <c r="G1331" i="1"/>
  <c r="D1332" i="1"/>
  <c r="F1332" i="1" s="1"/>
  <c r="I1335" i="1"/>
  <c r="J1334" i="1"/>
  <c r="K1334" i="1" s="1"/>
  <c r="U1334" i="1" s="1"/>
  <c r="W1334" i="1" s="1"/>
  <c r="M1334" i="1"/>
  <c r="N1334" i="1" l="1"/>
  <c r="E1334" i="1"/>
  <c r="C1296" i="1"/>
  <c r="P1295" i="1"/>
  <c r="X1295" i="1" s="1"/>
  <c r="B1295" i="1" s="1"/>
  <c r="G1332" i="1"/>
  <c r="L1332" i="1"/>
  <c r="O1332" i="1" s="1"/>
  <c r="J1335" i="1"/>
  <c r="K1335" i="1" s="1"/>
  <c r="U1335" i="1" s="1"/>
  <c r="W1335" i="1" s="1"/>
  <c r="M1335" i="1"/>
  <c r="I1336" i="1"/>
  <c r="D1333" i="1"/>
  <c r="F1333" i="1" s="1"/>
  <c r="N1335" i="1" l="1"/>
  <c r="E1335" i="1"/>
  <c r="C1297" i="1"/>
  <c r="P1296" i="1"/>
  <c r="X1296" i="1" s="1"/>
  <c r="B1296" i="1" s="1"/>
  <c r="G1333" i="1"/>
  <c r="D1334" i="1"/>
  <c r="F1334" i="1" s="1"/>
  <c r="L1333" i="1"/>
  <c r="O1333" i="1" s="1"/>
  <c r="M1336" i="1"/>
  <c r="J1336" i="1"/>
  <c r="K1336" i="1" s="1"/>
  <c r="U1336" i="1" s="1"/>
  <c r="W1336" i="1" s="1"/>
  <c r="I1337" i="1"/>
  <c r="N1336" i="1" l="1"/>
  <c r="E1336" i="1"/>
  <c r="C1298" i="1"/>
  <c r="P1297" i="1"/>
  <c r="X1297" i="1" s="1"/>
  <c r="B1297" i="1" s="1"/>
  <c r="L1334" i="1"/>
  <c r="O1334" i="1" s="1"/>
  <c r="G1334" i="1"/>
  <c r="D1335" i="1"/>
  <c r="F1335" i="1" s="1"/>
  <c r="I1338" i="1"/>
  <c r="M1337" i="1"/>
  <c r="J1337" i="1"/>
  <c r="K1337" i="1" s="1"/>
  <c r="U1337" i="1" s="1"/>
  <c r="W1337" i="1" s="1"/>
  <c r="N1337" i="1" l="1"/>
  <c r="E1337" i="1"/>
  <c r="C1299" i="1"/>
  <c r="P1298" i="1"/>
  <c r="X1298" i="1" s="1"/>
  <c r="B1298" i="1" s="1"/>
  <c r="L1335" i="1"/>
  <c r="O1335" i="1" s="1"/>
  <c r="G1335" i="1"/>
  <c r="J1338" i="1"/>
  <c r="K1338" i="1" s="1"/>
  <c r="U1338" i="1" s="1"/>
  <c r="W1338" i="1" s="1"/>
  <c r="M1338" i="1"/>
  <c r="N1338" i="1" s="1"/>
  <c r="I1339" i="1"/>
  <c r="D1336" i="1"/>
  <c r="F1336" i="1" s="1"/>
  <c r="E1338" i="1" l="1"/>
  <c r="C1300" i="1"/>
  <c r="P1299" i="1"/>
  <c r="X1299" i="1" s="1"/>
  <c r="B1299" i="1" s="1"/>
  <c r="G1336" i="1"/>
  <c r="D1337" i="1"/>
  <c r="F1337" i="1" s="1"/>
  <c r="L1336" i="1"/>
  <c r="O1336" i="1" s="1"/>
  <c r="M1339" i="1"/>
  <c r="N1339" i="1" s="1"/>
  <c r="J1339" i="1"/>
  <c r="K1339" i="1" s="1"/>
  <c r="U1339" i="1" s="1"/>
  <c r="W1339" i="1" s="1"/>
  <c r="I1340" i="1"/>
  <c r="E1339" i="1" l="1"/>
  <c r="C1301" i="1"/>
  <c r="P1300" i="1"/>
  <c r="X1300" i="1" s="1"/>
  <c r="B1300" i="1" s="1"/>
  <c r="G1337" i="1"/>
  <c r="M1340" i="1"/>
  <c r="N1340" i="1" s="1"/>
  <c r="I1341" i="1"/>
  <c r="J1340" i="1"/>
  <c r="K1340" i="1" s="1"/>
  <c r="U1340" i="1" s="1"/>
  <c r="W1340" i="1" s="1"/>
  <c r="D1338" i="1"/>
  <c r="F1338" i="1" s="1"/>
  <c r="L1337" i="1"/>
  <c r="O1337" i="1" s="1"/>
  <c r="E1340" i="1" l="1"/>
  <c r="C1302" i="1"/>
  <c r="P1301" i="1"/>
  <c r="L1338" i="1"/>
  <c r="O1338" i="1" s="1"/>
  <c r="G1338" i="1"/>
  <c r="I1342" i="1"/>
  <c r="M1341" i="1"/>
  <c r="N1341" i="1" s="1"/>
  <c r="J1341" i="1"/>
  <c r="K1341" i="1" s="1"/>
  <c r="U1341" i="1" s="1"/>
  <c r="W1341" i="1" s="1"/>
  <c r="D1339" i="1"/>
  <c r="F1339" i="1" s="1"/>
  <c r="E1341" i="1" l="1"/>
  <c r="X1301" i="1"/>
  <c r="B1301" i="1" s="1"/>
  <c r="S1301" i="1"/>
  <c r="C1303" i="1"/>
  <c r="P1302" i="1"/>
  <c r="G1339" i="1"/>
  <c r="D1340" i="1"/>
  <c r="F1340" i="1" s="1"/>
  <c r="L1339" i="1"/>
  <c r="O1339" i="1" s="1"/>
  <c r="J1342" i="1"/>
  <c r="K1342" i="1" s="1"/>
  <c r="U1342" i="1" s="1"/>
  <c r="W1342" i="1" s="1"/>
  <c r="I1343" i="1"/>
  <c r="M1342" i="1"/>
  <c r="N1342" i="1" s="1"/>
  <c r="Y1301" i="1" l="1"/>
  <c r="E1342" i="1"/>
  <c r="X1302" i="1"/>
  <c r="B1302" i="1" s="1"/>
  <c r="S1302" i="1"/>
  <c r="Y1302" i="1" s="1"/>
  <c r="C1304" i="1"/>
  <c r="P1303" i="1"/>
  <c r="X1303" i="1" s="1"/>
  <c r="B1303" i="1" s="1"/>
  <c r="L1340" i="1"/>
  <c r="O1340" i="1" s="1"/>
  <c r="G1340" i="1"/>
  <c r="D1341" i="1"/>
  <c r="F1341" i="1" s="1"/>
  <c r="I1344" i="1"/>
  <c r="J1343" i="1"/>
  <c r="K1343" i="1" s="1"/>
  <c r="U1343" i="1" s="1"/>
  <c r="W1343" i="1" s="1"/>
  <c r="M1343" i="1"/>
  <c r="N1343" i="1" s="1"/>
  <c r="E1343" i="1" l="1"/>
  <c r="C1305" i="1"/>
  <c r="P1304" i="1"/>
  <c r="X1304" i="1" s="1"/>
  <c r="B1304" i="1" s="1"/>
  <c r="L1341" i="1"/>
  <c r="O1341" i="1" s="1"/>
  <c r="G1341" i="1"/>
  <c r="M1344" i="1"/>
  <c r="N1344" i="1" s="1"/>
  <c r="I1345" i="1"/>
  <c r="J1344" i="1"/>
  <c r="K1344" i="1" s="1"/>
  <c r="U1344" i="1" s="1"/>
  <c r="W1344" i="1" s="1"/>
  <c r="D1342" i="1"/>
  <c r="F1342" i="1" s="1"/>
  <c r="E1344" i="1" l="1"/>
  <c r="C1306" i="1"/>
  <c r="P1305" i="1"/>
  <c r="G1342" i="1"/>
  <c r="D1343" i="1"/>
  <c r="F1343" i="1" s="1"/>
  <c r="J1345" i="1"/>
  <c r="K1345" i="1" s="1"/>
  <c r="U1345" i="1" s="1"/>
  <c r="W1345" i="1" s="1"/>
  <c r="I1346" i="1"/>
  <c r="M1345" i="1"/>
  <c r="N1345" i="1" s="1"/>
  <c r="L1342" i="1"/>
  <c r="O1342" i="1" s="1"/>
  <c r="E1345" i="1" l="1"/>
  <c r="X1305" i="1"/>
  <c r="B1305" i="1" s="1"/>
  <c r="S1305" i="1"/>
  <c r="Y1305" i="1" s="1"/>
  <c r="C1307" i="1"/>
  <c r="P1306" i="1"/>
  <c r="X1306" i="1" s="1"/>
  <c r="B1306" i="1" s="1"/>
  <c r="G1343" i="1"/>
  <c r="M1346" i="1"/>
  <c r="N1346" i="1" s="1"/>
  <c r="I1347" i="1"/>
  <c r="J1346" i="1"/>
  <c r="K1346" i="1" s="1"/>
  <c r="U1346" i="1" s="1"/>
  <c r="W1346" i="1" s="1"/>
  <c r="D1344" i="1"/>
  <c r="F1344" i="1" s="1"/>
  <c r="L1343" i="1"/>
  <c r="O1343" i="1" s="1"/>
  <c r="E1346" i="1" l="1"/>
  <c r="C1308" i="1"/>
  <c r="P1307" i="1"/>
  <c r="X1307" i="1" s="1"/>
  <c r="B1307" i="1" s="1"/>
  <c r="L1344" i="1"/>
  <c r="O1344" i="1" s="1"/>
  <c r="D1345" i="1"/>
  <c r="F1345" i="1" s="1"/>
  <c r="G1344" i="1"/>
  <c r="I1348" i="1"/>
  <c r="J1347" i="1"/>
  <c r="K1347" i="1" s="1"/>
  <c r="U1347" i="1" s="1"/>
  <c r="W1347" i="1" s="1"/>
  <c r="M1347" i="1"/>
  <c r="N1347" i="1" s="1"/>
  <c r="E1347" i="1" l="1"/>
  <c r="C1309" i="1"/>
  <c r="P1308" i="1"/>
  <c r="X1308" i="1" s="1"/>
  <c r="B1308" i="1" s="1"/>
  <c r="L1345" i="1"/>
  <c r="O1345" i="1" s="1"/>
  <c r="G1345" i="1"/>
  <c r="I1349" i="1"/>
  <c r="J1348" i="1"/>
  <c r="K1348" i="1" s="1"/>
  <c r="U1348" i="1" s="1"/>
  <c r="W1348" i="1" s="1"/>
  <c r="D1346" i="1"/>
  <c r="F1346" i="1" s="1"/>
  <c r="E1348" i="1" l="1"/>
  <c r="C1310" i="1"/>
  <c r="P1309" i="1"/>
  <c r="X1309" i="1" s="1"/>
  <c r="B1309" i="1" s="1"/>
  <c r="G1346" i="1"/>
  <c r="J1349" i="1"/>
  <c r="K1349" i="1" s="1"/>
  <c r="I1350" i="1"/>
  <c r="D1347" i="1"/>
  <c r="F1347" i="1" s="1"/>
  <c r="L1346" i="1"/>
  <c r="O1346" i="1" s="1"/>
  <c r="U1349" i="1" l="1"/>
  <c r="W1349" i="1" s="1"/>
  <c r="E1349" i="1"/>
  <c r="C1311" i="1"/>
  <c r="P1310" i="1"/>
  <c r="X1310" i="1" s="1"/>
  <c r="B1310" i="1" s="1"/>
  <c r="G1347" i="1"/>
  <c r="J1350" i="1"/>
  <c r="K1350" i="1" s="1"/>
  <c r="I1351" i="1"/>
  <c r="D1348" i="1"/>
  <c r="F1348" i="1" s="1"/>
  <c r="L1347" i="1"/>
  <c r="O1347" i="1" l="1"/>
  <c r="M1348" i="1"/>
  <c r="N1348" i="1" s="1"/>
  <c r="E1350" i="1"/>
  <c r="C1312" i="1"/>
  <c r="P1311" i="1"/>
  <c r="X1311" i="1" s="1"/>
  <c r="B1311" i="1" s="1"/>
  <c r="U1350" i="1"/>
  <c r="W1350" i="1" s="1"/>
  <c r="D1349" i="1"/>
  <c r="F1349" i="1" s="1"/>
  <c r="L1348" i="1"/>
  <c r="G1348" i="1"/>
  <c r="I1352" i="1"/>
  <c r="J1351" i="1"/>
  <c r="K1351" i="1" s="1"/>
  <c r="E1351" i="1" l="1"/>
  <c r="O1348" i="1"/>
  <c r="M1349" i="1"/>
  <c r="N1349" i="1" s="1"/>
  <c r="C1313" i="1"/>
  <c r="P1312" i="1"/>
  <c r="X1312" i="1" s="1"/>
  <c r="B1312" i="1" s="1"/>
  <c r="U1351" i="1"/>
  <c r="W1351" i="1" s="1"/>
  <c r="L1349" i="1"/>
  <c r="I1353" i="1"/>
  <c r="J1352" i="1"/>
  <c r="K1352" i="1" s="1"/>
  <c r="G1349" i="1"/>
  <c r="D1350" i="1"/>
  <c r="F1350" i="1" s="1"/>
  <c r="E1352" i="1" l="1"/>
  <c r="M1350" i="1"/>
  <c r="M1351" i="1" s="1"/>
  <c r="C1314" i="1"/>
  <c r="P1313" i="1"/>
  <c r="X1313" i="1" s="1"/>
  <c r="B1313" i="1" s="1"/>
  <c r="U1352" i="1"/>
  <c r="W1352" i="1" s="1"/>
  <c r="O1349" i="1"/>
  <c r="G1350" i="1"/>
  <c r="L1350" i="1"/>
  <c r="J1353" i="1"/>
  <c r="K1353" i="1" s="1"/>
  <c r="I1354" i="1"/>
  <c r="N1350" i="1"/>
  <c r="D1351" i="1"/>
  <c r="F1351" i="1" s="1"/>
  <c r="U1353" i="1" l="1"/>
  <c r="W1353" i="1" s="1"/>
  <c r="E1353" i="1"/>
  <c r="C1315" i="1"/>
  <c r="P1314" i="1"/>
  <c r="X1314" i="1" s="1"/>
  <c r="B1314" i="1" s="1"/>
  <c r="O1350" i="1"/>
  <c r="G1351" i="1"/>
  <c r="L1351" i="1"/>
  <c r="J1354" i="1"/>
  <c r="K1354" i="1" s="1"/>
  <c r="I1355" i="1"/>
  <c r="N1351" i="1"/>
  <c r="M1352" i="1"/>
  <c r="D1352" i="1"/>
  <c r="F1352" i="1" s="1"/>
  <c r="U1354" i="1" l="1"/>
  <c r="W1354" i="1" s="1"/>
  <c r="E1354" i="1"/>
  <c r="C1316" i="1"/>
  <c r="P1315" i="1"/>
  <c r="X1315" i="1" s="1"/>
  <c r="B1315" i="1" s="1"/>
  <c r="O1351" i="1"/>
  <c r="L1352" i="1"/>
  <c r="N1352" i="1"/>
  <c r="M1353" i="1"/>
  <c r="I1356" i="1"/>
  <c r="J1355" i="1"/>
  <c r="K1355" i="1" s="1"/>
  <c r="G1352" i="1"/>
  <c r="D1353" i="1"/>
  <c r="F1353" i="1" s="1"/>
  <c r="U1355" i="1" l="1"/>
  <c r="W1355" i="1" s="1"/>
  <c r="E1355" i="1"/>
  <c r="C1317" i="1"/>
  <c r="P1316" i="1"/>
  <c r="X1316" i="1" s="1"/>
  <c r="B1316" i="1" s="1"/>
  <c r="G1353" i="1"/>
  <c r="L1353" i="1"/>
  <c r="J1356" i="1"/>
  <c r="K1356" i="1" s="1"/>
  <c r="I1357" i="1"/>
  <c r="N1353" i="1"/>
  <c r="M1354" i="1"/>
  <c r="D1354" i="1"/>
  <c r="F1354" i="1" s="1"/>
  <c r="O1352" i="1"/>
  <c r="U1356" i="1" l="1"/>
  <c r="W1356" i="1" s="1"/>
  <c r="E1356" i="1"/>
  <c r="C1318" i="1"/>
  <c r="P1317" i="1"/>
  <c r="X1317" i="1" s="1"/>
  <c r="B1317" i="1" s="1"/>
  <c r="G1354" i="1"/>
  <c r="O1353" i="1"/>
  <c r="L1354" i="1"/>
  <c r="D1355" i="1"/>
  <c r="F1355" i="1" s="1"/>
  <c r="J1357" i="1"/>
  <c r="K1357" i="1" s="1"/>
  <c r="U1357" i="1" s="1"/>
  <c r="W1357" i="1" s="1"/>
  <c r="I1358" i="1"/>
  <c r="N1354" i="1"/>
  <c r="M1355" i="1"/>
  <c r="E1357" i="1" l="1"/>
  <c r="C1319" i="1"/>
  <c r="P1318" i="1"/>
  <c r="X1318" i="1" s="1"/>
  <c r="B1318" i="1" s="1"/>
  <c r="O1354" i="1"/>
  <c r="G1355" i="1"/>
  <c r="L1355" i="1"/>
  <c r="N1355" i="1"/>
  <c r="M1356" i="1"/>
  <c r="J1358" i="1"/>
  <c r="K1358" i="1" s="1"/>
  <c r="U1358" i="1" s="1"/>
  <c r="W1358" i="1" s="1"/>
  <c r="I1359" i="1"/>
  <c r="D1356" i="1"/>
  <c r="F1356" i="1" s="1"/>
  <c r="E1358" i="1" l="1"/>
  <c r="C1320" i="1"/>
  <c r="P1319" i="1"/>
  <c r="X1319" i="1" s="1"/>
  <c r="B1319" i="1" s="1"/>
  <c r="O1355" i="1"/>
  <c r="L1356" i="1"/>
  <c r="G1356" i="1"/>
  <c r="N1356" i="1"/>
  <c r="M1357" i="1"/>
  <c r="D1357" i="1"/>
  <c r="F1357" i="1" s="1"/>
  <c r="I1360" i="1"/>
  <c r="J1359" i="1"/>
  <c r="K1359" i="1" s="1"/>
  <c r="U1359" i="1" s="1"/>
  <c r="W1359" i="1" s="1"/>
  <c r="E1359" i="1" l="1"/>
  <c r="C1321" i="1"/>
  <c r="P1320" i="1"/>
  <c r="X1320" i="1" s="1"/>
  <c r="B1320" i="1" s="1"/>
  <c r="O1356" i="1"/>
  <c r="N1357" i="1"/>
  <c r="M1358" i="1"/>
  <c r="I1361" i="1"/>
  <c r="J1360" i="1"/>
  <c r="K1360" i="1" s="1"/>
  <c r="U1360" i="1" s="1"/>
  <c r="W1360" i="1" s="1"/>
  <c r="D1358" i="1"/>
  <c r="F1358" i="1" s="1"/>
  <c r="L1357" i="1"/>
  <c r="G1357" i="1"/>
  <c r="E1360" i="1" l="1"/>
  <c r="C1322" i="1"/>
  <c r="P1321" i="1"/>
  <c r="X1321" i="1" s="1"/>
  <c r="B1321" i="1" s="1"/>
  <c r="O1357" i="1"/>
  <c r="L1358" i="1"/>
  <c r="G1358" i="1"/>
  <c r="D1359" i="1"/>
  <c r="F1359" i="1" s="1"/>
  <c r="N1358" i="1"/>
  <c r="M1359" i="1"/>
  <c r="I1362" i="1"/>
  <c r="J1361" i="1"/>
  <c r="K1361" i="1" s="1"/>
  <c r="U1361" i="1" s="1"/>
  <c r="W1361" i="1" s="1"/>
  <c r="E1361" i="1" l="1"/>
  <c r="C1323" i="1"/>
  <c r="P1322" i="1"/>
  <c r="X1322" i="1" s="1"/>
  <c r="B1322" i="1" s="1"/>
  <c r="O1358" i="1"/>
  <c r="G1359" i="1"/>
  <c r="L1359" i="1"/>
  <c r="N1359" i="1"/>
  <c r="M1360" i="1"/>
  <c r="J1362" i="1"/>
  <c r="K1362" i="1" s="1"/>
  <c r="U1362" i="1" s="1"/>
  <c r="W1362" i="1" s="1"/>
  <c r="I1363" i="1"/>
  <c r="D1360" i="1"/>
  <c r="F1360" i="1" s="1"/>
  <c r="E1362" i="1" l="1"/>
  <c r="C1324" i="1"/>
  <c r="P1323" i="1"/>
  <c r="X1323" i="1" s="1"/>
  <c r="B1323" i="1" s="1"/>
  <c r="O1359" i="1"/>
  <c r="L1360" i="1"/>
  <c r="J1363" i="1"/>
  <c r="K1363" i="1" s="1"/>
  <c r="U1363" i="1" s="1"/>
  <c r="W1363" i="1" s="1"/>
  <c r="I1364" i="1"/>
  <c r="G1360" i="1"/>
  <c r="N1360" i="1"/>
  <c r="M1361" i="1"/>
  <c r="D1361" i="1"/>
  <c r="F1361" i="1" s="1"/>
  <c r="E1363" i="1" l="1"/>
  <c r="C1325" i="1"/>
  <c r="P1324" i="1"/>
  <c r="X1324" i="1" s="1"/>
  <c r="B1324" i="1" s="1"/>
  <c r="G1361" i="1"/>
  <c r="I1365" i="1"/>
  <c r="J1364" i="1"/>
  <c r="K1364" i="1" s="1"/>
  <c r="U1364" i="1" s="1"/>
  <c r="W1364" i="1" s="1"/>
  <c r="D1362" i="1"/>
  <c r="F1362" i="1" s="1"/>
  <c r="L1361" i="1"/>
  <c r="N1361" i="1"/>
  <c r="M1362" i="1"/>
  <c r="O1360" i="1"/>
  <c r="E1364" i="1" l="1"/>
  <c r="C1326" i="1"/>
  <c r="P1325" i="1"/>
  <c r="X1325" i="1" s="1"/>
  <c r="B1325" i="1" s="1"/>
  <c r="O1361" i="1"/>
  <c r="D1363" i="1"/>
  <c r="F1363" i="1" s="1"/>
  <c r="I1366" i="1"/>
  <c r="J1365" i="1"/>
  <c r="K1365" i="1" s="1"/>
  <c r="U1365" i="1" s="1"/>
  <c r="W1365" i="1" s="1"/>
  <c r="L1362" i="1"/>
  <c r="N1362" i="1"/>
  <c r="M1363" i="1"/>
  <c r="G1362" i="1"/>
  <c r="E1365" i="1" l="1"/>
  <c r="C1327" i="1"/>
  <c r="P1326" i="1"/>
  <c r="X1326" i="1" s="1"/>
  <c r="B1326" i="1" s="1"/>
  <c r="L1363" i="1"/>
  <c r="G1363" i="1"/>
  <c r="O1362" i="1"/>
  <c r="D1364" i="1"/>
  <c r="F1364" i="1" s="1"/>
  <c r="N1363" i="1"/>
  <c r="M1364" i="1"/>
  <c r="I1367" i="1"/>
  <c r="J1366" i="1"/>
  <c r="K1366" i="1" s="1"/>
  <c r="U1366" i="1" s="1"/>
  <c r="W1366" i="1" s="1"/>
  <c r="E1366" i="1" l="1"/>
  <c r="C1328" i="1"/>
  <c r="P1327" i="1"/>
  <c r="X1327" i="1" s="1"/>
  <c r="B1327" i="1" s="1"/>
  <c r="O1363" i="1"/>
  <c r="L1364" i="1"/>
  <c r="G1364" i="1"/>
  <c r="I1368" i="1"/>
  <c r="J1367" i="1"/>
  <c r="K1367" i="1" s="1"/>
  <c r="U1367" i="1" s="1"/>
  <c r="W1367" i="1" s="1"/>
  <c r="N1364" i="1"/>
  <c r="M1365" i="1"/>
  <c r="D1365" i="1"/>
  <c r="F1365" i="1" s="1"/>
  <c r="E1367" i="1" l="1"/>
  <c r="C1329" i="1"/>
  <c r="P1328" i="1"/>
  <c r="X1328" i="1" s="1"/>
  <c r="B1328" i="1" s="1"/>
  <c r="O1364" i="1"/>
  <c r="L1365" i="1"/>
  <c r="N1365" i="1"/>
  <c r="M1366" i="1"/>
  <c r="G1365" i="1"/>
  <c r="D1366" i="1"/>
  <c r="F1366" i="1" s="1"/>
  <c r="J1368" i="1"/>
  <c r="K1368" i="1" s="1"/>
  <c r="U1368" i="1" s="1"/>
  <c r="W1368" i="1" s="1"/>
  <c r="I1369" i="1"/>
  <c r="E1368" i="1" l="1"/>
  <c r="C1330" i="1"/>
  <c r="P1329" i="1"/>
  <c r="X1329" i="1" s="1"/>
  <c r="B1329" i="1" s="1"/>
  <c r="G1366" i="1"/>
  <c r="O1365" i="1"/>
  <c r="D1367" i="1"/>
  <c r="F1367" i="1" s="1"/>
  <c r="N1366" i="1"/>
  <c r="M1367" i="1"/>
  <c r="L1366" i="1"/>
  <c r="J1369" i="1"/>
  <c r="K1369" i="1" s="1"/>
  <c r="U1369" i="1" s="1"/>
  <c r="W1369" i="1" s="1"/>
  <c r="I1370" i="1"/>
  <c r="E1369" i="1" l="1"/>
  <c r="C1331" i="1"/>
  <c r="P1330" i="1"/>
  <c r="X1330" i="1" s="1"/>
  <c r="B1330" i="1" s="1"/>
  <c r="O1366" i="1"/>
  <c r="N1367" i="1"/>
  <c r="M1368" i="1"/>
  <c r="J1370" i="1"/>
  <c r="K1370" i="1" s="1"/>
  <c r="U1370" i="1" s="1"/>
  <c r="W1370" i="1" s="1"/>
  <c r="I1371" i="1"/>
  <c r="D1368" i="1"/>
  <c r="F1368" i="1" s="1"/>
  <c r="L1367" i="1"/>
  <c r="G1367" i="1"/>
  <c r="O1367" i="1" l="1"/>
  <c r="E1370" i="1"/>
  <c r="C1332" i="1"/>
  <c r="P1331" i="1"/>
  <c r="X1331" i="1" s="1"/>
  <c r="B1331" i="1" s="1"/>
  <c r="G1368" i="1"/>
  <c r="L1368" i="1"/>
  <c r="D1369" i="1"/>
  <c r="F1369" i="1" s="1"/>
  <c r="I1372" i="1"/>
  <c r="J1371" i="1"/>
  <c r="K1371" i="1" s="1"/>
  <c r="U1371" i="1" s="1"/>
  <c r="W1371" i="1" s="1"/>
  <c r="N1368" i="1"/>
  <c r="M1369" i="1"/>
  <c r="E1371" i="1" l="1"/>
  <c r="C1333" i="1"/>
  <c r="P1332" i="1"/>
  <c r="X1332" i="1" s="1"/>
  <c r="B1332" i="1" s="1"/>
  <c r="O1368" i="1"/>
  <c r="G1369" i="1"/>
  <c r="L1369" i="1"/>
  <c r="N1369" i="1"/>
  <c r="M1370" i="1"/>
  <c r="I1373" i="1"/>
  <c r="J1372" i="1"/>
  <c r="K1372" i="1" s="1"/>
  <c r="U1372" i="1" s="1"/>
  <c r="W1372" i="1" s="1"/>
  <c r="D1370" i="1"/>
  <c r="F1370" i="1" s="1"/>
  <c r="E1372" i="1" l="1"/>
  <c r="C1334" i="1"/>
  <c r="P1333" i="1"/>
  <c r="O1369" i="1"/>
  <c r="N1370" i="1"/>
  <c r="M1371" i="1"/>
  <c r="L1370" i="1"/>
  <c r="G1370" i="1"/>
  <c r="D1371" i="1"/>
  <c r="F1371" i="1" s="1"/>
  <c r="J1373" i="1"/>
  <c r="K1373" i="1" s="1"/>
  <c r="U1373" i="1" s="1"/>
  <c r="W1373" i="1" s="1"/>
  <c r="I1374" i="1"/>
  <c r="E1373" i="1" l="1"/>
  <c r="X1333" i="1"/>
  <c r="B1333" i="1" s="1"/>
  <c r="S1333" i="1"/>
  <c r="C1335" i="1"/>
  <c r="P1334" i="1"/>
  <c r="O1370" i="1"/>
  <c r="L1371" i="1"/>
  <c r="N1371" i="1"/>
  <c r="M1372" i="1"/>
  <c r="D1372" i="1"/>
  <c r="F1372" i="1" s="1"/>
  <c r="I1375" i="1"/>
  <c r="J1374" i="1"/>
  <c r="K1374" i="1" s="1"/>
  <c r="U1374" i="1" s="1"/>
  <c r="W1374" i="1" s="1"/>
  <c r="G1371" i="1"/>
  <c r="Y1333" i="1" l="1"/>
  <c r="E1374" i="1"/>
  <c r="X1334" i="1"/>
  <c r="B1334" i="1" s="1"/>
  <c r="S1334" i="1"/>
  <c r="Y1334" i="1" s="1"/>
  <c r="C1336" i="1"/>
  <c r="P1335" i="1"/>
  <c r="O1371" i="1"/>
  <c r="G1372" i="1"/>
  <c r="J1375" i="1"/>
  <c r="K1375" i="1" s="1"/>
  <c r="U1375" i="1" s="1"/>
  <c r="W1375" i="1" s="1"/>
  <c r="I1376" i="1"/>
  <c r="D1373" i="1"/>
  <c r="F1373" i="1" s="1"/>
  <c r="L1372" i="1"/>
  <c r="N1372" i="1"/>
  <c r="M1373" i="1"/>
  <c r="E1375" i="1" l="1"/>
  <c r="X1335" i="1"/>
  <c r="B1335" i="1" s="1"/>
  <c r="S1335" i="1"/>
  <c r="Y1335" i="1" s="1"/>
  <c r="C1337" i="1"/>
  <c r="P1336" i="1"/>
  <c r="X1336" i="1" s="1"/>
  <c r="B1336" i="1" s="1"/>
  <c r="O1372" i="1"/>
  <c r="L1373" i="1"/>
  <c r="I1377" i="1"/>
  <c r="J1376" i="1"/>
  <c r="K1376" i="1" s="1"/>
  <c r="U1376" i="1" s="1"/>
  <c r="W1376" i="1" s="1"/>
  <c r="G1373" i="1"/>
  <c r="N1373" i="1"/>
  <c r="M1374" i="1"/>
  <c r="D1374" i="1"/>
  <c r="F1374" i="1" s="1"/>
  <c r="E1376" i="1" l="1"/>
  <c r="C1338" i="1"/>
  <c r="P1337" i="1"/>
  <c r="X1337" i="1" s="1"/>
  <c r="B1337" i="1" s="1"/>
  <c r="O1373" i="1"/>
  <c r="D1375" i="1"/>
  <c r="F1375" i="1" s="1"/>
  <c r="G1374" i="1"/>
  <c r="L1374" i="1"/>
  <c r="N1374" i="1"/>
  <c r="M1375" i="1"/>
  <c r="J1377" i="1"/>
  <c r="K1377" i="1" s="1"/>
  <c r="U1377" i="1" s="1"/>
  <c r="W1377" i="1" s="1"/>
  <c r="I1378" i="1"/>
  <c r="E1377" i="1" l="1"/>
  <c r="C1339" i="1"/>
  <c r="P1338" i="1"/>
  <c r="X1338" i="1" s="1"/>
  <c r="B1338" i="1" s="1"/>
  <c r="O1374" i="1"/>
  <c r="L1375" i="1"/>
  <c r="G1375" i="1"/>
  <c r="N1375" i="1"/>
  <c r="M1376" i="1"/>
  <c r="I1379" i="1"/>
  <c r="J1378" i="1"/>
  <c r="K1378" i="1" s="1"/>
  <c r="U1378" i="1" s="1"/>
  <c r="W1378" i="1" s="1"/>
  <c r="D1376" i="1"/>
  <c r="F1376" i="1" s="1"/>
  <c r="E1378" i="1" l="1"/>
  <c r="C1340" i="1"/>
  <c r="P1339" i="1"/>
  <c r="X1339" i="1" s="1"/>
  <c r="B1339" i="1" s="1"/>
  <c r="O1375" i="1"/>
  <c r="L1376" i="1"/>
  <c r="G1376" i="1"/>
  <c r="I1380" i="1"/>
  <c r="J1379" i="1"/>
  <c r="K1379" i="1" s="1"/>
  <c r="D1377" i="1"/>
  <c r="F1377" i="1" s="1"/>
  <c r="N1376" i="1"/>
  <c r="M1377" i="1"/>
  <c r="U1379" i="1" l="1"/>
  <c r="W1379" i="1" s="1"/>
  <c r="E1379" i="1"/>
  <c r="C1341" i="1"/>
  <c r="P1340" i="1"/>
  <c r="X1340" i="1" s="1"/>
  <c r="B1340" i="1" s="1"/>
  <c r="O1376" i="1"/>
  <c r="N1377" i="1"/>
  <c r="M1378" i="1"/>
  <c r="D1378" i="1"/>
  <c r="F1378" i="1" s="1"/>
  <c r="L1377" i="1"/>
  <c r="G1377" i="1"/>
  <c r="I1381" i="1"/>
  <c r="J1380" i="1"/>
  <c r="K1380" i="1" s="1"/>
  <c r="E1380" i="1" l="1"/>
  <c r="C1342" i="1"/>
  <c r="P1341" i="1"/>
  <c r="X1341" i="1" s="1"/>
  <c r="B1341" i="1" s="1"/>
  <c r="O1377" i="1"/>
  <c r="U1380" i="1"/>
  <c r="W1380" i="1" s="1"/>
  <c r="D1379" i="1"/>
  <c r="F1379" i="1" s="1"/>
  <c r="J1381" i="1"/>
  <c r="K1381" i="1" s="1"/>
  <c r="I1382" i="1"/>
  <c r="L1378" i="1"/>
  <c r="M1379" i="1" s="1"/>
  <c r="N1378" i="1"/>
  <c r="G1378" i="1"/>
  <c r="E1381" i="1" l="1"/>
  <c r="C1343" i="1"/>
  <c r="P1342" i="1"/>
  <c r="X1342" i="1" s="1"/>
  <c r="B1342" i="1" s="1"/>
  <c r="U1381" i="1"/>
  <c r="W1381" i="1" s="1"/>
  <c r="G1379" i="1"/>
  <c r="N1379" i="1"/>
  <c r="I1383" i="1"/>
  <c r="J1382" i="1"/>
  <c r="K1382" i="1" s="1"/>
  <c r="O1378" i="1"/>
  <c r="L1379" i="1"/>
  <c r="M1380" i="1" s="1"/>
  <c r="D1380" i="1"/>
  <c r="F1380" i="1" s="1"/>
  <c r="E1382" i="1" l="1"/>
  <c r="C1344" i="1"/>
  <c r="P1343" i="1"/>
  <c r="X1343" i="1" s="1"/>
  <c r="B1343" i="1" s="1"/>
  <c r="L1380" i="1"/>
  <c r="G1380" i="1"/>
  <c r="U1382" i="1"/>
  <c r="W1382" i="1" s="1"/>
  <c r="O1379" i="1"/>
  <c r="D1381" i="1"/>
  <c r="F1381" i="1" s="1"/>
  <c r="J1383" i="1"/>
  <c r="K1383" i="1" s="1"/>
  <c r="I1384" i="1"/>
  <c r="N1380" i="1"/>
  <c r="M1381" i="1"/>
  <c r="E1383" i="1" l="1"/>
  <c r="C1345" i="1"/>
  <c r="P1344" i="1"/>
  <c r="X1344" i="1" s="1"/>
  <c r="B1344" i="1" s="1"/>
  <c r="S1379" i="1"/>
  <c r="Y1379" i="1" s="1"/>
  <c r="O1380" i="1"/>
  <c r="U1383" i="1"/>
  <c r="W1383" i="1" s="1"/>
  <c r="N1381" i="1"/>
  <c r="N1382" i="1" s="1"/>
  <c r="N1383" i="1" s="1"/>
  <c r="M1382" i="1"/>
  <c r="M1383" i="1" s="1"/>
  <c r="G1381" i="1"/>
  <c r="I1385" i="1"/>
  <c r="J1384" i="1"/>
  <c r="K1384" i="1" s="1"/>
  <c r="D1382" i="1"/>
  <c r="F1382" i="1" s="1"/>
  <c r="L1381" i="1"/>
  <c r="E1384" i="1" l="1"/>
  <c r="C1346" i="1"/>
  <c r="P1345" i="1"/>
  <c r="X1345" i="1" s="1"/>
  <c r="B1345" i="1" s="1"/>
  <c r="U1384" i="1"/>
  <c r="W1384" i="1" s="1"/>
  <c r="O1381" i="1"/>
  <c r="G1382" i="1"/>
  <c r="J1385" i="1"/>
  <c r="K1385" i="1" s="1"/>
  <c r="I1386" i="1"/>
  <c r="D1383" i="1"/>
  <c r="F1383" i="1" s="1"/>
  <c r="L1382" i="1"/>
  <c r="O1382" i="1" s="1"/>
  <c r="U1385" i="1" l="1"/>
  <c r="W1385" i="1" s="1"/>
  <c r="E1385" i="1"/>
  <c r="C1347" i="1"/>
  <c r="P1346" i="1"/>
  <c r="X1346" i="1" s="1"/>
  <c r="B1346" i="1" s="1"/>
  <c r="G1383" i="1"/>
  <c r="J1386" i="1"/>
  <c r="K1386" i="1" s="1"/>
  <c r="I1387" i="1"/>
  <c r="D1384" i="1"/>
  <c r="F1384" i="1" s="1"/>
  <c r="L1383" i="1"/>
  <c r="U1386" i="1" l="1"/>
  <c r="W1386" i="1" s="1"/>
  <c r="E1386" i="1"/>
  <c r="C1348" i="1"/>
  <c r="P1347" i="1"/>
  <c r="X1347" i="1" s="1"/>
  <c r="B1347" i="1" s="1"/>
  <c r="O1383" i="1"/>
  <c r="M1384" i="1"/>
  <c r="G1384" i="1"/>
  <c r="J1387" i="1"/>
  <c r="K1387" i="1" s="1"/>
  <c r="I1388" i="1"/>
  <c r="D1385" i="1"/>
  <c r="F1385" i="1" s="1"/>
  <c r="L1384" i="1"/>
  <c r="U1387" i="1" l="1"/>
  <c r="W1387" i="1" s="1"/>
  <c r="E1387" i="1"/>
  <c r="C1349" i="1"/>
  <c r="P1348" i="1"/>
  <c r="X1348" i="1" s="1"/>
  <c r="B1348" i="1" s="1"/>
  <c r="D1386" i="1"/>
  <c r="F1386" i="1" s="1"/>
  <c r="L1385" i="1"/>
  <c r="N1384" i="1"/>
  <c r="N1385" i="1" s="1"/>
  <c r="N1386" i="1" s="1"/>
  <c r="M1385" i="1"/>
  <c r="M1386" i="1" s="1"/>
  <c r="M1387" i="1" s="1"/>
  <c r="M1388" i="1" s="1"/>
  <c r="G1385" i="1"/>
  <c r="I1389" i="1"/>
  <c r="J1388" i="1"/>
  <c r="K1388" i="1" s="1"/>
  <c r="U1388" i="1" s="1"/>
  <c r="W1388" i="1" s="1"/>
  <c r="E1388" i="1" l="1"/>
  <c r="C1350" i="1"/>
  <c r="P1349" i="1"/>
  <c r="X1349" i="1" s="1"/>
  <c r="B1349" i="1" s="1"/>
  <c r="L1386" i="1"/>
  <c r="O1386" i="1" s="1"/>
  <c r="G1386" i="1"/>
  <c r="J1389" i="1"/>
  <c r="K1389" i="1" s="1"/>
  <c r="U1389" i="1" s="1"/>
  <c r="W1389" i="1" s="1"/>
  <c r="I1390" i="1"/>
  <c r="M1389" i="1"/>
  <c r="O1385" i="1"/>
  <c r="O1384" i="1"/>
  <c r="N1387" i="1"/>
  <c r="N1388" i="1" s="1"/>
  <c r="D1387" i="1"/>
  <c r="F1387" i="1" s="1"/>
  <c r="E1389" i="1" l="1"/>
  <c r="C1351" i="1"/>
  <c r="P1350" i="1"/>
  <c r="X1350" i="1" s="1"/>
  <c r="B1350" i="1" s="1"/>
  <c r="G1387" i="1"/>
  <c r="D1388" i="1"/>
  <c r="F1388" i="1" s="1"/>
  <c r="N1389" i="1"/>
  <c r="L1387" i="1"/>
  <c r="O1387" i="1" s="1"/>
  <c r="J1390" i="1"/>
  <c r="K1390" i="1" s="1"/>
  <c r="U1390" i="1" s="1"/>
  <c r="W1390" i="1" s="1"/>
  <c r="M1390" i="1"/>
  <c r="I1391" i="1"/>
  <c r="E1390" i="1" l="1"/>
  <c r="C1352" i="1"/>
  <c r="P1351" i="1"/>
  <c r="X1351" i="1" s="1"/>
  <c r="B1351" i="1" s="1"/>
  <c r="N1390" i="1"/>
  <c r="L1388" i="1"/>
  <c r="O1388" i="1" s="1"/>
  <c r="G1388" i="1"/>
  <c r="M1391" i="1"/>
  <c r="I1392" i="1"/>
  <c r="J1391" i="1"/>
  <c r="K1391" i="1" s="1"/>
  <c r="U1391" i="1" s="1"/>
  <c r="W1391" i="1" s="1"/>
  <c r="D1389" i="1"/>
  <c r="F1389" i="1" s="1"/>
  <c r="E1391" i="1" l="1"/>
  <c r="C1353" i="1"/>
  <c r="P1352" i="1"/>
  <c r="X1352" i="1" s="1"/>
  <c r="B1352" i="1" s="1"/>
  <c r="N1391" i="1"/>
  <c r="L1389" i="1"/>
  <c r="O1389" i="1" s="1"/>
  <c r="G1389" i="1"/>
  <c r="J1392" i="1"/>
  <c r="K1392" i="1" s="1"/>
  <c r="U1392" i="1" s="1"/>
  <c r="W1392" i="1" s="1"/>
  <c r="I1393" i="1"/>
  <c r="M1392" i="1"/>
  <c r="D1390" i="1"/>
  <c r="F1390" i="1" s="1"/>
  <c r="E1392" i="1" l="1"/>
  <c r="C1354" i="1"/>
  <c r="P1353" i="1"/>
  <c r="X1353" i="1" s="1"/>
  <c r="B1353" i="1" s="1"/>
  <c r="N1392" i="1"/>
  <c r="L1390" i="1"/>
  <c r="O1390" i="1" s="1"/>
  <c r="D1391" i="1"/>
  <c r="F1391" i="1" s="1"/>
  <c r="J1393" i="1"/>
  <c r="K1393" i="1" s="1"/>
  <c r="U1393" i="1" s="1"/>
  <c r="W1393" i="1" s="1"/>
  <c r="M1393" i="1"/>
  <c r="I1394" i="1"/>
  <c r="G1390" i="1"/>
  <c r="E1393" i="1" l="1"/>
  <c r="C1355" i="1"/>
  <c r="P1354" i="1"/>
  <c r="X1354" i="1" s="1"/>
  <c r="B1354" i="1" s="1"/>
  <c r="N1393" i="1"/>
  <c r="D1392" i="1"/>
  <c r="F1392" i="1" s="1"/>
  <c r="L1391" i="1"/>
  <c r="O1391" i="1" s="1"/>
  <c r="I1395" i="1"/>
  <c r="J1394" i="1"/>
  <c r="K1394" i="1" s="1"/>
  <c r="U1394" i="1" s="1"/>
  <c r="W1394" i="1" s="1"/>
  <c r="M1394" i="1"/>
  <c r="G1391" i="1"/>
  <c r="E1394" i="1" l="1"/>
  <c r="C1356" i="1"/>
  <c r="P1355" i="1"/>
  <c r="X1355" i="1" s="1"/>
  <c r="B1355" i="1" s="1"/>
  <c r="N1394" i="1"/>
  <c r="L1392" i="1"/>
  <c r="O1392" i="1" s="1"/>
  <c r="G1392" i="1"/>
  <c r="J1395" i="1"/>
  <c r="K1395" i="1" s="1"/>
  <c r="U1395" i="1" s="1"/>
  <c r="W1395" i="1" s="1"/>
  <c r="M1395" i="1"/>
  <c r="I1396" i="1"/>
  <c r="D1393" i="1"/>
  <c r="F1393" i="1" s="1"/>
  <c r="N1395" i="1" l="1"/>
  <c r="E1395" i="1"/>
  <c r="C1357" i="1"/>
  <c r="P1356" i="1"/>
  <c r="X1356" i="1" s="1"/>
  <c r="B1356" i="1" s="1"/>
  <c r="L1393" i="1"/>
  <c r="O1393" i="1" s="1"/>
  <c r="G1393" i="1"/>
  <c r="I1397" i="1"/>
  <c r="J1396" i="1"/>
  <c r="K1396" i="1" s="1"/>
  <c r="U1396" i="1" s="1"/>
  <c r="W1396" i="1" s="1"/>
  <c r="M1396" i="1"/>
  <c r="D1394" i="1"/>
  <c r="F1394" i="1" s="1"/>
  <c r="N1396" i="1" l="1"/>
  <c r="E1396" i="1"/>
  <c r="C1358" i="1"/>
  <c r="P1357" i="1"/>
  <c r="X1357" i="1" s="1"/>
  <c r="B1357" i="1" s="1"/>
  <c r="L1394" i="1"/>
  <c r="O1394" i="1" s="1"/>
  <c r="D1395" i="1"/>
  <c r="F1395" i="1" s="1"/>
  <c r="M1397" i="1"/>
  <c r="J1397" i="1"/>
  <c r="K1397" i="1" s="1"/>
  <c r="U1397" i="1" s="1"/>
  <c r="W1397" i="1" s="1"/>
  <c r="G1394" i="1"/>
  <c r="N1397" i="1" l="1"/>
  <c r="E1397" i="1"/>
  <c r="C1359" i="1"/>
  <c r="P1358" i="1"/>
  <c r="X1358" i="1" s="1"/>
  <c r="B1358" i="1" s="1"/>
  <c r="L1395" i="1"/>
  <c r="O1395" i="1" s="1"/>
  <c r="G1395" i="1"/>
  <c r="D1396" i="1"/>
  <c r="F1396" i="1" s="1"/>
  <c r="C1360" i="1" l="1"/>
  <c r="P1359" i="1"/>
  <c r="X1359" i="1" s="1"/>
  <c r="B1359" i="1" s="1"/>
  <c r="L1396" i="1"/>
  <c r="O1396" i="1" s="1"/>
  <c r="G1396" i="1"/>
  <c r="D1397" i="1"/>
  <c r="F1397" i="1" s="1"/>
  <c r="C1361" i="1" l="1"/>
  <c r="P1360" i="1"/>
  <c r="X1360" i="1" s="1"/>
  <c r="B1360" i="1" s="1"/>
  <c r="L1397" i="1"/>
  <c r="O1397" i="1" s="1"/>
  <c r="G1397" i="1"/>
  <c r="C1362" i="1" l="1"/>
  <c r="P1361" i="1"/>
  <c r="X1361" i="1" s="1"/>
  <c r="B1361" i="1" s="1"/>
  <c r="C1363" i="1" l="1"/>
  <c r="P1362" i="1"/>
  <c r="X1362" i="1" l="1"/>
  <c r="B1362" i="1" s="1"/>
  <c r="S1362" i="1"/>
  <c r="C1364" i="1"/>
  <c r="P1363" i="1"/>
  <c r="Y1362" i="1" l="1"/>
  <c r="X1363" i="1"/>
  <c r="B1363" i="1" s="1"/>
  <c r="S1363" i="1"/>
  <c r="Y1363" i="1" s="1"/>
  <c r="C1365" i="1"/>
  <c r="P1364" i="1"/>
  <c r="X1364" i="1" l="1"/>
  <c r="B1364" i="1" s="1"/>
  <c r="S1364" i="1"/>
  <c r="Y1364" i="1" s="1"/>
  <c r="C1366" i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s="1"/>
  <c r="B1379" i="1" s="1"/>
  <c r="C1381" i="1" l="1"/>
  <c r="P1380" i="1"/>
  <c r="X1380" i="1" s="1"/>
  <c r="B1380" i="1" s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l="1"/>
  <c r="B1393" i="1" s="1"/>
  <c r="S1393" i="1"/>
  <c r="C1395" i="1"/>
  <c r="P1394" i="1"/>
  <c r="Y1393" i="1" l="1"/>
  <c r="X1394" i="1"/>
  <c r="B1394" i="1" s="1"/>
  <c r="S1394" i="1"/>
  <c r="Y1394" i="1" s="1"/>
  <c r="C1396" i="1"/>
  <c r="P1395" i="1"/>
  <c r="X1395" i="1" s="1"/>
  <c r="B1395" i="1" s="1"/>
  <c r="C1397" i="1" l="1"/>
  <c r="P1396" i="1"/>
  <c r="X1396" i="1" l="1"/>
  <c r="B1396" i="1" s="1"/>
  <c r="S1396" i="1"/>
  <c r="Y1396" i="1" s="1"/>
  <c r="P1397" i="1"/>
  <c r="X1397" i="1" l="1"/>
  <c r="S1397" i="1"/>
  <c r="B1397" i="1" l="1"/>
  <c r="Y1397" i="1"/>
</calcChain>
</file>

<file path=xl/sharedStrings.xml><?xml version="1.0" encoding="utf-8"?>
<sst xmlns="http://schemas.openxmlformats.org/spreadsheetml/2006/main" count="1937" uniqueCount="139">
  <si>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</si>
  <si>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</si>
  <si>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</si>
  <si>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</si>
  <si>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</si>
  <si>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</si>
  <si>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</si>
  <si>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</si>
  <si>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</si>
  <si>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</si>
  <si>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</si>
  <si>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</si>
  <si>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</si>
  <si>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</si>
  <si>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</si>
  <si>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</si>
  <si>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</si>
  <si>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</si>
  <si>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</si>
  <si>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</si>
  <si>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</si>
  <si>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</si>
  <si>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</si>
  <si>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</si>
  <si>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</si>
  <si>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</si>
  <si>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</si>
  <si>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</si>
  <si>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</si>
  <si>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</si>
  <si>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</si>
  <si>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</si>
  <si>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</si>
  <si>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</si>
  <si>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</si>
  <si>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</si>
  <si>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</si>
  <si>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</si>
  <si>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</si>
  <si>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</si>
  <si>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</si>
  <si>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</si>
  <si>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</si>
  <si>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</si>
  <si>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</si>
  <si>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</si>
  <si>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</si>
  <si>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</si>
  <si>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</si>
  <si>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</si>
  <si>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</si>
  <si>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</si>
  <si>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</si>
  <si>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</si>
  <si>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</si>
  <si>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</si>
  <si>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</si>
  <si>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</si>
  <si>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</si>
  <si>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</si>
  <si>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</si>
  <si>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</si>
  <si>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</si>
  <si>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</si>
  <si>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</si>
  <si>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</si>
  <si>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</si>
  <si>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</si>
  <si>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</si>
  <si>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</si>
  <si>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</si>
  <si>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</si>
  <si>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</si>
  <si>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</si>
  <si>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</si>
  <si>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</si>
  <si>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</si>
  <si>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</si>
  <si>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</si>
  <si>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</si>
  <si>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</si>
  <si>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</si>
  <si>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</si>
  <si>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</si>
  <si>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</si>
  <si>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</si>
  <si>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</si>
  <si>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</si>
  <si>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</si>
  <si>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</si>
  <si>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</si>
  <si>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</si>
  <si>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</si>
  <si>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</si>
  <si>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</si>
  <si>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</si>
  <si>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</si>
  <si>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</si>
  <si>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</si>
  <si>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</si>
  <si>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</si>
  <si>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</si>
  <si>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</si>
  <si>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</si>
  <si>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</si>
  <si>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AO2:BM4488</t>
  </si>
  <si>
    <t xml:space="preserve">ELFE OPERAÇÕES </t>
  </si>
  <si>
    <t>ELFE OPERACAO E MANUTENCAO SA. - 2ª EMI DEB - Série Única</t>
  </si>
  <si>
    <t xml:space="preserve">IPCA + 12,00% AA </t>
  </si>
  <si>
    <t>BR6:BW59</t>
  </si>
  <si>
    <t>NIPCA</t>
  </si>
  <si>
    <t>Pagamentos</t>
  </si>
  <si>
    <t>ELFE12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</si>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</sst>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6" formatCode="d\-mmm\-yy"/>
    <numFmt numFmtId="167" formatCode="#,##0.00000000"/>
    <numFmt numFmtId="168" formatCode="0.000000000%"/>
    <numFmt numFmtId="169" formatCode="0.0000%"/>
    <numFmt numFmtId="170" formatCode="#,##0.000000"/>
    <numFmt numFmtId="171" formatCode="#,##0.000000000"/>
    <numFmt numFmtId="175" formatCode="[$-416]mmm\-yy;@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9" fontId="7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9" fontId="7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6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6" fillId="4" borderId="0" xfId="0" applyFont="1" applyFill="1" applyAlignment="1">
      <alignment horizontal="right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7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fill" vertical="center"/>
    </xf>
    <xf numFmtId="166" fontId="6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70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right" vertical="center"/>
    </xf>
    <xf numFmtId="169" fontId="1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71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71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2" fillId="4" borderId="0" xfId="0" applyNumberFormat="1" applyFont="1" applyFill="1" applyAlignment="1">
      <alignment horizontal="fill" vertical="center"/>
    </xf>
    <xf numFmtId="169" fontId="6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/>
    </xf>
    <xf numFmtId="169" fontId="3" fillId="4" borderId="0" xfId="0" applyNumberFormat="1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170" fontId="3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Continuous" vertical="center"/>
    </xf>
    <xf numFmtId="10" fontId="3" fillId="4" borderId="0" xfId="0" applyNumberFormat="1" applyFont="1" applyFill="1" applyAlignment="1">
      <alignment horizontal="center" vertical="center"/>
    </xf>
    <xf numFmtId="171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fill" vertical="top"/>
    </xf>
    <xf numFmtId="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9" fontId="4" fillId="6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5" fontId="4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top"/>
    </xf>
    <xf numFmtId="167" fontId="7" fillId="3" borderId="0" xfId="0" applyNumberFormat="1" applyFont="1" applyFill="1" applyAlignment="1">
      <alignment horizontal="center" vertical="center"/>
    </xf>
    <xf numFmtId="169" fontId="8" fillId="7" borderId="0" xfId="0" applyNumberFormat="1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1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vertical="top"/>
    </xf>
    <xf numFmtId="14" fontId="14" fillId="4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1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5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1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95250</xdr:rowOff>
    </xdr:from>
    <xdr:to>
      <xdr:col>41</xdr:col>
      <xdr:colOff>650082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57150</xdr:rowOff>
    </xdr:from>
    <xdr:to>
      <xdr:col>41</xdr:col>
      <xdr:colOff>650082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5769.98</v>
          </cell>
        </row>
        <row r="188">
          <cell r="BO188">
            <v>44424</v>
          </cell>
          <cell r="BP188">
            <v>44424</v>
          </cell>
          <cell r="BQ188">
            <v>5769.98</v>
          </cell>
        </row>
        <row r="189">
          <cell r="BO189">
            <v>44454</v>
          </cell>
          <cell r="BP189">
            <v>44454</v>
          </cell>
          <cell r="BQ189">
            <v>5769.98</v>
          </cell>
        </row>
        <row r="190">
          <cell r="BO190">
            <v>44484</v>
          </cell>
          <cell r="BP190">
            <v>44484</v>
          </cell>
          <cell r="BQ190">
            <v>5769.98</v>
          </cell>
        </row>
        <row r="191">
          <cell r="BO191">
            <v>44516</v>
          </cell>
          <cell r="BP191">
            <v>44516</v>
          </cell>
          <cell r="BQ191">
            <v>5769.98</v>
          </cell>
        </row>
        <row r="192">
          <cell r="BO192">
            <v>44545</v>
          </cell>
          <cell r="BP192">
            <v>44545</v>
          </cell>
          <cell r="BQ192">
            <v>5769.98</v>
          </cell>
        </row>
        <row r="193">
          <cell r="BO193">
            <v>44578</v>
          </cell>
          <cell r="BP193">
            <v>44578</v>
          </cell>
          <cell r="BQ193">
            <v>5769.98</v>
          </cell>
        </row>
        <row r="194">
          <cell r="BO194">
            <v>44607</v>
          </cell>
          <cell r="BP194">
            <v>44607</v>
          </cell>
          <cell r="BQ194">
            <v>5769.98</v>
          </cell>
        </row>
        <row r="195">
          <cell r="BO195">
            <v>44635</v>
          </cell>
          <cell r="BP195">
            <v>44635</v>
          </cell>
          <cell r="BQ195">
            <v>5769.98</v>
          </cell>
        </row>
        <row r="196">
          <cell r="BO196">
            <v>44669</v>
          </cell>
          <cell r="BP196">
            <v>44669</v>
          </cell>
          <cell r="BQ196">
            <v>5769.98</v>
          </cell>
        </row>
        <row r="197">
          <cell r="BO197">
            <v>44697</v>
          </cell>
          <cell r="BP197">
            <v>44697</v>
          </cell>
          <cell r="BQ197">
            <v>5769.98</v>
          </cell>
        </row>
        <row r="198">
          <cell r="BO198">
            <v>44727</v>
          </cell>
          <cell r="BP198">
            <v>44727</v>
          </cell>
          <cell r="BQ198">
            <v>5769.98</v>
          </cell>
        </row>
        <row r="199">
          <cell r="BO199">
            <v>44757</v>
          </cell>
          <cell r="BP199">
            <v>44757</v>
          </cell>
          <cell r="BQ199">
            <v>5769.98</v>
          </cell>
        </row>
        <row r="200">
          <cell r="BO200">
            <v>44788</v>
          </cell>
          <cell r="BP200">
            <v>44788</v>
          </cell>
          <cell r="BQ200">
            <v>5769.98</v>
          </cell>
        </row>
        <row r="201">
          <cell r="BO201">
            <v>44819</v>
          </cell>
          <cell r="BP201">
            <v>44819</v>
          </cell>
          <cell r="BQ201">
            <v>5769.98</v>
          </cell>
        </row>
        <row r="202">
          <cell r="BO202">
            <v>44851</v>
          </cell>
          <cell r="BP202">
            <v>44851</v>
          </cell>
          <cell r="BQ202">
            <v>5769.98</v>
          </cell>
        </row>
        <row r="203">
          <cell r="BO203">
            <v>44881</v>
          </cell>
          <cell r="BP203">
            <v>44881</v>
          </cell>
          <cell r="BQ203">
            <v>5769.98</v>
          </cell>
        </row>
        <row r="204">
          <cell r="BO204">
            <v>44910</v>
          </cell>
          <cell r="BP204">
            <v>44910</v>
          </cell>
          <cell r="BQ204">
            <v>5769.98</v>
          </cell>
        </row>
        <row r="205">
          <cell r="BO205">
            <v>44942</v>
          </cell>
          <cell r="BP205">
            <v>44942</v>
          </cell>
          <cell r="BQ205">
            <v>5769.98</v>
          </cell>
        </row>
        <row r="206">
          <cell r="BO206">
            <v>44972</v>
          </cell>
          <cell r="BP206">
            <v>44972</v>
          </cell>
          <cell r="BQ206">
            <v>5769.98</v>
          </cell>
        </row>
        <row r="207">
          <cell r="BO207">
            <v>45000</v>
          </cell>
          <cell r="BP207">
            <v>45000</v>
          </cell>
          <cell r="BQ207">
            <v>5769.98</v>
          </cell>
        </row>
        <row r="208">
          <cell r="BO208">
            <v>45033</v>
          </cell>
          <cell r="BP208">
            <v>45033</v>
          </cell>
          <cell r="BQ208">
            <v>5769.98</v>
          </cell>
        </row>
        <row r="209">
          <cell r="BO209">
            <v>45061</v>
          </cell>
          <cell r="BP209">
            <v>45061</v>
          </cell>
          <cell r="BQ209">
            <v>5769.98</v>
          </cell>
        </row>
        <row r="210">
          <cell r="BO210">
            <v>45092</v>
          </cell>
          <cell r="BP210">
            <v>45092</v>
          </cell>
          <cell r="BQ210">
            <v>5769.98</v>
          </cell>
        </row>
        <row r="211">
          <cell r="BO211">
            <v>45124</v>
          </cell>
          <cell r="BP211">
            <v>45124</v>
          </cell>
          <cell r="BQ211">
            <v>5769.98</v>
          </cell>
        </row>
        <row r="212">
          <cell r="BO212">
            <v>45153</v>
          </cell>
          <cell r="BP212">
            <v>45153</v>
          </cell>
          <cell r="BQ212">
            <v>5769.98</v>
          </cell>
        </row>
        <row r="213">
          <cell r="BO213">
            <v>45184</v>
          </cell>
          <cell r="BP213">
            <v>45184</v>
          </cell>
          <cell r="BQ213">
            <v>5769.98</v>
          </cell>
        </row>
        <row r="214">
          <cell r="BO214">
            <v>45215</v>
          </cell>
          <cell r="BP214">
            <v>45215</v>
          </cell>
          <cell r="BQ214">
            <v>5769.98</v>
          </cell>
        </row>
        <row r="215">
          <cell r="BO215">
            <v>45246</v>
          </cell>
          <cell r="BP215">
            <v>45246</v>
          </cell>
          <cell r="BQ215">
            <v>5769.98</v>
          </cell>
        </row>
        <row r="216">
          <cell r="BO216">
            <v>45275</v>
          </cell>
          <cell r="BP216">
            <v>45275</v>
          </cell>
          <cell r="BQ216">
            <v>5769.98</v>
          </cell>
        </row>
        <row r="217">
          <cell r="BO217">
            <v>45306</v>
          </cell>
          <cell r="BP217">
            <v>45306</v>
          </cell>
          <cell r="BQ217">
            <v>5769.98</v>
          </cell>
        </row>
        <row r="218">
          <cell r="BO218">
            <v>45337</v>
          </cell>
          <cell r="BP218">
            <v>45337</v>
          </cell>
          <cell r="BQ218">
            <v>5769.98</v>
          </cell>
        </row>
        <row r="219">
          <cell r="BO219">
            <v>45366</v>
          </cell>
          <cell r="BP219">
            <v>45366</v>
          </cell>
          <cell r="BQ219">
            <v>5769.98</v>
          </cell>
        </row>
        <row r="220">
          <cell r="BO220">
            <v>45397</v>
          </cell>
          <cell r="BP220">
            <v>45397</v>
          </cell>
          <cell r="BQ220">
            <v>5769.98</v>
          </cell>
        </row>
        <row r="221">
          <cell r="BO221">
            <v>45427</v>
          </cell>
          <cell r="BP221">
            <v>45427</v>
          </cell>
          <cell r="BQ221">
            <v>5769.98</v>
          </cell>
        </row>
        <row r="222">
          <cell r="BO222">
            <v>45460</v>
          </cell>
          <cell r="BP222">
            <v>45460</v>
          </cell>
          <cell r="BQ222">
            <v>5769.98</v>
          </cell>
        </row>
        <row r="223">
          <cell r="BO223">
            <v>45488</v>
          </cell>
          <cell r="BP223">
            <v>45488</v>
          </cell>
          <cell r="BQ223">
            <v>5769.98</v>
          </cell>
        </row>
        <row r="224">
          <cell r="BO224">
            <v>45519</v>
          </cell>
          <cell r="BP224">
            <v>45519</v>
          </cell>
          <cell r="BQ224">
            <v>5769.98</v>
          </cell>
        </row>
        <row r="225">
          <cell r="BO225">
            <v>45551</v>
          </cell>
          <cell r="BP225">
            <v>45551</v>
          </cell>
          <cell r="BQ225">
            <v>5769.98</v>
          </cell>
        </row>
        <row r="226">
          <cell r="BO226">
            <v>45580</v>
          </cell>
          <cell r="BP226">
            <v>45580</v>
          </cell>
          <cell r="BQ226">
            <v>5769.98</v>
          </cell>
        </row>
        <row r="227">
          <cell r="BO227">
            <v>45614</v>
          </cell>
          <cell r="BP227">
            <v>45614</v>
          </cell>
          <cell r="BQ227">
            <v>5769.98</v>
          </cell>
        </row>
        <row r="228">
          <cell r="BO228">
            <v>45642</v>
          </cell>
          <cell r="BP228">
            <v>45642</v>
          </cell>
          <cell r="BQ228">
            <v>5769.98</v>
          </cell>
        </row>
        <row r="229">
          <cell r="BO229">
            <v>45672</v>
          </cell>
          <cell r="BP229">
            <v>45672</v>
          </cell>
          <cell r="BQ229">
            <v>5769.98</v>
          </cell>
        </row>
        <row r="230">
          <cell r="BO230">
            <v>45705</v>
          </cell>
          <cell r="BP230">
            <v>45705</v>
          </cell>
          <cell r="BQ230">
            <v>5769.98</v>
          </cell>
        </row>
        <row r="231">
          <cell r="BO231">
            <v>45733</v>
          </cell>
          <cell r="BP231">
            <v>45733</v>
          </cell>
          <cell r="BQ231">
            <v>5769.98</v>
          </cell>
        </row>
        <row r="232">
          <cell r="BO232">
            <v>45762</v>
          </cell>
          <cell r="BP232">
            <v>45762</v>
          </cell>
          <cell r="BQ232">
            <v>5769.98</v>
          </cell>
        </row>
        <row r="233">
          <cell r="BO233">
            <v>45792</v>
          </cell>
          <cell r="BP233">
            <v>45792</v>
          </cell>
          <cell r="BQ233">
            <v>5769.98</v>
          </cell>
        </row>
        <row r="234">
          <cell r="BO234">
            <v>45824</v>
          </cell>
          <cell r="BP234">
            <v>45824</v>
          </cell>
          <cell r="BQ234">
            <v>5769.98</v>
          </cell>
        </row>
        <row r="235">
          <cell r="BO235">
            <v>45853</v>
          </cell>
          <cell r="BP235">
            <v>45853</v>
          </cell>
          <cell r="BQ235">
            <v>5769.98</v>
          </cell>
        </row>
        <row r="236">
          <cell r="BO236">
            <v>45884</v>
          </cell>
          <cell r="BP236">
            <v>45884</v>
          </cell>
          <cell r="BQ236">
            <v>5769.98</v>
          </cell>
        </row>
        <row r="237">
          <cell r="BO237">
            <v>45915</v>
          </cell>
          <cell r="BP237">
            <v>45915</v>
          </cell>
          <cell r="BQ237">
            <v>5769.98</v>
          </cell>
        </row>
        <row r="238">
          <cell r="BO238">
            <v>45945</v>
          </cell>
          <cell r="BP238">
            <v>45945</v>
          </cell>
          <cell r="BQ238">
            <v>5769.98</v>
          </cell>
        </row>
        <row r="239">
          <cell r="BO239">
            <v>45978</v>
          </cell>
          <cell r="BP239">
            <v>45978</v>
          </cell>
          <cell r="BQ239">
            <v>5769.98</v>
          </cell>
        </row>
        <row r="240">
          <cell r="BO240">
            <v>46006</v>
          </cell>
          <cell r="BP240">
            <v>46006</v>
          </cell>
          <cell r="BQ240">
            <v>5769.98</v>
          </cell>
        </row>
        <row r="241">
          <cell r="BO241">
            <v>46037</v>
          </cell>
          <cell r="BP241">
            <v>46037</v>
          </cell>
          <cell r="BQ241">
            <v>5769.98</v>
          </cell>
        </row>
        <row r="242">
          <cell r="BO242">
            <v>46071</v>
          </cell>
          <cell r="BP242">
            <v>46071</v>
          </cell>
          <cell r="BQ242">
            <v>5769.98</v>
          </cell>
        </row>
        <row r="243">
          <cell r="BO243">
            <v>46097</v>
          </cell>
          <cell r="BP243">
            <v>46097</v>
          </cell>
          <cell r="BQ243">
            <v>5769.98</v>
          </cell>
        </row>
        <row r="244">
          <cell r="BO244">
            <v>46127</v>
          </cell>
          <cell r="BP244">
            <v>46127</v>
          </cell>
          <cell r="BQ244">
            <v>5769.98</v>
          </cell>
        </row>
        <row r="245">
          <cell r="BO245">
            <v>46157</v>
          </cell>
          <cell r="BP245">
            <v>46157</v>
          </cell>
          <cell r="BQ245">
            <v>5769.98</v>
          </cell>
        </row>
        <row r="246">
          <cell r="BO246">
            <v>46188</v>
          </cell>
          <cell r="BP246">
            <v>46188</v>
          </cell>
          <cell r="BQ246">
            <v>5769.98</v>
          </cell>
        </row>
        <row r="247">
          <cell r="BO247">
            <v>46218</v>
          </cell>
          <cell r="BP247">
            <v>46218</v>
          </cell>
          <cell r="BQ247">
            <v>5769.98</v>
          </cell>
        </row>
        <row r="248">
          <cell r="BO248">
            <v>46251</v>
          </cell>
          <cell r="BP248">
            <v>46251</v>
          </cell>
          <cell r="BQ248">
            <v>5769.98</v>
          </cell>
        </row>
        <row r="249">
          <cell r="BO249">
            <v>46280</v>
          </cell>
          <cell r="BP249">
            <v>46280</v>
          </cell>
          <cell r="BQ249">
            <v>5769.98</v>
          </cell>
        </row>
        <row r="250">
          <cell r="BO250">
            <v>46310</v>
          </cell>
          <cell r="BP250">
            <v>46310</v>
          </cell>
          <cell r="BQ250">
            <v>5769.98</v>
          </cell>
        </row>
        <row r="251">
          <cell r="BO251">
            <v>46342</v>
          </cell>
          <cell r="BP251">
            <v>46342</v>
          </cell>
          <cell r="BQ251">
            <v>5769.98</v>
          </cell>
        </row>
        <row r="252">
          <cell r="BO252">
            <v>46371</v>
          </cell>
          <cell r="BP252">
            <v>46371</v>
          </cell>
          <cell r="BQ252">
            <v>5769.98</v>
          </cell>
        </row>
        <row r="253">
          <cell r="BO253">
            <v>46402</v>
          </cell>
          <cell r="BP253">
            <v>46402</v>
          </cell>
          <cell r="BQ253">
            <v>5769.98</v>
          </cell>
        </row>
        <row r="254">
          <cell r="BO254">
            <v>46433</v>
          </cell>
          <cell r="BP254">
            <v>46433</v>
          </cell>
          <cell r="BQ254">
            <v>5769.98</v>
          </cell>
        </row>
        <row r="255">
          <cell r="BO255">
            <v>46461</v>
          </cell>
          <cell r="BP255">
            <v>46461</v>
          </cell>
          <cell r="BQ255">
            <v>5769.98</v>
          </cell>
        </row>
        <row r="256">
          <cell r="BO256">
            <v>46492</v>
          </cell>
          <cell r="BP256">
            <v>46492</v>
          </cell>
          <cell r="BQ256">
            <v>5769.98</v>
          </cell>
        </row>
        <row r="257">
          <cell r="BO257">
            <v>46524</v>
          </cell>
          <cell r="BP257">
            <v>46524</v>
          </cell>
          <cell r="BQ257">
            <v>5769.98</v>
          </cell>
        </row>
        <row r="258">
          <cell r="BO258">
            <v>46553</v>
          </cell>
          <cell r="BP258">
            <v>46553</v>
          </cell>
          <cell r="BQ258">
            <v>5769.98</v>
          </cell>
        </row>
        <row r="259">
          <cell r="BO259">
            <v>46583</v>
          </cell>
          <cell r="BP259">
            <v>46583</v>
          </cell>
          <cell r="BQ259">
            <v>5769.98</v>
          </cell>
        </row>
        <row r="260">
          <cell r="BO260">
            <v>46615</v>
          </cell>
          <cell r="BP260">
            <v>46615</v>
          </cell>
          <cell r="BQ260">
            <v>5769.98</v>
          </cell>
        </row>
        <row r="261">
          <cell r="BO261">
            <v>46645</v>
          </cell>
          <cell r="BP261">
            <v>46645</v>
          </cell>
          <cell r="BQ261">
            <v>5769.98</v>
          </cell>
        </row>
        <row r="262">
          <cell r="BO262">
            <v>46675</v>
          </cell>
          <cell r="BP262">
            <v>46675</v>
          </cell>
          <cell r="BQ262">
            <v>5769.98</v>
          </cell>
        </row>
        <row r="263">
          <cell r="BO263">
            <v>46707</v>
          </cell>
          <cell r="BP263">
            <v>46707</v>
          </cell>
          <cell r="BQ263">
            <v>5769.98</v>
          </cell>
        </row>
        <row r="264">
          <cell r="BO264">
            <v>46736</v>
          </cell>
          <cell r="BP264">
            <v>46736</v>
          </cell>
          <cell r="BQ264">
            <v>5769.98</v>
          </cell>
        </row>
        <row r="265">
          <cell r="BO265">
            <v>46769</v>
          </cell>
          <cell r="BP265">
            <v>46769</v>
          </cell>
          <cell r="BQ265">
            <v>5769.98</v>
          </cell>
        </row>
        <row r="266">
          <cell r="BO266">
            <v>46798</v>
          </cell>
          <cell r="BP266">
            <v>46798</v>
          </cell>
          <cell r="BQ266">
            <v>5769.98</v>
          </cell>
        </row>
        <row r="267">
          <cell r="BO267">
            <v>46827</v>
          </cell>
          <cell r="BP267">
            <v>46827</v>
          </cell>
          <cell r="BQ267">
            <v>5769.98</v>
          </cell>
        </row>
        <row r="268">
          <cell r="BO268">
            <v>46860</v>
          </cell>
          <cell r="BP268">
            <v>46860</v>
          </cell>
          <cell r="BQ268">
            <v>5769.98</v>
          </cell>
        </row>
        <row r="269">
          <cell r="BO269">
            <v>46888</v>
          </cell>
          <cell r="BP269">
            <v>46888</v>
          </cell>
          <cell r="BQ269">
            <v>5769.98</v>
          </cell>
        </row>
        <row r="270">
          <cell r="BO270">
            <v>46920</v>
          </cell>
          <cell r="BP270">
            <v>46920</v>
          </cell>
          <cell r="BQ270">
            <v>5769.98</v>
          </cell>
        </row>
        <row r="271">
          <cell r="BO271">
            <v>46951</v>
          </cell>
          <cell r="BP271">
            <v>46951</v>
          </cell>
          <cell r="BQ271">
            <v>5769.98</v>
          </cell>
        </row>
        <row r="272">
          <cell r="BO272">
            <v>46980</v>
          </cell>
          <cell r="BP272">
            <v>46980</v>
          </cell>
          <cell r="BQ272">
            <v>5769.98</v>
          </cell>
        </row>
        <row r="273">
          <cell r="BO273">
            <v>47011</v>
          </cell>
          <cell r="BP273">
            <v>47011</v>
          </cell>
          <cell r="BQ273">
            <v>5769.98</v>
          </cell>
        </row>
        <row r="274">
          <cell r="BO274">
            <v>47042</v>
          </cell>
          <cell r="BP274">
            <v>47042</v>
          </cell>
          <cell r="BQ274">
            <v>5769.98</v>
          </cell>
        </row>
        <row r="275">
          <cell r="BO275">
            <v>47073</v>
          </cell>
          <cell r="BP275">
            <v>47073</v>
          </cell>
          <cell r="BQ275">
            <v>5769.98</v>
          </cell>
        </row>
        <row r="276">
          <cell r="BO276">
            <v>47102</v>
          </cell>
          <cell r="BP276">
            <v>47102</v>
          </cell>
          <cell r="BQ276">
            <v>5769.98</v>
          </cell>
        </row>
        <row r="277">
          <cell r="BO277">
            <v>47133</v>
          </cell>
          <cell r="BP277">
            <v>47133</v>
          </cell>
          <cell r="BQ277">
            <v>5769.98</v>
          </cell>
        </row>
        <row r="278">
          <cell r="BO278">
            <v>47164</v>
          </cell>
          <cell r="BP278">
            <v>47164</v>
          </cell>
          <cell r="BQ278">
            <v>5769.98</v>
          </cell>
        </row>
        <row r="279">
          <cell r="BO279">
            <v>47192</v>
          </cell>
          <cell r="BP279">
            <v>47192</v>
          </cell>
          <cell r="BQ279">
            <v>5769.98</v>
          </cell>
        </row>
        <row r="280">
          <cell r="BO280">
            <v>47224</v>
          </cell>
          <cell r="BP280">
            <v>47224</v>
          </cell>
          <cell r="BQ280">
            <v>5769.98</v>
          </cell>
        </row>
        <row r="281">
          <cell r="BO281">
            <v>47253</v>
          </cell>
          <cell r="BP281">
            <v>47253</v>
          </cell>
          <cell r="BQ281">
            <v>5769.98</v>
          </cell>
        </row>
        <row r="282">
          <cell r="BO282">
            <v>47284</v>
          </cell>
          <cell r="BP282">
            <v>47284</v>
          </cell>
          <cell r="BQ282">
            <v>5769.98</v>
          </cell>
        </row>
        <row r="283">
          <cell r="BO283">
            <v>47315</v>
          </cell>
          <cell r="BP283">
            <v>47315</v>
          </cell>
          <cell r="BQ283">
            <v>5769.98</v>
          </cell>
        </row>
        <row r="284">
          <cell r="BO284">
            <v>47345</v>
          </cell>
          <cell r="BP284">
            <v>47345</v>
          </cell>
          <cell r="BQ284">
            <v>5769.98</v>
          </cell>
        </row>
        <row r="285">
          <cell r="BO285">
            <v>47378</v>
          </cell>
          <cell r="BP285">
            <v>47378</v>
          </cell>
          <cell r="BQ285">
            <v>5769.98</v>
          </cell>
        </row>
        <row r="286">
          <cell r="BO286">
            <v>47406</v>
          </cell>
          <cell r="BP286">
            <v>47406</v>
          </cell>
          <cell r="BQ286">
            <v>5769.98</v>
          </cell>
        </row>
        <row r="287">
          <cell r="BO287">
            <v>47438</v>
          </cell>
          <cell r="BP287">
            <v>47438</v>
          </cell>
          <cell r="BQ287">
            <v>5769.98</v>
          </cell>
        </row>
        <row r="288">
          <cell r="BO288">
            <v>47469</v>
          </cell>
          <cell r="BP288">
            <v>47469</v>
          </cell>
          <cell r="BQ288">
            <v>5769.98</v>
          </cell>
        </row>
        <row r="289">
          <cell r="BO289">
            <v>47498</v>
          </cell>
          <cell r="BP289">
            <v>47498</v>
          </cell>
          <cell r="BQ289">
            <v>5769.98</v>
          </cell>
        </row>
        <row r="290">
          <cell r="BO290">
            <v>47529</v>
          </cell>
          <cell r="BP290">
            <v>47529</v>
          </cell>
          <cell r="BQ290">
            <v>5769.98</v>
          </cell>
        </row>
        <row r="291">
          <cell r="BO291">
            <v>47557</v>
          </cell>
          <cell r="BP291">
            <v>47557</v>
          </cell>
          <cell r="BQ291">
            <v>5769.98</v>
          </cell>
        </row>
        <row r="292">
          <cell r="BO292">
            <v>47588</v>
          </cell>
          <cell r="BP292">
            <v>47588</v>
          </cell>
          <cell r="BQ292">
            <v>5769.98</v>
          </cell>
        </row>
        <row r="293">
          <cell r="BO293">
            <v>47618</v>
          </cell>
          <cell r="BP293">
            <v>47618</v>
          </cell>
          <cell r="BQ293">
            <v>5769.98</v>
          </cell>
        </row>
        <row r="294">
          <cell r="BO294">
            <v>47651</v>
          </cell>
          <cell r="BP294">
            <v>47651</v>
          </cell>
          <cell r="BQ294">
            <v>5769.98</v>
          </cell>
        </row>
        <row r="295">
          <cell r="BO295">
            <v>47679</v>
          </cell>
          <cell r="BP295">
            <v>47679</v>
          </cell>
          <cell r="BQ295">
            <v>5769.98</v>
          </cell>
        </row>
        <row r="296">
          <cell r="BO296">
            <v>47710</v>
          </cell>
          <cell r="BP296">
            <v>47710</v>
          </cell>
          <cell r="BQ296">
            <v>5769.98</v>
          </cell>
        </row>
        <row r="297">
          <cell r="BO297">
            <v>47742</v>
          </cell>
          <cell r="BP297">
            <v>47742</v>
          </cell>
          <cell r="BQ297">
            <v>5769.98</v>
          </cell>
        </row>
        <row r="298">
          <cell r="BO298">
            <v>47771</v>
          </cell>
          <cell r="BP298">
            <v>47771</v>
          </cell>
          <cell r="BQ298">
            <v>5769.98</v>
          </cell>
        </row>
        <row r="299">
          <cell r="BO299">
            <v>47805</v>
          </cell>
          <cell r="BP299">
            <v>47805</v>
          </cell>
          <cell r="BQ299">
            <v>5769.98</v>
          </cell>
        </row>
        <row r="300">
          <cell r="BO300">
            <v>47833</v>
          </cell>
          <cell r="BP300">
            <v>47833</v>
          </cell>
          <cell r="BQ300">
            <v>5769.98</v>
          </cell>
        </row>
        <row r="301">
          <cell r="BO301">
            <v>47863</v>
          </cell>
          <cell r="BP301">
            <v>47863</v>
          </cell>
          <cell r="BQ301">
            <v>5769.98</v>
          </cell>
        </row>
        <row r="302">
          <cell r="BO302">
            <v>47896</v>
          </cell>
          <cell r="BP302">
            <v>47896</v>
          </cell>
          <cell r="BQ302">
            <v>5769.98</v>
          </cell>
        </row>
        <row r="303">
          <cell r="BO303">
            <v>47924</v>
          </cell>
          <cell r="BP303">
            <v>47924</v>
          </cell>
          <cell r="BQ303">
            <v>5769.98</v>
          </cell>
        </row>
        <row r="304">
          <cell r="BO304">
            <v>47953</v>
          </cell>
          <cell r="BP304">
            <v>47953</v>
          </cell>
          <cell r="BQ304">
            <v>5769.98</v>
          </cell>
        </row>
        <row r="305">
          <cell r="BO305">
            <v>47983</v>
          </cell>
          <cell r="BP305">
            <v>47983</v>
          </cell>
          <cell r="BQ305">
            <v>5769.98</v>
          </cell>
        </row>
        <row r="306">
          <cell r="BO306">
            <v>48015</v>
          </cell>
          <cell r="BP306">
            <v>48015</v>
          </cell>
          <cell r="BQ306">
            <v>5769.98</v>
          </cell>
        </row>
        <row r="307">
          <cell r="BO307">
            <v>48044</v>
          </cell>
          <cell r="BP307">
            <v>48044</v>
          </cell>
          <cell r="BQ307">
            <v>5769.98</v>
          </cell>
        </row>
        <row r="308">
          <cell r="BO308">
            <v>48075</v>
          </cell>
          <cell r="BP308">
            <v>48075</v>
          </cell>
          <cell r="BQ308">
            <v>5769.98</v>
          </cell>
        </row>
        <row r="309">
          <cell r="BO309">
            <v>48106</v>
          </cell>
          <cell r="BP309">
            <v>48106</v>
          </cell>
          <cell r="BQ309">
            <v>5769.98</v>
          </cell>
        </row>
        <row r="310">
          <cell r="BO310">
            <v>48136</v>
          </cell>
          <cell r="BP310">
            <v>48136</v>
          </cell>
          <cell r="BQ310">
            <v>5769.98</v>
          </cell>
        </row>
        <row r="311">
          <cell r="BO311">
            <v>48169</v>
          </cell>
          <cell r="BP311">
            <v>48169</v>
          </cell>
          <cell r="BQ311">
            <v>5769.98</v>
          </cell>
        </row>
        <row r="312">
          <cell r="BO312">
            <v>48197</v>
          </cell>
          <cell r="BP312">
            <v>48197</v>
          </cell>
          <cell r="BQ312">
            <v>5769.98</v>
          </cell>
        </row>
        <row r="313">
          <cell r="BO313">
            <v>48228</v>
          </cell>
          <cell r="BP313">
            <v>48228</v>
          </cell>
          <cell r="BQ313">
            <v>5769.98</v>
          </cell>
        </row>
        <row r="314">
          <cell r="BO314">
            <v>48259</v>
          </cell>
          <cell r="BP314">
            <v>48259</v>
          </cell>
          <cell r="BQ314">
            <v>5769.98</v>
          </cell>
        </row>
        <row r="315">
          <cell r="BO315">
            <v>48288</v>
          </cell>
          <cell r="BP315">
            <v>48288</v>
          </cell>
          <cell r="BQ315">
            <v>5769.98</v>
          </cell>
        </row>
        <row r="316">
          <cell r="BO316">
            <v>48319</v>
          </cell>
          <cell r="BP316">
            <v>48319</v>
          </cell>
          <cell r="BQ316">
            <v>5769.98</v>
          </cell>
        </row>
        <row r="317">
          <cell r="BO317">
            <v>48349</v>
          </cell>
          <cell r="BP317">
            <v>48349</v>
          </cell>
          <cell r="BQ317">
            <v>5769.98</v>
          </cell>
        </row>
        <row r="318">
          <cell r="BO318">
            <v>48380</v>
          </cell>
          <cell r="BP318">
            <v>48380</v>
          </cell>
          <cell r="BQ318">
            <v>5769.98</v>
          </cell>
        </row>
        <row r="319">
          <cell r="BO319">
            <v>48410</v>
          </cell>
          <cell r="BP319">
            <v>48410</v>
          </cell>
          <cell r="BQ319">
            <v>5769.98</v>
          </cell>
        </row>
        <row r="320">
          <cell r="BO320">
            <v>48441</v>
          </cell>
          <cell r="BP320">
            <v>48441</v>
          </cell>
          <cell r="BQ320">
            <v>5769.98</v>
          </cell>
        </row>
        <row r="321">
          <cell r="BO321">
            <v>48472</v>
          </cell>
          <cell r="BP321">
            <v>48472</v>
          </cell>
          <cell r="BQ321">
            <v>5769.98</v>
          </cell>
        </row>
        <row r="322">
          <cell r="BO322">
            <v>48502</v>
          </cell>
          <cell r="BP322">
            <v>48502</v>
          </cell>
          <cell r="BQ322">
            <v>5769.98</v>
          </cell>
        </row>
        <row r="323">
          <cell r="BO323">
            <v>48533</v>
          </cell>
          <cell r="BP323">
            <v>48533</v>
          </cell>
          <cell r="BQ323">
            <v>5769.98</v>
          </cell>
        </row>
        <row r="324">
          <cell r="BO324">
            <v>48563</v>
          </cell>
          <cell r="BP324">
            <v>48563</v>
          </cell>
          <cell r="BQ324">
            <v>5769.98</v>
          </cell>
        </row>
        <row r="325">
          <cell r="BO325">
            <v>48594</v>
          </cell>
          <cell r="BP325">
            <v>48594</v>
          </cell>
          <cell r="BQ325">
            <v>5769.98</v>
          </cell>
        </row>
        <row r="326">
          <cell r="BO326">
            <v>48625</v>
          </cell>
          <cell r="BP326">
            <v>48625</v>
          </cell>
          <cell r="BQ326">
            <v>5769.98</v>
          </cell>
        </row>
        <row r="327">
          <cell r="BO327">
            <v>48653</v>
          </cell>
          <cell r="BP327">
            <v>48653</v>
          </cell>
          <cell r="BQ327">
            <v>5769.98</v>
          </cell>
        </row>
        <row r="328">
          <cell r="BO328">
            <v>48684</v>
          </cell>
          <cell r="BP328">
            <v>48684</v>
          </cell>
          <cell r="BQ328">
            <v>5769.98</v>
          </cell>
        </row>
        <row r="329">
          <cell r="BO329">
            <v>48714</v>
          </cell>
          <cell r="BP329">
            <v>48714</v>
          </cell>
          <cell r="BQ329">
            <v>5769.98</v>
          </cell>
        </row>
        <row r="330">
          <cell r="BO330">
            <v>48745</v>
          </cell>
          <cell r="BP330">
            <v>48745</v>
          </cell>
          <cell r="BQ330">
            <v>5769.98</v>
          </cell>
        </row>
        <row r="331">
          <cell r="BO331">
            <v>48775</v>
          </cell>
          <cell r="BP331">
            <v>48775</v>
          </cell>
          <cell r="BQ331">
            <v>5769.98</v>
          </cell>
        </row>
        <row r="332">
          <cell r="BO332">
            <v>48806</v>
          </cell>
          <cell r="BP332">
            <v>48806</v>
          </cell>
          <cell r="BQ332">
            <v>5769.98</v>
          </cell>
        </row>
        <row r="333">
          <cell r="BO333">
            <v>48837</v>
          </cell>
          <cell r="BP333">
            <v>48837</v>
          </cell>
          <cell r="BQ333">
            <v>5769.98</v>
          </cell>
        </row>
        <row r="334">
          <cell r="BO334">
            <v>48867</v>
          </cell>
          <cell r="BP334">
            <v>48867</v>
          </cell>
          <cell r="BQ334">
            <v>5769.98</v>
          </cell>
        </row>
        <row r="335">
          <cell r="BO335">
            <v>48898</v>
          </cell>
          <cell r="BP335">
            <v>48898</v>
          </cell>
          <cell r="BQ335">
            <v>5769.98</v>
          </cell>
        </row>
        <row r="336">
          <cell r="BO336">
            <v>48928</v>
          </cell>
          <cell r="BP336">
            <v>48928</v>
          </cell>
          <cell r="BQ336">
            <v>5769.98</v>
          </cell>
        </row>
        <row r="337">
          <cell r="BO337">
            <v>48959</v>
          </cell>
          <cell r="BP337">
            <v>48959</v>
          </cell>
          <cell r="BQ337">
            <v>5769.98</v>
          </cell>
        </row>
        <row r="338">
          <cell r="BO338">
            <v>48990</v>
          </cell>
          <cell r="BP338">
            <v>48990</v>
          </cell>
          <cell r="BQ338">
            <v>5769.98</v>
          </cell>
        </row>
        <row r="339">
          <cell r="BO339">
            <v>49018</v>
          </cell>
          <cell r="BP339">
            <v>49018</v>
          </cell>
          <cell r="BQ339">
            <v>5769.98</v>
          </cell>
        </row>
        <row r="340">
          <cell r="BO340">
            <v>49049</v>
          </cell>
          <cell r="BP340">
            <v>49049</v>
          </cell>
          <cell r="BQ340">
            <v>5769.98</v>
          </cell>
        </row>
        <row r="341">
          <cell r="BO341">
            <v>49079</v>
          </cell>
          <cell r="BP341">
            <v>49079</v>
          </cell>
          <cell r="BQ341">
            <v>5769.98</v>
          </cell>
        </row>
        <row r="342">
          <cell r="BO342">
            <v>49110</v>
          </cell>
          <cell r="BP342">
            <v>49110</v>
          </cell>
          <cell r="BQ342">
            <v>5769.98</v>
          </cell>
        </row>
        <row r="343">
          <cell r="BO343">
            <v>49140</v>
          </cell>
          <cell r="BP343">
            <v>49140</v>
          </cell>
          <cell r="BQ343">
            <v>5769.98</v>
          </cell>
        </row>
        <row r="344">
          <cell r="BO344">
            <v>49171</v>
          </cell>
          <cell r="BP344">
            <v>49171</v>
          </cell>
          <cell r="BQ344">
            <v>5769.98</v>
          </cell>
        </row>
        <row r="345">
          <cell r="BO345">
            <v>49202</v>
          </cell>
          <cell r="BP345">
            <v>49202</v>
          </cell>
          <cell r="BQ345">
            <v>5769.98</v>
          </cell>
        </row>
        <row r="346">
          <cell r="BO346">
            <v>49232</v>
          </cell>
          <cell r="BP346">
            <v>49232</v>
          </cell>
          <cell r="BQ346">
            <v>5769.98</v>
          </cell>
        </row>
        <row r="347">
          <cell r="BO347">
            <v>49263</v>
          </cell>
          <cell r="BP347">
            <v>49263</v>
          </cell>
          <cell r="BQ347">
            <v>5769.98</v>
          </cell>
        </row>
        <row r="348">
          <cell r="BO348">
            <v>49293</v>
          </cell>
          <cell r="BP348">
            <v>49293</v>
          </cell>
          <cell r="BQ348">
            <v>5769.98</v>
          </cell>
        </row>
        <row r="349">
          <cell r="BO349">
            <v>49324</v>
          </cell>
          <cell r="BP349">
            <v>49324</v>
          </cell>
          <cell r="BQ349">
            <v>5769.98</v>
          </cell>
        </row>
        <row r="350">
          <cell r="BO350">
            <v>49355</v>
          </cell>
          <cell r="BP350">
            <v>49355</v>
          </cell>
          <cell r="BQ350">
            <v>5769.98</v>
          </cell>
        </row>
        <row r="351">
          <cell r="BO351">
            <v>49383</v>
          </cell>
          <cell r="BP351">
            <v>49383</v>
          </cell>
          <cell r="BQ351">
            <v>5769.98</v>
          </cell>
        </row>
        <row r="352">
          <cell r="BO352">
            <v>49414</v>
          </cell>
          <cell r="BP352">
            <v>49414</v>
          </cell>
          <cell r="BQ352">
            <v>5769.98</v>
          </cell>
        </row>
        <row r="353">
          <cell r="BO353">
            <v>49444</v>
          </cell>
          <cell r="BP353">
            <v>49444</v>
          </cell>
          <cell r="BQ353">
            <v>5769.98</v>
          </cell>
        </row>
        <row r="354">
          <cell r="BO354">
            <v>49475</v>
          </cell>
          <cell r="BP354">
            <v>49475</v>
          </cell>
          <cell r="BQ354">
            <v>5769.98</v>
          </cell>
        </row>
        <row r="355">
          <cell r="BO355">
            <v>49505</v>
          </cell>
          <cell r="BP355">
            <v>49505</v>
          </cell>
          <cell r="BQ355">
            <v>5769.98</v>
          </cell>
        </row>
        <row r="356">
          <cell r="BO356">
            <v>49536</v>
          </cell>
          <cell r="BP356">
            <v>49536</v>
          </cell>
          <cell r="BQ356">
            <v>5769.98</v>
          </cell>
        </row>
        <row r="357">
          <cell r="BO357">
            <v>49567</v>
          </cell>
          <cell r="BP357">
            <v>49567</v>
          </cell>
          <cell r="BQ357">
            <v>5769.98</v>
          </cell>
        </row>
        <row r="358">
          <cell r="BO358">
            <v>49597</v>
          </cell>
          <cell r="BP358">
            <v>49597</v>
          </cell>
          <cell r="BQ358">
            <v>5769.98</v>
          </cell>
        </row>
        <row r="359">
          <cell r="BO359">
            <v>49628</v>
          </cell>
          <cell r="BP359">
            <v>49628</v>
          </cell>
          <cell r="BQ359">
            <v>5769.98</v>
          </cell>
        </row>
        <row r="360">
          <cell r="BO360">
            <v>49658</v>
          </cell>
          <cell r="BP360">
            <v>49658</v>
          </cell>
          <cell r="BQ360">
            <v>5769.98</v>
          </cell>
        </row>
        <row r="361">
          <cell r="BO361">
            <v>49689</v>
          </cell>
          <cell r="BP361">
            <v>49689</v>
          </cell>
          <cell r="BQ361">
            <v>5769.98</v>
          </cell>
        </row>
        <row r="362">
          <cell r="BO362">
            <v>49720</v>
          </cell>
          <cell r="BP362">
            <v>49720</v>
          </cell>
          <cell r="BQ362">
            <v>5769.98</v>
          </cell>
        </row>
        <row r="363">
          <cell r="BO363">
            <v>49749</v>
          </cell>
          <cell r="BP363">
            <v>49749</v>
          </cell>
          <cell r="BQ363">
            <v>5769.98</v>
          </cell>
        </row>
        <row r="364">
          <cell r="BO364">
            <v>49780</v>
          </cell>
          <cell r="BP364">
            <v>49780</v>
          </cell>
          <cell r="BQ364">
            <v>5769.98</v>
          </cell>
        </row>
        <row r="365">
          <cell r="BO365">
            <v>49810</v>
          </cell>
          <cell r="BP365">
            <v>49810</v>
          </cell>
          <cell r="BQ365">
            <v>5769.98</v>
          </cell>
        </row>
        <row r="366">
          <cell r="BO366">
            <v>49841</v>
          </cell>
          <cell r="BP366">
            <v>49841</v>
          </cell>
          <cell r="BQ366">
            <v>5769.98</v>
          </cell>
        </row>
        <row r="367">
          <cell r="BO367">
            <v>49871</v>
          </cell>
          <cell r="BP367">
            <v>49871</v>
          </cell>
          <cell r="BQ367">
            <v>5769.98</v>
          </cell>
        </row>
        <row r="368">
          <cell r="BO368">
            <v>49902</v>
          </cell>
          <cell r="BP368">
            <v>49902</v>
          </cell>
          <cell r="BQ368">
            <v>5769.98</v>
          </cell>
        </row>
        <row r="369">
          <cell r="BO369">
            <v>49933</v>
          </cell>
          <cell r="BP369">
            <v>49933</v>
          </cell>
          <cell r="BQ369">
            <v>5769.98</v>
          </cell>
        </row>
        <row r="370">
          <cell r="BO370">
            <v>49963</v>
          </cell>
          <cell r="BP370">
            <v>49963</v>
          </cell>
          <cell r="BQ370">
            <v>5769.98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8.7109375" style="82" bestFit="1" customWidth="1"/>
    <col min="2" max="2" width="26.5703125" style="57" customWidth="1"/>
    <col min="3" max="3" width="24" style="57" bestFit="1" customWidth="1"/>
    <col min="4" max="5" width="13.7109375" style="57" customWidth="1"/>
    <col min="6" max="6" width="20.140625" style="57" customWidth="1"/>
    <col min="7" max="7" width="12.42578125" style="57" customWidth="1"/>
    <col min="8" max="8" width="20.140625" style="57" customWidth="1"/>
    <col min="9" max="9" width="18.140625" style="57" customWidth="1"/>
    <col min="10" max="10" width="12.42578125" style="57" customWidth="1"/>
    <col min="11" max="11" width="17.5703125" style="57" customWidth="1"/>
    <col min="12" max="12" width="17.85546875" style="57" bestFit="1" customWidth="1"/>
    <col min="13" max="14" width="19.5703125" style="57" bestFit="1" customWidth="1"/>
    <col min="15" max="15" width="17.85546875" style="57" bestFit="1" customWidth="1"/>
    <col min="16" max="16" width="24" style="57" bestFit="1" customWidth="1"/>
    <col min="17" max="17" width="11.140625" style="57" customWidth="1"/>
    <col min="18" max="18" width="14" style="57" bestFit="1" customWidth="1"/>
    <col min="19" max="19" width="17.85546875" style="57" bestFit="1" customWidth="1"/>
    <col min="20" max="20" width="17.5703125" style="57" customWidth="1"/>
    <col min="21" max="22" width="8.5703125" style="57" customWidth="1"/>
    <col min="23" max="23" width="20" style="57" customWidth="1"/>
    <col min="24" max="25" width="17.85546875" style="57" bestFit="1" customWidth="1"/>
    <col min="26" max="26" width="12.42578125" style="57" customWidth="1"/>
    <col min="27" max="27" width="18.7109375" style="57" bestFit="1" customWidth="1"/>
    <col min="28" max="28" width="12.42578125" style="57" customWidth="1"/>
    <col min="29" max="29" width="6" style="57" customWidth="1"/>
    <col min="30" max="30" width="22.7109375" style="57" customWidth="1"/>
    <col min="31" max="31" width="31.7109375" style="57" customWidth="1"/>
    <col min="32" max="32" width="13.7109375" style="57" customWidth="1"/>
    <col min="33" max="33" width="16.28515625" style="57" customWidth="1"/>
    <col min="34" max="34" width="22.7109375" style="57" customWidth="1"/>
    <col min="35" max="35" width="21.42578125" style="57" customWidth="1"/>
    <col min="36" max="36" width="17.5703125" style="57" customWidth="1"/>
    <col min="37" max="37" width="16.28515625" style="57" customWidth="1"/>
    <col min="38" max="38" width="13.7109375" style="57" customWidth="1"/>
    <col min="39" max="39" width="8.5703125" style="57" customWidth="1"/>
    <col min="40" max="40" width="15" style="57" customWidth="1"/>
    <col min="41" max="206" width="12.42578125" style="57" customWidth="1"/>
    <col min="207" max="207" width="20.140625" style="58" customWidth="1"/>
    <col min="208" max="208" width="26.5703125" style="58" customWidth="1"/>
    <col min="209" max="209" width="29.140625" style="58" customWidth="1"/>
    <col min="210" max="211" width="13.7109375" style="58" customWidth="1"/>
    <col min="212" max="212" width="17.5703125" style="58" customWidth="1"/>
    <col min="213" max="213" width="12.42578125" style="58" customWidth="1"/>
    <col min="214" max="214" width="20.140625" style="58" customWidth="1"/>
    <col min="215" max="215" width="15" style="58" customWidth="1"/>
    <col min="216" max="216" width="12.42578125" style="58" customWidth="1"/>
    <col min="217" max="217" width="17.5703125" style="58" customWidth="1"/>
    <col min="218" max="218" width="15" style="58" customWidth="1"/>
    <col min="219" max="219" width="16.28515625" style="58" customWidth="1"/>
    <col min="220" max="220" width="24" style="58" customWidth="1"/>
    <col min="221" max="221" width="22.7109375" style="58" customWidth="1"/>
    <col min="222" max="222" width="30.42578125" style="58" customWidth="1"/>
    <col min="223" max="223" width="11.140625" style="58" customWidth="1"/>
    <col min="224" max="224" width="20.140625" style="58" customWidth="1"/>
    <col min="225" max="225" width="27.85546875" style="58" customWidth="1"/>
    <col min="226" max="226" width="17.5703125" style="58" customWidth="1"/>
    <col min="227" max="228" width="8.5703125" style="58" customWidth="1"/>
    <col min="229" max="229" width="16.28515625" style="58" customWidth="1"/>
    <col min="230" max="230" width="25.28515625" style="58" customWidth="1"/>
    <col min="231" max="231" width="24" style="58" customWidth="1"/>
    <col min="232" max="232" width="12.42578125" style="58" customWidth="1"/>
    <col min="233" max="233" width="15" style="58" customWidth="1"/>
    <col min="234" max="234" width="12.42578125" style="58" customWidth="1"/>
    <col min="235" max="235" width="6" style="58" customWidth="1"/>
    <col min="236" max="236" width="22.7109375" style="58" customWidth="1"/>
    <col min="237" max="237" width="31.7109375" style="58" customWidth="1"/>
    <col min="238" max="238" width="13.7109375" style="58" customWidth="1"/>
    <col min="239" max="239" width="16.28515625" style="58" customWidth="1"/>
    <col min="240" max="240" width="22.7109375" style="58" customWidth="1"/>
    <col min="241" max="241" width="21.42578125" style="58" customWidth="1"/>
    <col min="242" max="242" width="17.5703125" style="58" customWidth="1"/>
    <col min="243" max="243" width="16.28515625" style="58" customWidth="1"/>
    <col min="244" max="244" width="13.7109375" style="58" customWidth="1"/>
    <col min="245" max="245" width="8.5703125" style="58" customWidth="1"/>
    <col min="246" max="246" width="15" style="58" customWidth="1"/>
    <col min="247" max="247" width="17.5703125" style="58" customWidth="1"/>
    <col min="248" max="248" width="26.5703125" style="58" customWidth="1"/>
    <col min="249" max="249" width="25.28515625" style="58" customWidth="1"/>
    <col min="250" max="251" width="17.5703125" style="58" customWidth="1"/>
    <col min="252" max="252" width="12.42578125" style="58" customWidth="1"/>
    <col min="253" max="253" width="17.5703125" style="58" customWidth="1"/>
    <col min="254" max="254" width="12.42578125" style="58" customWidth="1"/>
    <col min="255" max="255" width="15" style="58" customWidth="1"/>
    <col min="256" max="256" width="16.28515625" style="58" customWidth="1"/>
    <col min="257" max="258" width="17.5703125" style="58" customWidth="1"/>
    <col min="259" max="259" width="27.85546875" style="58" customWidth="1"/>
    <col min="260" max="260" width="13.7109375" style="58" customWidth="1"/>
    <col min="261" max="262" width="17.5703125" style="58" customWidth="1"/>
    <col min="263" max="263" width="15" style="58" customWidth="1"/>
    <col min="264" max="265" width="12.42578125" style="58" customWidth="1"/>
    <col min="266" max="267" width="17.5703125" style="58" customWidth="1"/>
    <col min="268" max="268" width="22.7109375" style="58" customWidth="1"/>
    <col min="269" max="269" width="17.5703125" style="58" customWidth="1"/>
    <col min="270" max="270" width="15" style="58" customWidth="1"/>
    <col min="271" max="271" width="17.5703125" style="58" customWidth="1"/>
    <col min="272" max="272" width="12.42578125" style="58" customWidth="1"/>
    <col min="273" max="273" width="34.28515625" style="58" customWidth="1"/>
    <col min="274" max="274" width="26.5703125" style="58" customWidth="1"/>
    <col min="275" max="276" width="18.85546875" style="58" customWidth="1"/>
    <col min="277" max="277" width="12.42578125" style="58" customWidth="1"/>
    <col min="278" max="278" width="20.140625" style="58" customWidth="1"/>
    <col min="279" max="279" width="16.28515625" style="58" customWidth="1"/>
    <col min="280" max="280" width="17.5703125" style="58" customWidth="1"/>
    <col min="281" max="462" width="12.42578125" style="58" customWidth="1"/>
    <col min="463" max="463" width="20.140625" style="58" customWidth="1"/>
    <col min="464" max="464" width="26.5703125" style="58" customWidth="1"/>
    <col min="465" max="465" width="29.140625" style="58" customWidth="1"/>
    <col min="466" max="467" width="13.7109375" style="58" customWidth="1"/>
    <col min="468" max="468" width="17.5703125" style="58" customWidth="1"/>
    <col min="469" max="469" width="12.42578125" style="58" customWidth="1"/>
    <col min="470" max="470" width="20.140625" style="58" customWidth="1"/>
    <col min="471" max="471" width="15" style="58" customWidth="1"/>
    <col min="472" max="472" width="12.42578125" style="58" customWidth="1"/>
    <col min="473" max="473" width="17.5703125" style="58" customWidth="1"/>
    <col min="474" max="474" width="15" style="58" customWidth="1"/>
    <col min="475" max="475" width="16.28515625" style="58" customWidth="1"/>
    <col min="476" max="476" width="24" style="58" customWidth="1"/>
    <col min="477" max="477" width="22.7109375" style="58" customWidth="1"/>
    <col min="478" max="478" width="30.42578125" style="58" customWidth="1"/>
    <col min="479" max="479" width="11.140625" style="58" customWidth="1"/>
    <col min="480" max="480" width="20.140625" style="58" customWidth="1"/>
    <col min="481" max="481" width="27.85546875" style="58" customWidth="1"/>
    <col min="482" max="482" width="17.5703125" style="58" customWidth="1"/>
    <col min="483" max="484" width="8.5703125" style="58" customWidth="1"/>
    <col min="485" max="485" width="16.28515625" style="58" customWidth="1"/>
    <col min="486" max="486" width="25.28515625" style="58" customWidth="1"/>
    <col min="487" max="487" width="24" style="58" customWidth="1"/>
    <col min="488" max="488" width="12.42578125" style="58" customWidth="1"/>
    <col min="489" max="489" width="15" style="58" customWidth="1"/>
    <col min="490" max="490" width="12.42578125" style="58" customWidth="1"/>
    <col min="491" max="491" width="6" style="58" customWidth="1"/>
    <col min="492" max="492" width="22.7109375" style="58" customWidth="1"/>
    <col min="493" max="493" width="31.7109375" style="58" customWidth="1"/>
    <col min="494" max="494" width="13.7109375" style="58" customWidth="1"/>
    <col min="495" max="495" width="16.28515625" style="58" customWidth="1"/>
    <col min="496" max="496" width="22.7109375" style="58" customWidth="1"/>
    <col min="497" max="497" width="21.42578125" style="58" customWidth="1"/>
    <col min="498" max="498" width="17.5703125" style="58" customWidth="1"/>
    <col min="499" max="499" width="16.28515625" style="58" customWidth="1"/>
    <col min="500" max="500" width="13.7109375" style="58" customWidth="1"/>
    <col min="501" max="501" width="8.5703125" style="58" customWidth="1"/>
    <col min="502" max="502" width="15" style="58" customWidth="1"/>
    <col min="503" max="503" width="17.5703125" style="58" customWidth="1"/>
    <col min="504" max="504" width="26.5703125" style="58" customWidth="1"/>
    <col min="505" max="505" width="25.28515625" style="58" customWidth="1"/>
    <col min="506" max="507" width="17.5703125" style="58" customWidth="1"/>
    <col min="508" max="508" width="12.42578125" style="58" customWidth="1"/>
    <col min="509" max="509" width="17.5703125" style="58" customWidth="1"/>
    <col min="510" max="510" width="12.42578125" style="58" customWidth="1"/>
    <col min="511" max="511" width="15" style="58" customWidth="1"/>
    <col min="512" max="512" width="16.28515625" style="58" customWidth="1"/>
    <col min="513" max="514" width="17.5703125" style="58" customWidth="1"/>
    <col min="515" max="515" width="27.85546875" style="58" customWidth="1"/>
    <col min="516" max="516" width="13.7109375" style="58" customWidth="1"/>
    <col min="517" max="518" width="17.5703125" style="58" customWidth="1"/>
    <col min="519" max="519" width="15" style="58" customWidth="1"/>
    <col min="520" max="521" width="12.42578125" style="58" customWidth="1"/>
    <col min="522" max="523" width="17.5703125" style="58" customWidth="1"/>
    <col min="524" max="524" width="22.7109375" style="58" customWidth="1"/>
    <col min="525" max="525" width="17.5703125" style="58" customWidth="1"/>
    <col min="526" max="526" width="15" style="58" customWidth="1"/>
    <col min="527" max="527" width="17.5703125" style="58" customWidth="1"/>
    <col min="528" max="528" width="12.42578125" style="58" customWidth="1"/>
    <col min="529" max="529" width="34.28515625" style="58" customWidth="1"/>
    <col min="530" max="530" width="26.5703125" style="58" customWidth="1"/>
    <col min="531" max="532" width="18.85546875" style="58" customWidth="1"/>
    <col min="533" max="533" width="12.42578125" style="58" customWidth="1"/>
    <col min="534" max="534" width="20.140625" style="58" customWidth="1"/>
    <col min="535" max="535" width="16.28515625" style="58" customWidth="1"/>
    <col min="536" max="536" width="17.5703125" style="58" customWidth="1"/>
    <col min="537" max="718" width="12.42578125" style="58" customWidth="1"/>
    <col min="719" max="719" width="20.140625" style="58" customWidth="1"/>
    <col min="720" max="720" width="26.5703125" style="58" customWidth="1"/>
    <col min="721" max="721" width="29.140625" style="58" customWidth="1"/>
    <col min="722" max="723" width="13.7109375" style="58" customWidth="1"/>
    <col min="724" max="724" width="17.5703125" style="58" customWidth="1"/>
    <col min="725" max="725" width="12.42578125" style="58" customWidth="1"/>
    <col min="726" max="726" width="20.140625" style="58" customWidth="1"/>
    <col min="727" max="727" width="15" style="58" customWidth="1"/>
    <col min="728" max="728" width="12.42578125" style="58" customWidth="1"/>
    <col min="729" max="729" width="17.5703125" style="58" customWidth="1"/>
    <col min="730" max="730" width="15" style="58" customWidth="1"/>
    <col min="731" max="731" width="16.28515625" style="58" customWidth="1"/>
    <col min="732" max="732" width="24" style="58" customWidth="1"/>
    <col min="733" max="733" width="22.7109375" style="58" customWidth="1"/>
    <col min="734" max="734" width="30.42578125" style="58" customWidth="1"/>
    <col min="735" max="735" width="11.140625" style="58" customWidth="1"/>
    <col min="736" max="736" width="20.140625" style="58" customWidth="1"/>
    <col min="737" max="737" width="27.85546875" style="58" customWidth="1"/>
    <col min="738" max="738" width="17.5703125" style="58" customWidth="1"/>
    <col min="739" max="740" width="8.5703125" style="58" customWidth="1"/>
    <col min="741" max="741" width="16.28515625" style="58" customWidth="1"/>
    <col min="742" max="742" width="25.28515625" style="58" customWidth="1"/>
    <col min="743" max="743" width="24" style="58" customWidth="1"/>
    <col min="744" max="744" width="12.42578125" style="58" customWidth="1"/>
    <col min="745" max="745" width="15" style="58" customWidth="1"/>
    <col min="746" max="746" width="12.42578125" style="58" customWidth="1"/>
    <col min="747" max="747" width="6" style="58" customWidth="1"/>
    <col min="748" max="748" width="22.7109375" style="58" customWidth="1"/>
    <col min="749" max="749" width="31.7109375" style="58" customWidth="1"/>
    <col min="750" max="750" width="13.7109375" style="58" customWidth="1"/>
    <col min="751" max="751" width="16.28515625" style="58" customWidth="1"/>
    <col min="752" max="752" width="22.7109375" style="58" customWidth="1"/>
    <col min="753" max="753" width="21.42578125" style="58" customWidth="1"/>
    <col min="754" max="754" width="17.5703125" style="58" customWidth="1"/>
    <col min="755" max="755" width="16.28515625" style="58" customWidth="1"/>
    <col min="756" max="756" width="13.7109375" style="58" customWidth="1"/>
    <col min="757" max="757" width="8.5703125" style="58" customWidth="1"/>
    <col min="758" max="758" width="15" style="58" customWidth="1"/>
    <col min="759" max="759" width="17.5703125" style="58" customWidth="1"/>
    <col min="760" max="760" width="26.5703125" style="58" customWidth="1"/>
    <col min="761" max="761" width="25.28515625" style="58" customWidth="1"/>
    <col min="762" max="763" width="17.5703125" style="58" customWidth="1"/>
    <col min="764" max="764" width="12.42578125" style="58" customWidth="1"/>
    <col min="765" max="765" width="17.5703125" style="58" customWidth="1"/>
    <col min="766" max="766" width="12.42578125" style="58" customWidth="1"/>
    <col min="767" max="767" width="15" style="58" customWidth="1"/>
    <col min="768" max="768" width="16.28515625" style="58" customWidth="1"/>
    <col min="769" max="770" width="17.5703125" style="58" customWidth="1"/>
    <col min="771" max="771" width="27.85546875" style="58" customWidth="1"/>
    <col min="772" max="772" width="13.7109375" style="58" customWidth="1"/>
    <col min="773" max="774" width="17.5703125" style="58" customWidth="1"/>
    <col min="775" max="775" width="15" style="58" customWidth="1"/>
    <col min="776" max="777" width="12.42578125" style="58" customWidth="1"/>
    <col min="778" max="779" width="17.5703125" style="58" customWidth="1"/>
    <col min="780" max="780" width="22.7109375" style="58" customWidth="1"/>
    <col min="781" max="781" width="17.5703125" style="58" customWidth="1"/>
    <col min="782" max="782" width="15" style="58" customWidth="1"/>
    <col min="783" max="783" width="17.5703125" style="58" customWidth="1"/>
    <col min="784" max="784" width="12.42578125" style="58" customWidth="1"/>
    <col min="785" max="785" width="34.28515625" style="58" customWidth="1"/>
    <col min="786" max="786" width="26.5703125" style="58" customWidth="1"/>
    <col min="787" max="788" width="18.85546875" style="58" customWidth="1"/>
    <col min="789" max="789" width="12.42578125" style="58" customWidth="1"/>
    <col min="790" max="790" width="20.140625" style="58" customWidth="1"/>
    <col min="791" max="791" width="16.28515625" style="58" customWidth="1"/>
    <col min="792" max="792" width="17.5703125" style="58" customWidth="1"/>
    <col min="793" max="974" width="12.42578125" style="58" customWidth="1"/>
    <col min="975" max="975" width="20.140625" style="58" customWidth="1"/>
    <col min="976" max="976" width="26.5703125" style="58" customWidth="1"/>
    <col min="977" max="977" width="29.140625" style="58" customWidth="1"/>
    <col min="978" max="979" width="13.7109375" style="58" customWidth="1"/>
    <col min="980" max="980" width="17.5703125" style="58" customWidth="1"/>
    <col min="981" max="981" width="12.42578125" style="58" customWidth="1"/>
    <col min="982" max="982" width="20.140625" style="58" customWidth="1"/>
    <col min="983" max="983" width="15" style="58" customWidth="1"/>
    <col min="984" max="984" width="12.42578125" style="58" customWidth="1"/>
    <col min="985" max="985" width="17.5703125" style="58" customWidth="1"/>
    <col min="986" max="986" width="15" style="58" customWidth="1"/>
    <col min="987" max="987" width="16.28515625" style="58" customWidth="1"/>
    <col min="988" max="988" width="24" style="58" customWidth="1"/>
    <col min="989" max="989" width="22.7109375" style="58" customWidth="1"/>
    <col min="990" max="990" width="30.42578125" style="58" customWidth="1"/>
    <col min="991" max="991" width="11.140625" style="58" customWidth="1"/>
    <col min="992" max="992" width="20.140625" style="58" customWidth="1"/>
    <col min="993" max="993" width="27.85546875" style="58" customWidth="1"/>
    <col min="994" max="994" width="17.5703125" style="58" customWidth="1"/>
    <col min="995" max="996" width="8.5703125" style="58" customWidth="1"/>
    <col min="997" max="997" width="16.28515625" style="58" customWidth="1"/>
    <col min="998" max="998" width="25.28515625" style="58" customWidth="1"/>
    <col min="999" max="999" width="24" style="58" customWidth="1"/>
    <col min="1000" max="1000" width="12.42578125" style="58" customWidth="1"/>
    <col min="1001" max="1001" width="15" style="58" customWidth="1"/>
    <col min="1002" max="1002" width="12.42578125" style="58" customWidth="1"/>
    <col min="1003" max="1003" width="6" style="58" customWidth="1"/>
    <col min="1004" max="1004" width="22.7109375" style="58" customWidth="1"/>
    <col min="1005" max="1005" width="31.7109375" style="58" customWidth="1"/>
    <col min="1006" max="1006" width="13.7109375" style="58" customWidth="1"/>
    <col min="1007" max="1007" width="16.28515625" style="58" customWidth="1"/>
    <col min="1008" max="1008" width="22.7109375" style="58" customWidth="1"/>
    <col min="1009" max="1009" width="21.42578125" style="58" customWidth="1"/>
    <col min="1010" max="1010" width="17.5703125" style="58" customWidth="1"/>
    <col min="1011" max="1011" width="16.28515625" style="58" customWidth="1"/>
    <col min="1012" max="1012" width="13.7109375" style="58" customWidth="1"/>
    <col min="1013" max="1013" width="8.5703125" style="58" customWidth="1"/>
    <col min="1014" max="1014" width="15" style="58" customWidth="1"/>
    <col min="1015" max="1015" width="17.5703125" style="58" customWidth="1"/>
    <col min="1016" max="1016" width="26.5703125" style="58" customWidth="1"/>
    <col min="1017" max="1017" width="25.28515625" style="58" customWidth="1"/>
    <col min="1018" max="1019" width="17.5703125" style="58" customWidth="1"/>
    <col min="1020" max="1020" width="12.42578125" style="58" customWidth="1"/>
    <col min="1021" max="1021" width="17.5703125" style="58" customWidth="1"/>
    <col min="1022" max="1022" width="12.42578125" style="58" customWidth="1"/>
    <col min="1023" max="1023" width="15" style="58" customWidth="1"/>
    <col min="1024" max="1024" width="16.28515625" style="58" customWidth="1"/>
    <col min="1025" max="1026" width="17.5703125" style="58" customWidth="1"/>
    <col min="1027" max="1027" width="27.85546875" style="58" customWidth="1"/>
    <col min="1028" max="1028" width="13.7109375" style="58" customWidth="1"/>
    <col min="1029" max="1030" width="17.5703125" style="58" customWidth="1"/>
    <col min="1031" max="1031" width="15" style="58" customWidth="1"/>
    <col min="1032" max="1033" width="12.42578125" style="58" customWidth="1"/>
    <col min="1034" max="1035" width="17.5703125" style="58" customWidth="1"/>
    <col min="1036" max="1036" width="22.7109375" style="58" customWidth="1"/>
    <col min="1037" max="1037" width="17.5703125" style="58" customWidth="1"/>
    <col min="1038" max="1038" width="15" style="58" customWidth="1"/>
    <col min="1039" max="1039" width="17.5703125" style="58" customWidth="1"/>
    <col min="1040" max="1040" width="12.42578125" style="58" customWidth="1"/>
    <col min="1041" max="1041" width="34.28515625" style="58" customWidth="1"/>
    <col min="1042" max="1042" width="26.5703125" style="58" customWidth="1"/>
    <col min="1043" max="1044" width="18.85546875" style="58" customWidth="1"/>
    <col min="1045" max="1045" width="12.42578125" style="58" customWidth="1"/>
    <col min="1046" max="1046" width="20.140625" style="58" customWidth="1"/>
    <col min="1047" max="1047" width="16.28515625" style="58" customWidth="1"/>
    <col min="1048" max="1048" width="17.5703125" style="58" customWidth="1"/>
    <col min="1049" max="1230" width="12.42578125" style="58" customWidth="1"/>
    <col min="1231" max="1231" width="20.140625" style="58" customWidth="1"/>
    <col min="1232" max="1232" width="26.5703125" style="58" customWidth="1"/>
    <col min="1233" max="1233" width="29.140625" style="58" customWidth="1"/>
    <col min="1234" max="1235" width="13.7109375" style="58" customWidth="1"/>
    <col min="1236" max="1236" width="17.5703125" style="58" customWidth="1"/>
    <col min="1237" max="1237" width="12.42578125" style="58" customWidth="1"/>
    <col min="1238" max="1238" width="20.140625" style="58" customWidth="1"/>
    <col min="1239" max="1239" width="15" style="58" customWidth="1"/>
    <col min="1240" max="1240" width="12.42578125" style="58" customWidth="1"/>
    <col min="1241" max="1241" width="17.5703125" style="58" customWidth="1"/>
    <col min="1242" max="1242" width="15" style="58" customWidth="1"/>
    <col min="1243" max="1243" width="16.28515625" style="58" customWidth="1"/>
    <col min="1244" max="1244" width="24" style="58" customWidth="1"/>
    <col min="1245" max="1245" width="22.7109375" style="58" customWidth="1"/>
    <col min="1246" max="1246" width="30.42578125" style="58" customWidth="1"/>
    <col min="1247" max="1247" width="11.140625" style="58" customWidth="1"/>
    <col min="1248" max="1248" width="20.140625" style="58" customWidth="1"/>
    <col min="1249" max="1249" width="27.85546875" style="58" customWidth="1"/>
    <col min="1250" max="1250" width="17.5703125" style="58" customWidth="1"/>
    <col min="1251" max="1252" width="8.5703125" style="58" customWidth="1"/>
    <col min="1253" max="1253" width="16.28515625" style="58" customWidth="1"/>
    <col min="1254" max="1254" width="25.28515625" style="58" customWidth="1"/>
    <col min="1255" max="1255" width="24" style="58" customWidth="1"/>
    <col min="1256" max="1256" width="12.42578125" style="58" customWidth="1"/>
    <col min="1257" max="1257" width="15" style="58" customWidth="1"/>
    <col min="1258" max="1258" width="12.42578125" style="58" customWidth="1"/>
    <col min="1259" max="1259" width="6" style="58" customWidth="1"/>
    <col min="1260" max="1260" width="22.7109375" style="58" customWidth="1"/>
    <col min="1261" max="1261" width="31.7109375" style="58" customWidth="1"/>
    <col min="1262" max="1262" width="13.7109375" style="58" customWidth="1"/>
    <col min="1263" max="1263" width="16.28515625" style="58" customWidth="1"/>
    <col min="1264" max="1264" width="22.7109375" style="58" customWidth="1"/>
    <col min="1265" max="1265" width="21.42578125" style="58" customWidth="1"/>
    <col min="1266" max="1266" width="17.5703125" style="58" customWidth="1"/>
    <col min="1267" max="1267" width="16.28515625" style="58" customWidth="1"/>
    <col min="1268" max="1268" width="13.7109375" style="58" customWidth="1"/>
    <col min="1269" max="1269" width="8.5703125" style="58" customWidth="1"/>
    <col min="1270" max="1270" width="15" style="58" customWidth="1"/>
    <col min="1271" max="1271" width="17.5703125" style="58" customWidth="1"/>
    <col min="1272" max="1272" width="26.5703125" style="58" customWidth="1"/>
    <col min="1273" max="1273" width="25.28515625" style="58" customWidth="1"/>
    <col min="1274" max="1275" width="17.5703125" style="58" customWidth="1"/>
    <col min="1276" max="1276" width="12.42578125" style="58" customWidth="1"/>
    <col min="1277" max="1277" width="17.5703125" style="58" customWidth="1"/>
    <col min="1278" max="1278" width="12.42578125" style="58" customWidth="1"/>
    <col min="1279" max="1279" width="15" style="58" customWidth="1"/>
    <col min="1280" max="1280" width="16.28515625" style="58" customWidth="1"/>
    <col min="1281" max="1282" width="17.5703125" style="58" customWidth="1"/>
    <col min="1283" max="1283" width="27.85546875" style="58" customWidth="1"/>
    <col min="1284" max="1284" width="13.7109375" style="58" customWidth="1"/>
    <col min="1285" max="1286" width="17.5703125" style="58" customWidth="1"/>
    <col min="1287" max="1287" width="15" style="58" customWidth="1"/>
    <col min="1288" max="1289" width="12.42578125" style="58" customWidth="1"/>
    <col min="1290" max="1291" width="17.5703125" style="58" customWidth="1"/>
    <col min="1292" max="1292" width="22.7109375" style="58" customWidth="1"/>
    <col min="1293" max="1293" width="17.5703125" style="58" customWidth="1"/>
    <col min="1294" max="1294" width="15" style="58" customWidth="1"/>
    <col min="1295" max="1295" width="17.5703125" style="58" customWidth="1"/>
    <col min="1296" max="1296" width="12.42578125" style="58" customWidth="1"/>
    <col min="1297" max="1297" width="34.28515625" style="58" customWidth="1"/>
    <col min="1298" max="1298" width="26.5703125" style="58" customWidth="1"/>
    <col min="1299" max="1300" width="18.85546875" style="58" customWidth="1"/>
    <col min="1301" max="1301" width="12.42578125" style="58" customWidth="1"/>
    <col min="1302" max="1302" width="20.140625" style="58" customWidth="1"/>
    <col min="1303" max="1303" width="16.28515625" style="58" customWidth="1"/>
    <col min="1304" max="1304" width="17.5703125" style="58" customWidth="1"/>
    <col min="1305" max="1486" width="12.42578125" style="58" customWidth="1"/>
    <col min="1487" max="1487" width="20.140625" style="58" customWidth="1"/>
    <col min="1488" max="1488" width="26.5703125" style="58" customWidth="1"/>
    <col min="1489" max="1489" width="29.140625" style="58" customWidth="1"/>
    <col min="1490" max="1491" width="13.7109375" style="58" customWidth="1"/>
    <col min="1492" max="1492" width="17.5703125" style="58" customWidth="1"/>
    <col min="1493" max="1493" width="12.42578125" style="58" customWidth="1"/>
    <col min="1494" max="1494" width="20.140625" style="58" customWidth="1"/>
    <col min="1495" max="1495" width="15" style="58" customWidth="1"/>
    <col min="1496" max="1496" width="12.42578125" style="58" customWidth="1"/>
    <col min="1497" max="1497" width="17.5703125" style="58" customWidth="1"/>
    <col min="1498" max="1498" width="15" style="58" customWidth="1"/>
    <col min="1499" max="1499" width="16.28515625" style="58" customWidth="1"/>
    <col min="1500" max="1500" width="24" style="58" customWidth="1"/>
    <col min="1501" max="1501" width="22.7109375" style="58" customWidth="1"/>
    <col min="1502" max="1502" width="30.42578125" style="58" customWidth="1"/>
    <col min="1503" max="1503" width="11.140625" style="58" customWidth="1"/>
    <col min="1504" max="1504" width="20.140625" style="58" customWidth="1"/>
    <col min="1505" max="1505" width="27.85546875" style="58" customWidth="1"/>
    <col min="1506" max="1506" width="17.5703125" style="58" customWidth="1"/>
    <col min="1507" max="1508" width="8.5703125" style="58" customWidth="1"/>
    <col min="1509" max="1509" width="16.28515625" style="58" customWidth="1"/>
    <col min="1510" max="1510" width="25.28515625" style="58" customWidth="1"/>
    <col min="1511" max="1511" width="24" style="58" customWidth="1"/>
    <col min="1512" max="1512" width="12.42578125" style="58" customWidth="1"/>
    <col min="1513" max="1513" width="15" style="58" customWidth="1"/>
    <col min="1514" max="1514" width="12.42578125" style="58" customWidth="1"/>
    <col min="1515" max="1515" width="6" style="58" customWidth="1"/>
    <col min="1516" max="1516" width="22.7109375" style="58" customWidth="1"/>
    <col min="1517" max="1517" width="31.7109375" style="58" customWidth="1"/>
    <col min="1518" max="1518" width="13.7109375" style="58" customWidth="1"/>
    <col min="1519" max="1519" width="16.28515625" style="58" customWidth="1"/>
    <col min="1520" max="1520" width="22.7109375" style="58" customWidth="1"/>
    <col min="1521" max="1521" width="21.42578125" style="58" customWidth="1"/>
    <col min="1522" max="1522" width="17.5703125" style="58" customWidth="1"/>
    <col min="1523" max="1523" width="16.28515625" style="58" customWidth="1"/>
    <col min="1524" max="1524" width="13.7109375" style="58" customWidth="1"/>
    <col min="1525" max="1525" width="8.5703125" style="58" customWidth="1"/>
    <col min="1526" max="1526" width="15" style="58" customWidth="1"/>
    <col min="1527" max="1527" width="17.5703125" style="58" customWidth="1"/>
    <col min="1528" max="1528" width="26.5703125" style="58" customWidth="1"/>
    <col min="1529" max="1529" width="25.28515625" style="58" customWidth="1"/>
    <col min="1530" max="1531" width="17.5703125" style="58" customWidth="1"/>
    <col min="1532" max="1532" width="12.42578125" style="58" customWidth="1"/>
    <col min="1533" max="1533" width="17.5703125" style="58" customWidth="1"/>
    <col min="1534" max="1534" width="12.42578125" style="58" customWidth="1"/>
    <col min="1535" max="1535" width="15" style="58" customWidth="1"/>
    <col min="1536" max="1536" width="16.28515625" style="58" customWidth="1"/>
    <col min="1537" max="1538" width="17.5703125" style="58" customWidth="1"/>
    <col min="1539" max="1539" width="27.85546875" style="58" customWidth="1"/>
    <col min="1540" max="1540" width="13.7109375" style="58" customWidth="1"/>
    <col min="1541" max="1542" width="17.5703125" style="58" customWidth="1"/>
    <col min="1543" max="1543" width="15" style="58" customWidth="1"/>
    <col min="1544" max="1545" width="12.42578125" style="58" customWidth="1"/>
    <col min="1546" max="1547" width="17.5703125" style="58" customWidth="1"/>
    <col min="1548" max="1548" width="22.7109375" style="58" customWidth="1"/>
    <col min="1549" max="1549" width="17.5703125" style="58" customWidth="1"/>
    <col min="1550" max="1550" width="15" style="58" customWidth="1"/>
    <col min="1551" max="1551" width="17.5703125" style="58" customWidth="1"/>
    <col min="1552" max="1552" width="12.42578125" style="58" customWidth="1"/>
    <col min="1553" max="1553" width="34.28515625" style="58" customWidth="1"/>
    <col min="1554" max="1554" width="26.5703125" style="58" customWidth="1"/>
    <col min="1555" max="1556" width="18.85546875" style="58" customWidth="1"/>
    <col min="1557" max="1557" width="12.42578125" style="58" customWidth="1"/>
    <col min="1558" max="1558" width="20.140625" style="58" customWidth="1"/>
    <col min="1559" max="1559" width="16.28515625" style="58" customWidth="1"/>
    <col min="1560" max="1560" width="17.5703125" style="58" customWidth="1"/>
    <col min="1561" max="1742" width="12.42578125" style="58" customWidth="1"/>
    <col min="1743" max="1743" width="20.140625" style="58" customWidth="1"/>
    <col min="1744" max="1744" width="26.5703125" style="58" customWidth="1"/>
    <col min="1745" max="1745" width="29.140625" style="58" customWidth="1"/>
    <col min="1746" max="1747" width="13.7109375" style="58" customWidth="1"/>
    <col min="1748" max="1748" width="17.5703125" style="58" customWidth="1"/>
    <col min="1749" max="1749" width="12.42578125" style="58" customWidth="1"/>
    <col min="1750" max="1750" width="20.140625" style="58" customWidth="1"/>
    <col min="1751" max="1751" width="15" style="58" customWidth="1"/>
    <col min="1752" max="1752" width="12.42578125" style="58" customWidth="1"/>
    <col min="1753" max="1753" width="17.5703125" style="58" customWidth="1"/>
    <col min="1754" max="1754" width="15" style="58" customWidth="1"/>
    <col min="1755" max="1755" width="16.28515625" style="58" customWidth="1"/>
    <col min="1756" max="1756" width="24" style="58" customWidth="1"/>
    <col min="1757" max="1757" width="22.7109375" style="58" customWidth="1"/>
    <col min="1758" max="1758" width="30.42578125" style="58" customWidth="1"/>
    <col min="1759" max="1759" width="11.140625" style="58" customWidth="1"/>
    <col min="1760" max="1760" width="20.140625" style="58" customWidth="1"/>
    <col min="1761" max="1761" width="27.85546875" style="58" customWidth="1"/>
    <col min="1762" max="1762" width="17.5703125" style="58" customWidth="1"/>
    <col min="1763" max="1764" width="8.5703125" style="58" customWidth="1"/>
    <col min="1765" max="1765" width="16.28515625" style="58" customWidth="1"/>
    <col min="1766" max="1766" width="25.28515625" style="58" customWidth="1"/>
    <col min="1767" max="1767" width="24" style="58" customWidth="1"/>
    <col min="1768" max="1768" width="12.42578125" style="58" customWidth="1"/>
    <col min="1769" max="1769" width="15" style="58" customWidth="1"/>
    <col min="1770" max="1770" width="12.42578125" style="58" customWidth="1"/>
    <col min="1771" max="1771" width="6" style="58" customWidth="1"/>
    <col min="1772" max="1772" width="22.7109375" style="58" customWidth="1"/>
    <col min="1773" max="1773" width="31.7109375" style="58" customWidth="1"/>
    <col min="1774" max="1774" width="13.7109375" style="58" customWidth="1"/>
    <col min="1775" max="1775" width="16.28515625" style="58" customWidth="1"/>
    <col min="1776" max="1776" width="22.7109375" style="58" customWidth="1"/>
    <col min="1777" max="1777" width="21.42578125" style="58" customWidth="1"/>
    <col min="1778" max="1778" width="17.5703125" style="58" customWidth="1"/>
    <col min="1779" max="1779" width="16.28515625" style="58" customWidth="1"/>
    <col min="1780" max="1780" width="13.7109375" style="58" customWidth="1"/>
    <col min="1781" max="1781" width="8.5703125" style="58" customWidth="1"/>
    <col min="1782" max="1782" width="15" style="58" customWidth="1"/>
    <col min="1783" max="1783" width="17.5703125" style="58" customWidth="1"/>
    <col min="1784" max="1784" width="26.5703125" style="58" customWidth="1"/>
    <col min="1785" max="1785" width="25.28515625" style="58" customWidth="1"/>
    <col min="1786" max="1787" width="17.5703125" style="58" customWidth="1"/>
    <col min="1788" max="1788" width="12.42578125" style="58" customWidth="1"/>
    <col min="1789" max="1789" width="17.5703125" style="58" customWidth="1"/>
    <col min="1790" max="1790" width="12.42578125" style="58" customWidth="1"/>
    <col min="1791" max="1791" width="15" style="58" customWidth="1"/>
    <col min="1792" max="1792" width="16.28515625" style="58" customWidth="1"/>
    <col min="1793" max="1794" width="17.5703125" style="58" customWidth="1"/>
    <col min="1795" max="1795" width="27.85546875" style="58" customWidth="1"/>
    <col min="1796" max="1796" width="13.7109375" style="58" customWidth="1"/>
    <col min="1797" max="1798" width="17.5703125" style="58" customWidth="1"/>
    <col min="1799" max="1799" width="15" style="58" customWidth="1"/>
    <col min="1800" max="1801" width="12.42578125" style="58" customWidth="1"/>
    <col min="1802" max="1803" width="17.5703125" style="58" customWidth="1"/>
    <col min="1804" max="1804" width="22.7109375" style="58" customWidth="1"/>
    <col min="1805" max="1805" width="17.5703125" style="58" customWidth="1"/>
    <col min="1806" max="1806" width="15" style="58" customWidth="1"/>
    <col min="1807" max="1807" width="17.5703125" style="58" customWidth="1"/>
    <col min="1808" max="1808" width="12.42578125" style="58" customWidth="1"/>
    <col min="1809" max="1809" width="34.28515625" style="58" customWidth="1"/>
    <col min="1810" max="1810" width="26.5703125" style="58" customWidth="1"/>
    <col min="1811" max="1812" width="18.85546875" style="58" customWidth="1"/>
    <col min="1813" max="1813" width="12.42578125" style="58" customWidth="1"/>
    <col min="1814" max="1814" width="20.140625" style="58" customWidth="1"/>
    <col min="1815" max="1815" width="16.28515625" style="58" customWidth="1"/>
    <col min="1816" max="1816" width="17.5703125" style="58" customWidth="1"/>
    <col min="1817" max="1998" width="12.42578125" style="58" customWidth="1"/>
    <col min="1999" max="1999" width="20.140625" style="58" customWidth="1"/>
    <col min="2000" max="2000" width="26.5703125" style="58" customWidth="1"/>
    <col min="2001" max="2001" width="29.140625" style="58" customWidth="1"/>
    <col min="2002" max="2003" width="13.7109375" style="58" customWidth="1"/>
    <col min="2004" max="2004" width="17.5703125" style="58" customWidth="1"/>
    <col min="2005" max="2005" width="12.42578125" style="58" customWidth="1"/>
    <col min="2006" max="2006" width="20.140625" style="58" customWidth="1"/>
    <col min="2007" max="2007" width="15" style="58" customWidth="1"/>
    <col min="2008" max="2008" width="12.42578125" style="58" customWidth="1"/>
    <col min="2009" max="2009" width="17.5703125" style="58" customWidth="1"/>
    <col min="2010" max="2010" width="15" style="58" customWidth="1"/>
    <col min="2011" max="2011" width="16.28515625" style="58" customWidth="1"/>
    <col min="2012" max="2012" width="24" style="58" customWidth="1"/>
    <col min="2013" max="2013" width="22.7109375" style="58" customWidth="1"/>
    <col min="2014" max="2014" width="30.42578125" style="58" customWidth="1"/>
    <col min="2015" max="2015" width="11.140625" style="58" customWidth="1"/>
    <col min="2016" max="2016" width="20.140625" style="58" customWidth="1"/>
    <col min="2017" max="2017" width="27.85546875" style="58" customWidth="1"/>
    <col min="2018" max="2018" width="17.5703125" style="58" customWidth="1"/>
    <col min="2019" max="2020" width="8.5703125" style="58" customWidth="1"/>
    <col min="2021" max="2021" width="16.28515625" style="58" customWidth="1"/>
    <col min="2022" max="2022" width="25.28515625" style="58" customWidth="1"/>
    <col min="2023" max="2023" width="24" style="58" customWidth="1"/>
    <col min="2024" max="2024" width="12.42578125" style="58" customWidth="1"/>
    <col min="2025" max="2025" width="15" style="58" customWidth="1"/>
    <col min="2026" max="2026" width="12.42578125" style="58" customWidth="1"/>
    <col min="2027" max="2027" width="6" style="58" customWidth="1"/>
    <col min="2028" max="2028" width="22.7109375" style="58" customWidth="1"/>
    <col min="2029" max="2029" width="31.7109375" style="58" customWidth="1"/>
    <col min="2030" max="2030" width="13.7109375" style="58" customWidth="1"/>
    <col min="2031" max="2031" width="16.28515625" style="58" customWidth="1"/>
    <col min="2032" max="2032" width="22.7109375" style="58" customWidth="1"/>
    <col min="2033" max="2033" width="21.42578125" style="58" customWidth="1"/>
    <col min="2034" max="2034" width="17.5703125" style="58" customWidth="1"/>
    <col min="2035" max="2035" width="16.28515625" style="58" customWidth="1"/>
    <col min="2036" max="2036" width="13.7109375" style="58" customWidth="1"/>
    <col min="2037" max="2037" width="8.5703125" style="58" customWidth="1"/>
    <col min="2038" max="2038" width="15" style="58" customWidth="1"/>
    <col min="2039" max="2039" width="17.5703125" style="58" customWidth="1"/>
    <col min="2040" max="2040" width="26.5703125" style="58" customWidth="1"/>
    <col min="2041" max="2041" width="25.28515625" style="58" customWidth="1"/>
    <col min="2042" max="2043" width="17.5703125" style="58" customWidth="1"/>
    <col min="2044" max="2044" width="12.42578125" style="58" customWidth="1"/>
    <col min="2045" max="2045" width="17.5703125" style="58" customWidth="1"/>
    <col min="2046" max="2046" width="12.42578125" style="58" customWidth="1"/>
    <col min="2047" max="2047" width="15" style="58" customWidth="1"/>
    <col min="2048" max="2048" width="16.28515625" style="58" customWidth="1"/>
    <col min="2049" max="2050" width="17.5703125" style="58" customWidth="1"/>
    <col min="2051" max="2051" width="27.85546875" style="58" customWidth="1"/>
    <col min="2052" max="2052" width="13.7109375" style="58" customWidth="1"/>
    <col min="2053" max="2054" width="17.5703125" style="58" customWidth="1"/>
    <col min="2055" max="2055" width="15" style="58" customWidth="1"/>
    <col min="2056" max="2057" width="12.42578125" style="58" customWidth="1"/>
    <col min="2058" max="2059" width="17.5703125" style="58" customWidth="1"/>
    <col min="2060" max="2060" width="22.7109375" style="58" customWidth="1"/>
    <col min="2061" max="2061" width="17.5703125" style="58" customWidth="1"/>
    <col min="2062" max="2062" width="15" style="58" customWidth="1"/>
    <col min="2063" max="2063" width="17.5703125" style="58" customWidth="1"/>
    <col min="2064" max="2064" width="12.42578125" style="58" customWidth="1"/>
    <col min="2065" max="2065" width="34.28515625" style="58" customWidth="1"/>
    <col min="2066" max="2066" width="26.5703125" style="58" customWidth="1"/>
    <col min="2067" max="2068" width="18.85546875" style="58" customWidth="1"/>
    <col min="2069" max="2069" width="12.42578125" style="58" customWidth="1"/>
    <col min="2070" max="2070" width="20.140625" style="58" customWidth="1"/>
    <col min="2071" max="2071" width="16.28515625" style="58" customWidth="1"/>
    <col min="2072" max="2072" width="17.5703125" style="58" customWidth="1"/>
    <col min="2073" max="2254" width="12.42578125" style="58" customWidth="1"/>
    <col min="2255" max="2255" width="20.140625" style="58" customWidth="1"/>
    <col min="2256" max="2256" width="26.5703125" style="58" customWidth="1"/>
    <col min="2257" max="2257" width="29.140625" style="58" customWidth="1"/>
    <col min="2258" max="2259" width="13.7109375" style="58" customWidth="1"/>
    <col min="2260" max="2260" width="17.5703125" style="58" customWidth="1"/>
    <col min="2261" max="2261" width="12.42578125" style="58" customWidth="1"/>
    <col min="2262" max="2262" width="20.140625" style="58" customWidth="1"/>
    <col min="2263" max="2263" width="15" style="58" customWidth="1"/>
    <col min="2264" max="2264" width="12.42578125" style="58" customWidth="1"/>
    <col min="2265" max="2265" width="17.5703125" style="58" customWidth="1"/>
    <col min="2266" max="2266" width="15" style="58" customWidth="1"/>
    <col min="2267" max="2267" width="16.28515625" style="58" customWidth="1"/>
    <col min="2268" max="2268" width="24" style="58" customWidth="1"/>
    <col min="2269" max="2269" width="22.7109375" style="58" customWidth="1"/>
    <col min="2270" max="2270" width="30.42578125" style="58" customWidth="1"/>
    <col min="2271" max="2271" width="11.140625" style="58" customWidth="1"/>
    <col min="2272" max="2272" width="20.140625" style="58" customWidth="1"/>
    <col min="2273" max="2273" width="27.85546875" style="58" customWidth="1"/>
    <col min="2274" max="2274" width="17.5703125" style="58" customWidth="1"/>
    <col min="2275" max="2276" width="8.5703125" style="58" customWidth="1"/>
    <col min="2277" max="2277" width="16.28515625" style="58" customWidth="1"/>
    <col min="2278" max="2278" width="25.28515625" style="58" customWidth="1"/>
    <col min="2279" max="2279" width="24" style="58" customWidth="1"/>
    <col min="2280" max="2280" width="12.42578125" style="58" customWidth="1"/>
    <col min="2281" max="2281" width="15" style="58" customWidth="1"/>
    <col min="2282" max="2282" width="12.42578125" style="58" customWidth="1"/>
    <col min="2283" max="2283" width="6" style="58" customWidth="1"/>
    <col min="2284" max="2284" width="22.7109375" style="58" customWidth="1"/>
    <col min="2285" max="2285" width="31.7109375" style="58" customWidth="1"/>
    <col min="2286" max="2286" width="13.7109375" style="58" customWidth="1"/>
    <col min="2287" max="2287" width="16.28515625" style="58" customWidth="1"/>
    <col min="2288" max="2288" width="22.7109375" style="58" customWidth="1"/>
    <col min="2289" max="2289" width="21.42578125" style="58" customWidth="1"/>
    <col min="2290" max="2290" width="17.5703125" style="58" customWidth="1"/>
    <col min="2291" max="2291" width="16.28515625" style="58" customWidth="1"/>
    <col min="2292" max="2292" width="13.7109375" style="58" customWidth="1"/>
    <col min="2293" max="2293" width="8.5703125" style="58" customWidth="1"/>
    <col min="2294" max="2294" width="15" style="58" customWidth="1"/>
    <col min="2295" max="2295" width="17.5703125" style="58" customWidth="1"/>
    <col min="2296" max="2296" width="26.5703125" style="58" customWidth="1"/>
    <col min="2297" max="2297" width="25.28515625" style="58" customWidth="1"/>
    <col min="2298" max="2299" width="17.5703125" style="58" customWidth="1"/>
    <col min="2300" max="2300" width="12.42578125" style="58" customWidth="1"/>
    <col min="2301" max="2301" width="17.5703125" style="58" customWidth="1"/>
    <col min="2302" max="2302" width="12.42578125" style="58" customWidth="1"/>
    <col min="2303" max="2303" width="15" style="58" customWidth="1"/>
    <col min="2304" max="2304" width="16.28515625" style="58" customWidth="1"/>
    <col min="2305" max="2306" width="17.5703125" style="58" customWidth="1"/>
    <col min="2307" max="2307" width="27.85546875" style="58" customWidth="1"/>
    <col min="2308" max="2308" width="13.7109375" style="58" customWidth="1"/>
    <col min="2309" max="2310" width="17.5703125" style="58" customWidth="1"/>
    <col min="2311" max="2311" width="15" style="58" customWidth="1"/>
    <col min="2312" max="2313" width="12.42578125" style="58" customWidth="1"/>
    <col min="2314" max="2315" width="17.5703125" style="58" customWidth="1"/>
    <col min="2316" max="2316" width="22.7109375" style="58" customWidth="1"/>
    <col min="2317" max="2317" width="17.5703125" style="58" customWidth="1"/>
    <col min="2318" max="2318" width="15" style="58" customWidth="1"/>
    <col min="2319" max="2319" width="17.5703125" style="58" customWidth="1"/>
    <col min="2320" max="2320" width="12.42578125" style="58" customWidth="1"/>
    <col min="2321" max="2321" width="34.28515625" style="58" customWidth="1"/>
    <col min="2322" max="2322" width="26.5703125" style="58" customWidth="1"/>
    <col min="2323" max="2324" width="18.85546875" style="58" customWidth="1"/>
    <col min="2325" max="2325" width="12.42578125" style="58" customWidth="1"/>
    <col min="2326" max="2326" width="20.140625" style="58" customWidth="1"/>
    <col min="2327" max="2327" width="16.28515625" style="58" customWidth="1"/>
    <col min="2328" max="2328" width="17.5703125" style="58" customWidth="1"/>
    <col min="2329" max="2510" width="12.42578125" style="58" customWidth="1"/>
    <col min="2511" max="2511" width="20.140625" style="58" customWidth="1"/>
    <col min="2512" max="2512" width="26.5703125" style="58" customWidth="1"/>
    <col min="2513" max="2513" width="29.140625" style="58" customWidth="1"/>
    <col min="2514" max="2515" width="13.7109375" style="58" customWidth="1"/>
    <col min="2516" max="2516" width="17.5703125" style="58" customWidth="1"/>
    <col min="2517" max="2517" width="12.42578125" style="58" customWidth="1"/>
    <col min="2518" max="2518" width="20.140625" style="58" customWidth="1"/>
    <col min="2519" max="2519" width="15" style="58" customWidth="1"/>
    <col min="2520" max="2520" width="12.42578125" style="58" customWidth="1"/>
    <col min="2521" max="2521" width="17.5703125" style="58" customWidth="1"/>
    <col min="2522" max="2522" width="15" style="58" customWidth="1"/>
    <col min="2523" max="2523" width="16.28515625" style="58" customWidth="1"/>
    <col min="2524" max="2524" width="24" style="58" customWidth="1"/>
    <col min="2525" max="2525" width="22.7109375" style="58" customWidth="1"/>
    <col min="2526" max="2526" width="30.42578125" style="58" customWidth="1"/>
    <col min="2527" max="2527" width="11.140625" style="58" customWidth="1"/>
    <col min="2528" max="2528" width="20.140625" style="58" customWidth="1"/>
    <col min="2529" max="2529" width="27.85546875" style="58" customWidth="1"/>
    <col min="2530" max="2530" width="17.5703125" style="58" customWidth="1"/>
    <col min="2531" max="2532" width="8.5703125" style="58" customWidth="1"/>
    <col min="2533" max="2533" width="16.28515625" style="58" customWidth="1"/>
    <col min="2534" max="2534" width="25.28515625" style="58" customWidth="1"/>
    <col min="2535" max="2535" width="24" style="58" customWidth="1"/>
    <col min="2536" max="2536" width="12.42578125" style="58" customWidth="1"/>
    <col min="2537" max="2537" width="15" style="58" customWidth="1"/>
    <col min="2538" max="2538" width="12.42578125" style="58" customWidth="1"/>
    <col min="2539" max="2539" width="6" style="58" customWidth="1"/>
    <col min="2540" max="2540" width="22.7109375" style="58" customWidth="1"/>
    <col min="2541" max="2541" width="31.7109375" style="58" customWidth="1"/>
    <col min="2542" max="2542" width="13.7109375" style="58" customWidth="1"/>
    <col min="2543" max="2543" width="16.28515625" style="58" customWidth="1"/>
    <col min="2544" max="2544" width="22.7109375" style="58" customWidth="1"/>
    <col min="2545" max="2545" width="21.42578125" style="58" customWidth="1"/>
    <col min="2546" max="2546" width="17.5703125" style="58" customWidth="1"/>
    <col min="2547" max="2547" width="16.28515625" style="58" customWidth="1"/>
    <col min="2548" max="2548" width="13.7109375" style="58" customWidth="1"/>
    <col min="2549" max="2549" width="8.5703125" style="58" customWidth="1"/>
    <col min="2550" max="2550" width="15" style="58" customWidth="1"/>
    <col min="2551" max="2551" width="17.5703125" style="58" customWidth="1"/>
    <col min="2552" max="2552" width="26.5703125" style="58" customWidth="1"/>
    <col min="2553" max="2553" width="25.28515625" style="58" customWidth="1"/>
    <col min="2554" max="2555" width="17.5703125" style="58" customWidth="1"/>
    <col min="2556" max="2556" width="12.42578125" style="58" customWidth="1"/>
    <col min="2557" max="2557" width="17.5703125" style="58" customWidth="1"/>
    <col min="2558" max="2558" width="12.42578125" style="58" customWidth="1"/>
    <col min="2559" max="2559" width="15" style="58" customWidth="1"/>
    <col min="2560" max="2560" width="16.28515625" style="58" customWidth="1"/>
    <col min="2561" max="2562" width="17.5703125" style="58" customWidth="1"/>
    <col min="2563" max="2563" width="27.85546875" style="58" customWidth="1"/>
    <col min="2564" max="2564" width="13.7109375" style="58" customWidth="1"/>
    <col min="2565" max="2566" width="17.5703125" style="58" customWidth="1"/>
    <col min="2567" max="2567" width="15" style="58" customWidth="1"/>
    <col min="2568" max="2569" width="12.42578125" style="58" customWidth="1"/>
    <col min="2570" max="2571" width="17.5703125" style="58" customWidth="1"/>
    <col min="2572" max="2572" width="22.7109375" style="58" customWidth="1"/>
    <col min="2573" max="2573" width="17.5703125" style="58" customWidth="1"/>
    <col min="2574" max="2574" width="15" style="58" customWidth="1"/>
    <col min="2575" max="2575" width="17.5703125" style="58" customWidth="1"/>
    <col min="2576" max="2576" width="12.42578125" style="58" customWidth="1"/>
    <col min="2577" max="2577" width="34.28515625" style="58" customWidth="1"/>
    <col min="2578" max="2578" width="26.5703125" style="58" customWidth="1"/>
    <col min="2579" max="2580" width="18.85546875" style="58" customWidth="1"/>
    <col min="2581" max="2581" width="12.42578125" style="58" customWidth="1"/>
    <col min="2582" max="2582" width="20.140625" style="58" customWidth="1"/>
    <col min="2583" max="2583" width="16.28515625" style="58" customWidth="1"/>
    <col min="2584" max="2584" width="17.5703125" style="58" customWidth="1"/>
    <col min="2585" max="2766" width="12.42578125" style="58" customWidth="1"/>
    <col min="2767" max="2767" width="20.140625" style="58" customWidth="1"/>
    <col min="2768" max="2768" width="26.5703125" style="58" customWidth="1"/>
    <col min="2769" max="2769" width="29.140625" style="58" customWidth="1"/>
    <col min="2770" max="2771" width="13.7109375" style="58" customWidth="1"/>
    <col min="2772" max="2772" width="17.5703125" style="58" customWidth="1"/>
    <col min="2773" max="2773" width="12.42578125" style="58" customWidth="1"/>
    <col min="2774" max="2774" width="20.140625" style="58" customWidth="1"/>
    <col min="2775" max="2775" width="15" style="58" customWidth="1"/>
    <col min="2776" max="2776" width="12.42578125" style="58" customWidth="1"/>
    <col min="2777" max="2777" width="17.5703125" style="58" customWidth="1"/>
    <col min="2778" max="2778" width="15" style="58" customWidth="1"/>
    <col min="2779" max="2779" width="16.28515625" style="58" customWidth="1"/>
    <col min="2780" max="2780" width="24" style="58" customWidth="1"/>
    <col min="2781" max="2781" width="22.7109375" style="58" customWidth="1"/>
    <col min="2782" max="2782" width="30.42578125" style="58" customWidth="1"/>
    <col min="2783" max="2783" width="11.140625" style="58" customWidth="1"/>
    <col min="2784" max="2784" width="20.140625" style="58" customWidth="1"/>
    <col min="2785" max="2785" width="27.85546875" style="58" customWidth="1"/>
    <col min="2786" max="2786" width="17.5703125" style="58" customWidth="1"/>
    <col min="2787" max="2788" width="8.5703125" style="58" customWidth="1"/>
    <col min="2789" max="2789" width="16.28515625" style="58" customWidth="1"/>
    <col min="2790" max="2790" width="25.28515625" style="58" customWidth="1"/>
    <col min="2791" max="2791" width="24" style="58" customWidth="1"/>
    <col min="2792" max="2792" width="12.42578125" style="58" customWidth="1"/>
    <col min="2793" max="2793" width="15" style="58" customWidth="1"/>
    <col min="2794" max="2794" width="12.42578125" style="58" customWidth="1"/>
    <col min="2795" max="2795" width="6" style="58" customWidth="1"/>
    <col min="2796" max="2796" width="22.7109375" style="58" customWidth="1"/>
    <col min="2797" max="2797" width="31.7109375" style="58" customWidth="1"/>
    <col min="2798" max="2798" width="13.7109375" style="58" customWidth="1"/>
    <col min="2799" max="2799" width="16.28515625" style="58" customWidth="1"/>
    <col min="2800" max="2800" width="22.7109375" style="58" customWidth="1"/>
    <col min="2801" max="2801" width="21.42578125" style="58" customWidth="1"/>
    <col min="2802" max="2802" width="17.5703125" style="58" customWidth="1"/>
    <col min="2803" max="2803" width="16.28515625" style="58" customWidth="1"/>
    <col min="2804" max="2804" width="13.7109375" style="58" customWidth="1"/>
    <col min="2805" max="2805" width="8.5703125" style="58" customWidth="1"/>
    <col min="2806" max="2806" width="15" style="58" customWidth="1"/>
    <col min="2807" max="2807" width="17.5703125" style="58" customWidth="1"/>
    <col min="2808" max="2808" width="26.5703125" style="58" customWidth="1"/>
    <col min="2809" max="2809" width="25.28515625" style="58" customWidth="1"/>
    <col min="2810" max="2811" width="17.5703125" style="58" customWidth="1"/>
    <col min="2812" max="2812" width="12.42578125" style="58" customWidth="1"/>
    <col min="2813" max="2813" width="17.5703125" style="58" customWidth="1"/>
    <col min="2814" max="2814" width="12.42578125" style="58" customWidth="1"/>
    <col min="2815" max="2815" width="15" style="58" customWidth="1"/>
    <col min="2816" max="2816" width="16.28515625" style="58" customWidth="1"/>
    <col min="2817" max="2818" width="17.5703125" style="58" customWidth="1"/>
    <col min="2819" max="2819" width="27.85546875" style="58" customWidth="1"/>
    <col min="2820" max="2820" width="13.7109375" style="58" customWidth="1"/>
    <col min="2821" max="2822" width="17.5703125" style="58" customWidth="1"/>
    <col min="2823" max="2823" width="15" style="58" customWidth="1"/>
    <col min="2824" max="2825" width="12.42578125" style="58" customWidth="1"/>
    <col min="2826" max="2827" width="17.5703125" style="58" customWidth="1"/>
    <col min="2828" max="2828" width="22.7109375" style="58" customWidth="1"/>
    <col min="2829" max="2829" width="17.5703125" style="58" customWidth="1"/>
    <col min="2830" max="2830" width="15" style="58" customWidth="1"/>
    <col min="2831" max="2831" width="17.5703125" style="58" customWidth="1"/>
    <col min="2832" max="2832" width="12.42578125" style="58" customWidth="1"/>
    <col min="2833" max="2833" width="34.28515625" style="58" customWidth="1"/>
    <col min="2834" max="2834" width="26.5703125" style="58" customWidth="1"/>
    <col min="2835" max="2836" width="18.85546875" style="58" customWidth="1"/>
    <col min="2837" max="2837" width="12.42578125" style="58" customWidth="1"/>
    <col min="2838" max="2838" width="20.140625" style="58" customWidth="1"/>
    <col min="2839" max="2839" width="16.28515625" style="58" customWidth="1"/>
    <col min="2840" max="2840" width="17.5703125" style="58" customWidth="1"/>
    <col min="2841" max="3022" width="12.42578125" style="58" customWidth="1"/>
    <col min="3023" max="3023" width="20.140625" style="58" customWidth="1"/>
    <col min="3024" max="3024" width="26.5703125" style="58" customWidth="1"/>
    <col min="3025" max="3025" width="29.140625" style="58" customWidth="1"/>
    <col min="3026" max="3027" width="13.7109375" style="58" customWidth="1"/>
    <col min="3028" max="3028" width="17.5703125" style="58" customWidth="1"/>
    <col min="3029" max="3029" width="12.42578125" style="58" customWidth="1"/>
    <col min="3030" max="3030" width="20.140625" style="58" customWidth="1"/>
    <col min="3031" max="3031" width="15" style="58" customWidth="1"/>
    <col min="3032" max="3032" width="12.42578125" style="58" customWidth="1"/>
    <col min="3033" max="3033" width="17.5703125" style="58" customWidth="1"/>
    <col min="3034" max="3034" width="15" style="58" customWidth="1"/>
    <col min="3035" max="3035" width="16.28515625" style="58" customWidth="1"/>
    <col min="3036" max="3036" width="24" style="58" customWidth="1"/>
    <col min="3037" max="3037" width="22.7109375" style="58" customWidth="1"/>
    <col min="3038" max="3038" width="30.42578125" style="58" customWidth="1"/>
    <col min="3039" max="3039" width="11.140625" style="58" customWidth="1"/>
    <col min="3040" max="3040" width="20.140625" style="58" customWidth="1"/>
    <col min="3041" max="3041" width="27.85546875" style="58" customWidth="1"/>
    <col min="3042" max="3042" width="17.5703125" style="58" customWidth="1"/>
    <col min="3043" max="3044" width="8.5703125" style="58" customWidth="1"/>
    <col min="3045" max="3045" width="16.28515625" style="58" customWidth="1"/>
    <col min="3046" max="3046" width="25.28515625" style="58" customWidth="1"/>
    <col min="3047" max="3047" width="24" style="58" customWidth="1"/>
    <col min="3048" max="3048" width="12.42578125" style="58" customWidth="1"/>
    <col min="3049" max="3049" width="15" style="58" customWidth="1"/>
    <col min="3050" max="3050" width="12.42578125" style="58" customWidth="1"/>
    <col min="3051" max="3051" width="6" style="58" customWidth="1"/>
    <col min="3052" max="3052" width="22.7109375" style="58" customWidth="1"/>
    <col min="3053" max="3053" width="31.7109375" style="58" customWidth="1"/>
    <col min="3054" max="3054" width="13.7109375" style="58" customWidth="1"/>
    <col min="3055" max="3055" width="16.28515625" style="58" customWidth="1"/>
    <col min="3056" max="3056" width="22.7109375" style="58" customWidth="1"/>
    <col min="3057" max="3057" width="21.42578125" style="58" customWidth="1"/>
    <col min="3058" max="3058" width="17.5703125" style="58" customWidth="1"/>
    <col min="3059" max="3059" width="16.28515625" style="58" customWidth="1"/>
    <col min="3060" max="3060" width="13.7109375" style="58" customWidth="1"/>
    <col min="3061" max="3061" width="8.5703125" style="58" customWidth="1"/>
    <col min="3062" max="3062" width="15" style="58" customWidth="1"/>
    <col min="3063" max="3063" width="17.5703125" style="58" customWidth="1"/>
    <col min="3064" max="3064" width="26.5703125" style="58" customWidth="1"/>
    <col min="3065" max="3065" width="25.28515625" style="58" customWidth="1"/>
    <col min="3066" max="3067" width="17.5703125" style="58" customWidth="1"/>
    <col min="3068" max="3068" width="12.42578125" style="58" customWidth="1"/>
    <col min="3069" max="3069" width="17.5703125" style="58" customWidth="1"/>
    <col min="3070" max="3070" width="12.42578125" style="58" customWidth="1"/>
    <col min="3071" max="3071" width="15" style="58" customWidth="1"/>
    <col min="3072" max="3072" width="16.28515625" style="58" customWidth="1"/>
    <col min="3073" max="3074" width="17.5703125" style="58" customWidth="1"/>
    <col min="3075" max="3075" width="27.85546875" style="58" customWidth="1"/>
    <col min="3076" max="3076" width="13.7109375" style="58" customWidth="1"/>
    <col min="3077" max="3078" width="17.5703125" style="58" customWidth="1"/>
    <col min="3079" max="3079" width="15" style="58" customWidth="1"/>
    <col min="3080" max="3081" width="12.42578125" style="58" customWidth="1"/>
    <col min="3082" max="3083" width="17.5703125" style="58" customWidth="1"/>
    <col min="3084" max="3084" width="22.7109375" style="58" customWidth="1"/>
    <col min="3085" max="3085" width="17.5703125" style="58" customWidth="1"/>
    <col min="3086" max="3086" width="15" style="58" customWidth="1"/>
    <col min="3087" max="3087" width="17.5703125" style="58" customWidth="1"/>
    <col min="3088" max="3088" width="12.42578125" style="58" customWidth="1"/>
    <col min="3089" max="3089" width="34.28515625" style="58" customWidth="1"/>
    <col min="3090" max="3090" width="26.5703125" style="58" customWidth="1"/>
    <col min="3091" max="3092" width="18.85546875" style="58" customWidth="1"/>
    <col min="3093" max="3093" width="12.42578125" style="58" customWidth="1"/>
    <col min="3094" max="3094" width="20.140625" style="58" customWidth="1"/>
    <col min="3095" max="3095" width="16.28515625" style="58" customWidth="1"/>
    <col min="3096" max="3096" width="17.5703125" style="58" customWidth="1"/>
    <col min="3097" max="3278" width="12.42578125" style="58" customWidth="1"/>
    <col min="3279" max="3279" width="20.140625" style="58" customWidth="1"/>
    <col min="3280" max="3280" width="26.5703125" style="58" customWidth="1"/>
    <col min="3281" max="3281" width="29.140625" style="58" customWidth="1"/>
    <col min="3282" max="3283" width="13.7109375" style="58" customWidth="1"/>
    <col min="3284" max="3284" width="17.5703125" style="58" customWidth="1"/>
    <col min="3285" max="3285" width="12.42578125" style="58" customWidth="1"/>
    <col min="3286" max="3286" width="20.140625" style="58" customWidth="1"/>
    <col min="3287" max="3287" width="15" style="58" customWidth="1"/>
    <col min="3288" max="3288" width="12.42578125" style="58" customWidth="1"/>
    <col min="3289" max="3289" width="17.5703125" style="58" customWidth="1"/>
    <col min="3290" max="3290" width="15" style="58" customWidth="1"/>
    <col min="3291" max="3291" width="16.28515625" style="58" customWidth="1"/>
    <col min="3292" max="3292" width="24" style="58" customWidth="1"/>
    <col min="3293" max="3293" width="22.7109375" style="58" customWidth="1"/>
    <col min="3294" max="3294" width="30.42578125" style="58" customWidth="1"/>
    <col min="3295" max="3295" width="11.140625" style="58" customWidth="1"/>
    <col min="3296" max="3296" width="20.140625" style="58" customWidth="1"/>
    <col min="3297" max="3297" width="27.85546875" style="58" customWidth="1"/>
    <col min="3298" max="3298" width="17.5703125" style="58" customWidth="1"/>
    <col min="3299" max="3300" width="8.5703125" style="58" customWidth="1"/>
    <col min="3301" max="3301" width="16.28515625" style="58" customWidth="1"/>
    <col min="3302" max="3302" width="25.28515625" style="58" customWidth="1"/>
    <col min="3303" max="3303" width="24" style="58" customWidth="1"/>
    <col min="3304" max="3304" width="12.42578125" style="58" customWidth="1"/>
    <col min="3305" max="3305" width="15" style="58" customWidth="1"/>
    <col min="3306" max="3306" width="12.42578125" style="58" customWidth="1"/>
    <col min="3307" max="3307" width="6" style="58" customWidth="1"/>
    <col min="3308" max="3308" width="22.7109375" style="58" customWidth="1"/>
    <col min="3309" max="3309" width="31.7109375" style="58" customWidth="1"/>
    <col min="3310" max="3310" width="13.7109375" style="58" customWidth="1"/>
    <col min="3311" max="3311" width="16.28515625" style="58" customWidth="1"/>
    <col min="3312" max="3312" width="22.7109375" style="58" customWidth="1"/>
    <col min="3313" max="3313" width="21.42578125" style="58" customWidth="1"/>
    <col min="3314" max="3314" width="17.5703125" style="58" customWidth="1"/>
    <col min="3315" max="3315" width="16.28515625" style="58" customWidth="1"/>
    <col min="3316" max="3316" width="13.7109375" style="58" customWidth="1"/>
    <col min="3317" max="3317" width="8.5703125" style="58" customWidth="1"/>
    <col min="3318" max="3318" width="15" style="58" customWidth="1"/>
    <col min="3319" max="3319" width="17.5703125" style="58" customWidth="1"/>
    <col min="3320" max="3320" width="26.5703125" style="58" customWidth="1"/>
    <col min="3321" max="3321" width="25.28515625" style="58" customWidth="1"/>
    <col min="3322" max="3323" width="17.5703125" style="58" customWidth="1"/>
    <col min="3324" max="3324" width="12.42578125" style="58" customWidth="1"/>
    <col min="3325" max="3325" width="17.5703125" style="58" customWidth="1"/>
    <col min="3326" max="3326" width="12.42578125" style="58" customWidth="1"/>
    <col min="3327" max="3327" width="15" style="58" customWidth="1"/>
    <col min="3328" max="3328" width="16.28515625" style="58" customWidth="1"/>
    <col min="3329" max="3330" width="17.5703125" style="58" customWidth="1"/>
    <col min="3331" max="3331" width="27.85546875" style="58" customWidth="1"/>
    <col min="3332" max="3332" width="13.7109375" style="58" customWidth="1"/>
    <col min="3333" max="3334" width="17.5703125" style="58" customWidth="1"/>
    <col min="3335" max="3335" width="15" style="58" customWidth="1"/>
    <col min="3336" max="3337" width="12.42578125" style="58" customWidth="1"/>
    <col min="3338" max="3339" width="17.5703125" style="58" customWidth="1"/>
    <col min="3340" max="3340" width="22.7109375" style="58" customWidth="1"/>
    <col min="3341" max="3341" width="17.5703125" style="58" customWidth="1"/>
    <col min="3342" max="3342" width="15" style="58" customWidth="1"/>
    <col min="3343" max="3343" width="17.5703125" style="58" customWidth="1"/>
    <col min="3344" max="3344" width="12.42578125" style="58" customWidth="1"/>
    <col min="3345" max="3345" width="34.28515625" style="58" customWidth="1"/>
    <col min="3346" max="3346" width="26.5703125" style="58" customWidth="1"/>
    <col min="3347" max="3348" width="18.85546875" style="58" customWidth="1"/>
    <col min="3349" max="3349" width="12.42578125" style="58" customWidth="1"/>
    <col min="3350" max="3350" width="20.140625" style="58" customWidth="1"/>
    <col min="3351" max="3351" width="16.28515625" style="58" customWidth="1"/>
    <col min="3352" max="3352" width="17.5703125" style="58" customWidth="1"/>
    <col min="3353" max="3534" width="12.42578125" style="58" customWidth="1"/>
    <col min="3535" max="3535" width="20.140625" style="58" customWidth="1"/>
    <col min="3536" max="3536" width="26.5703125" style="58" customWidth="1"/>
    <col min="3537" max="3537" width="29.140625" style="58" customWidth="1"/>
    <col min="3538" max="3539" width="13.7109375" style="58" customWidth="1"/>
    <col min="3540" max="3540" width="17.5703125" style="58" customWidth="1"/>
    <col min="3541" max="3541" width="12.42578125" style="58" customWidth="1"/>
    <col min="3542" max="3542" width="20.140625" style="58" customWidth="1"/>
    <col min="3543" max="3543" width="15" style="58" customWidth="1"/>
    <col min="3544" max="3544" width="12.42578125" style="58" customWidth="1"/>
    <col min="3545" max="3545" width="17.5703125" style="58" customWidth="1"/>
    <col min="3546" max="3546" width="15" style="58" customWidth="1"/>
    <col min="3547" max="3547" width="16.28515625" style="58" customWidth="1"/>
    <col min="3548" max="3548" width="24" style="58" customWidth="1"/>
    <col min="3549" max="3549" width="22.7109375" style="58" customWidth="1"/>
    <col min="3550" max="3550" width="30.42578125" style="58" customWidth="1"/>
    <col min="3551" max="3551" width="11.140625" style="58" customWidth="1"/>
    <col min="3552" max="3552" width="20.140625" style="58" customWidth="1"/>
    <col min="3553" max="3553" width="27.85546875" style="58" customWidth="1"/>
    <col min="3554" max="3554" width="17.5703125" style="58" customWidth="1"/>
    <col min="3555" max="3556" width="8.5703125" style="58" customWidth="1"/>
    <col min="3557" max="3557" width="16.28515625" style="58" customWidth="1"/>
    <col min="3558" max="3558" width="25.28515625" style="58" customWidth="1"/>
    <col min="3559" max="3559" width="24" style="58" customWidth="1"/>
    <col min="3560" max="3560" width="12.42578125" style="58" customWidth="1"/>
    <col min="3561" max="3561" width="15" style="58" customWidth="1"/>
    <col min="3562" max="3562" width="12.42578125" style="58" customWidth="1"/>
    <col min="3563" max="3563" width="6" style="58" customWidth="1"/>
    <col min="3564" max="3564" width="22.7109375" style="58" customWidth="1"/>
    <col min="3565" max="3565" width="31.7109375" style="58" customWidth="1"/>
    <col min="3566" max="3566" width="13.7109375" style="58" customWidth="1"/>
    <col min="3567" max="3567" width="16.28515625" style="58" customWidth="1"/>
    <col min="3568" max="3568" width="22.7109375" style="58" customWidth="1"/>
    <col min="3569" max="3569" width="21.42578125" style="58" customWidth="1"/>
    <col min="3570" max="3570" width="17.5703125" style="58" customWidth="1"/>
    <col min="3571" max="3571" width="16.28515625" style="58" customWidth="1"/>
    <col min="3572" max="3572" width="13.7109375" style="58" customWidth="1"/>
    <col min="3573" max="3573" width="8.5703125" style="58" customWidth="1"/>
    <col min="3574" max="3574" width="15" style="58" customWidth="1"/>
    <col min="3575" max="3575" width="17.5703125" style="58" customWidth="1"/>
    <col min="3576" max="3576" width="26.5703125" style="58" customWidth="1"/>
    <col min="3577" max="3577" width="25.28515625" style="58" customWidth="1"/>
    <col min="3578" max="3579" width="17.5703125" style="58" customWidth="1"/>
    <col min="3580" max="3580" width="12.42578125" style="58" customWidth="1"/>
    <col min="3581" max="3581" width="17.5703125" style="58" customWidth="1"/>
    <col min="3582" max="3582" width="12.42578125" style="58" customWidth="1"/>
    <col min="3583" max="3583" width="15" style="58" customWidth="1"/>
    <col min="3584" max="3584" width="16.28515625" style="58" customWidth="1"/>
    <col min="3585" max="3586" width="17.5703125" style="58" customWidth="1"/>
    <col min="3587" max="3587" width="27.85546875" style="58" customWidth="1"/>
    <col min="3588" max="3588" width="13.7109375" style="58" customWidth="1"/>
    <col min="3589" max="3590" width="17.5703125" style="58" customWidth="1"/>
    <col min="3591" max="3591" width="15" style="58" customWidth="1"/>
    <col min="3592" max="3593" width="12.42578125" style="58" customWidth="1"/>
    <col min="3594" max="3595" width="17.5703125" style="58" customWidth="1"/>
    <col min="3596" max="3596" width="22.7109375" style="58" customWidth="1"/>
    <col min="3597" max="3597" width="17.5703125" style="58" customWidth="1"/>
    <col min="3598" max="3598" width="15" style="58" customWidth="1"/>
    <col min="3599" max="3599" width="17.5703125" style="58" customWidth="1"/>
    <col min="3600" max="3600" width="12.42578125" style="58" customWidth="1"/>
    <col min="3601" max="3601" width="34.28515625" style="58" customWidth="1"/>
    <col min="3602" max="3602" width="26.5703125" style="58" customWidth="1"/>
    <col min="3603" max="3604" width="18.85546875" style="58" customWidth="1"/>
    <col min="3605" max="3605" width="12.42578125" style="58" customWidth="1"/>
    <col min="3606" max="3606" width="20.140625" style="58" customWidth="1"/>
    <col min="3607" max="3607" width="16.28515625" style="58" customWidth="1"/>
    <col min="3608" max="3608" width="17.5703125" style="58" customWidth="1"/>
    <col min="3609" max="3790" width="12.42578125" style="58" customWidth="1"/>
    <col min="3791" max="3791" width="20.140625" style="58" customWidth="1"/>
    <col min="3792" max="3792" width="26.5703125" style="58" customWidth="1"/>
    <col min="3793" max="3793" width="29.140625" style="58" customWidth="1"/>
    <col min="3794" max="3795" width="13.7109375" style="58" customWidth="1"/>
    <col min="3796" max="3796" width="17.5703125" style="58" customWidth="1"/>
    <col min="3797" max="3797" width="12.42578125" style="58" customWidth="1"/>
    <col min="3798" max="3798" width="20.140625" style="58" customWidth="1"/>
    <col min="3799" max="3799" width="15" style="58" customWidth="1"/>
    <col min="3800" max="3800" width="12.42578125" style="58" customWidth="1"/>
    <col min="3801" max="3801" width="17.5703125" style="58" customWidth="1"/>
    <col min="3802" max="3802" width="15" style="58" customWidth="1"/>
    <col min="3803" max="3803" width="16.28515625" style="58" customWidth="1"/>
    <col min="3804" max="3804" width="24" style="58" customWidth="1"/>
    <col min="3805" max="3805" width="22.7109375" style="58" customWidth="1"/>
    <col min="3806" max="3806" width="30.42578125" style="58" customWidth="1"/>
    <col min="3807" max="3807" width="11.140625" style="58" customWidth="1"/>
    <col min="3808" max="3808" width="20.140625" style="58" customWidth="1"/>
    <col min="3809" max="3809" width="27.85546875" style="58" customWidth="1"/>
    <col min="3810" max="3810" width="17.5703125" style="58" customWidth="1"/>
    <col min="3811" max="3812" width="8.5703125" style="58" customWidth="1"/>
    <col min="3813" max="3813" width="16.28515625" style="58" customWidth="1"/>
    <col min="3814" max="3814" width="25.28515625" style="58" customWidth="1"/>
    <col min="3815" max="3815" width="24" style="58" customWidth="1"/>
    <col min="3816" max="3816" width="12.42578125" style="58" customWidth="1"/>
    <col min="3817" max="3817" width="15" style="58" customWidth="1"/>
    <col min="3818" max="3818" width="12.42578125" style="58" customWidth="1"/>
    <col min="3819" max="3819" width="6" style="58" customWidth="1"/>
    <col min="3820" max="3820" width="22.7109375" style="58" customWidth="1"/>
    <col min="3821" max="3821" width="31.7109375" style="58" customWidth="1"/>
    <col min="3822" max="3822" width="13.7109375" style="58" customWidth="1"/>
    <col min="3823" max="3823" width="16.28515625" style="58" customWidth="1"/>
    <col min="3824" max="3824" width="22.7109375" style="58" customWidth="1"/>
    <col min="3825" max="3825" width="21.42578125" style="58" customWidth="1"/>
    <col min="3826" max="3826" width="17.5703125" style="58" customWidth="1"/>
    <col min="3827" max="3827" width="16.28515625" style="58" customWidth="1"/>
    <col min="3828" max="3828" width="13.7109375" style="58" customWidth="1"/>
    <col min="3829" max="3829" width="8.5703125" style="58" customWidth="1"/>
    <col min="3830" max="3830" width="15" style="58" customWidth="1"/>
    <col min="3831" max="3831" width="17.5703125" style="58" customWidth="1"/>
    <col min="3832" max="3832" width="26.5703125" style="58" customWidth="1"/>
    <col min="3833" max="3833" width="25.28515625" style="58" customWidth="1"/>
    <col min="3834" max="3835" width="17.5703125" style="58" customWidth="1"/>
    <col min="3836" max="3836" width="12.42578125" style="58" customWidth="1"/>
    <col min="3837" max="3837" width="17.5703125" style="58" customWidth="1"/>
    <col min="3838" max="3838" width="12.42578125" style="58" customWidth="1"/>
    <col min="3839" max="3839" width="15" style="58" customWidth="1"/>
    <col min="3840" max="3840" width="16.28515625" style="58" customWidth="1"/>
    <col min="3841" max="3842" width="17.5703125" style="58" customWidth="1"/>
    <col min="3843" max="3843" width="27.85546875" style="58" customWidth="1"/>
    <col min="3844" max="3844" width="13.7109375" style="58" customWidth="1"/>
    <col min="3845" max="3846" width="17.5703125" style="58" customWidth="1"/>
    <col min="3847" max="3847" width="15" style="58" customWidth="1"/>
    <col min="3848" max="3849" width="12.42578125" style="58" customWidth="1"/>
    <col min="3850" max="3851" width="17.5703125" style="58" customWidth="1"/>
    <col min="3852" max="3852" width="22.7109375" style="58" customWidth="1"/>
    <col min="3853" max="3853" width="17.5703125" style="58" customWidth="1"/>
    <col min="3854" max="3854" width="15" style="58" customWidth="1"/>
    <col min="3855" max="3855" width="17.5703125" style="58" customWidth="1"/>
    <col min="3856" max="3856" width="12.42578125" style="58" customWidth="1"/>
    <col min="3857" max="3857" width="34.28515625" style="58" customWidth="1"/>
    <col min="3858" max="3858" width="26.5703125" style="58" customWidth="1"/>
    <col min="3859" max="3860" width="18.85546875" style="58" customWidth="1"/>
    <col min="3861" max="3861" width="12.42578125" style="58" customWidth="1"/>
    <col min="3862" max="3862" width="20.140625" style="58" customWidth="1"/>
    <col min="3863" max="3863" width="16.28515625" style="58" customWidth="1"/>
    <col min="3864" max="3864" width="17.5703125" style="58" customWidth="1"/>
    <col min="3865" max="4046" width="12.42578125" style="58" customWidth="1"/>
    <col min="4047" max="4047" width="20.140625" style="58" customWidth="1"/>
    <col min="4048" max="4048" width="26.5703125" style="58" customWidth="1"/>
    <col min="4049" max="4049" width="29.140625" style="58" customWidth="1"/>
    <col min="4050" max="4051" width="13.7109375" style="58" customWidth="1"/>
    <col min="4052" max="4052" width="17.5703125" style="58" customWidth="1"/>
    <col min="4053" max="4053" width="12.42578125" style="58" customWidth="1"/>
    <col min="4054" max="4054" width="20.140625" style="58" customWidth="1"/>
    <col min="4055" max="4055" width="15" style="58" customWidth="1"/>
    <col min="4056" max="4056" width="12.42578125" style="58" customWidth="1"/>
    <col min="4057" max="4057" width="17.5703125" style="58" customWidth="1"/>
    <col min="4058" max="4058" width="15" style="58" customWidth="1"/>
    <col min="4059" max="4059" width="16.28515625" style="58" customWidth="1"/>
    <col min="4060" max="4060" width="24" style="58" customWidth="1"/>
    <col min="4061" max="4061" width="22.7109375" style="58" customWidth="1"/>
    <col min="4062" max="4062" width="30.42578125" style="58" customWidth="1"/>
    <col min="4063" max="4063" width="11.140625" style="58" customWidth="1"/>
    <col min="4064" max="4064" width="20.140625" style="58" customWidth="1"/>
    <col min="4065" max="4065" width="27.85546875" style="58" customWidth="1"/>
    <col min="4066" max="4066" width="17.5703125" style="58" customWidth="1"/>
    <col min="4067" max="4068" width="8.5703125" style="58" customWidth="1"/>
    <col min="4069" max="4069" width="16.28515625" style="58" customWidth="1"/>
    <col min="4070" max="4070" width="25.28515625" style="58" customWidth="1"/>
    <col min="4071" max="4071" width="24" style="58" customWidth="1"/>
    <col min="4072" max="4072" width="12.42578125" style="58" customWidth="1"/>
    <col min="4073" max="4073" width="15" style="58" customWidth="1"/>
    <col min="4074" max="4074" width="12.42578125" style="58" customWidth="1"/>
    <col min="4075" max="4075" width="6" style="58" customWidth="1"/>
    <col min="4076" max="4076" width="22.7109375" style="58" customWidth="1"/>
    <col min="4077" max="4077" width="31.7109375" style="58" customWidth="1"/>
    <col min="4078" max="4078" width="13.7109375" style="58" customWidth="1"/>
    <col min="4079" max="4079" width="16.28515625" style="58" customWidth="1"/>
    <col min="4080" max="4080" width="22.7109375" style="58" customWidth="1"/>
    <col min="4081" max="4081" width="21.42578125" style="58" customWidth="1"/>
    <col min="4082" max="4082" width="17.5703125" style="58" customWidth="1"/>
    <col min="4083" max="4083" width="16.28515625" style="58" customWidth="1"/>
    <col min="4084" max="4084" width="13.7109375" style="58" customWidth="1"/>
    <col min="4085" max="4085" width="8.5703125" style="58" customWidth="1"/>
    <col min="4086" max="4086" width="15" style="58" customWidth="1"/>
    <col min="4087" max="4087" width="17.5703125" style="58" customWidth="1"/>
    <col min="4088" max="4088" width="26.5703125" style="58" customWidth="1"/>
    <col min="4089" max="4089" width="25.28515625" style="58" customWidth="1"/>
    <col min="4090" max="4091" width="17.5703125" style="58" customWidth="1"/>
    <col min="4092" max="4092" width="12.42578125" style="58" customWidth="1"/>
    <col min="4093" max="4093" width="17.5703125" style="58" customWidth="1"/>
    <col min="4094" max="4094" width="12.42578125" style="58" customWidth="1"/>
    <col min="4095" max="4095" width="15" style="58" customWidth="1"/>
    <col min="4096" max="4096" width="16.28515625" style="58" customWidth="1"/>
    <col min="4097" max="4098" width="17.5703125" style="58" customWidth="1"/>
    <col min="4099" max="4099" width="27.85546875" style="58" customWidth="1"/>
    <col min="4100" max="4100" width="13.7109375" style="58" customWidth="1"/>
    <col min="4101" max="4102" width="17.5703125" style="58" customWidth="1"/>
    <col min="4103" max="4103" width="15" style="58" customWidth="1"/>
    <col min="4104" max="4105" width="12.42578125" style="58" customWidth="1"/>
    <col min="4106" max="4107" width="17.5703125" style="58" customWidth="1"/>
    <col min="4108" max="4108" width="22.7109375" style="58" customWidth="1"/>
    <col min="4109" max="4109" width="17.5703125" style="58" customWidth="1"/>
    <col min="4110" max="4110" width="15" style="58" customWidth="1"/>
    <col min="4111" max="4111" width="17.5703125" style="58" customWidth="1"/>
    <col min="4112" max="4112" width="12.42578125" style="58" customWidth="1"/>
    <col min="4113" max="4113" width="34.28515625" style="58" customWidth="1"/>
    <col min="4114" max="4114" width="26.5703125" style="58" customWidth="1"/>
    <col min="4115" max="4116" width="18.85546875" style="58" customWidth="1"/>
    <col min="4117" max="4117" width="12.42578125" style="58" customWidth="1"/>
    <col min="4118" max="4118" width="20.140625" style="58" customWidth="1"/>
    <col min="4119" max="4119" width="16.28515625" style="58" customWidth="1"/>
    <col min="4120" max="4120" width="17.5703125" style="58" customWidth="1"/>
    <col min="4121" max="4302" width="12.42578125" style="58" customWidth="1"/>
    <col min="4303" max="4303" width="20.140625" style="58" customWidth="1"/>
    <col min="4304" max="4304" width="26.5703125" style="58" customWidth="1"/>
    <col min="4305" max="4305" width="29.140625" style="58" customWidth="1"/>
    <col min="4306" max="4307" width="13.7109375" style="58" customWidth="1"/>
    <col min="4308" max="4308" width="17.5703125" style="58" customWidth="1"/>
    <col min="4309" max="4309" width="12.42578125" style="58" customWidth="1"/>
    <col min="4310" max="4310" width="20.140625" style="58" customWidth="1"/>
    <col min="4311" max="4311" width="15" style="58" customWidth="1"/>
    <col min="4312" max="4312" width="12.42578125" style="58" customWidth="1"/>
    <col min="4313" max="4313" width="17.5703125" style="58" customWidth="1"/>
    <col min="4314" max="4314" width="15" style="58" customWidth="1"/>
    <col min="4315" max="4315" width="16.28515625" style="58" customWidth="1"/>
    <col min="4316" max="4316" width="24" style="58" customWidth="1"/>
    <col min="4317" max="4317" width="22.7109375" style="58" customWidth="1"/>
    <col min="4318" max="4318" width="30.42578125" style="58" customWidth="1"/>
    <col min="4319" max="4319" width="11.140625" style="58" customWidth="1"/>
    <col min="4320" max="4320" width="20.140625" style="58" customWidth="1"/>
    <col min="4321" max="4321" width="27.85546875" style="58" customWidth="1"/>
    <col min="4322" max="4322" width="17.5703125" style="58" customWidth="1"/>
    <col min="4323" max="4324" width="8.5703125" style="58" customWidth="1"/>
    <col min="4325" max="4325" width="16.28515625" style="58" customWidth="1"/>
    <col min="4326" max="4326" width="25.28515625" style="58" customWidth="1"/>
    <col min="4327" max="4327" width="24" style="58" customWidth="1"/>
    <col min="4328" max="4328" width="12.42578125" style="58" customWidth="1"/>
    <col min="4329" max="4329" width="15" style="58" customWidth="1"/>
    <col min="4330" max="4330" width="12.42578125" style="58" customWidth="1"/>
    <col min="4331" max="4331" width="6" style="58" customWidth="1"/>
    <col min="4332" max="4332" width="22.7109375" style="58" customWidth="1"/>
    <col min="4333" max="4333" width="31.7109375" style="58" customWidth="1"/>
    <col min="4334" max="4334" width="13.7109375" style="58" customWidth="1"/>
    <col min="4335" max="4335" width="16.28515625" style="58" customWidth="1"/>
    <col min="4336" max="4336" width="22.7109375" style="58" customWidth="1"/>
    <col min="4337" max="4337" width="21.42578125" style="58" customWidth="1"/>
    <col min="4338" max="4338" width="17.5703125" style="58" customWidth="1"/>
    <col min="4339" max="4339" width="16.28515625" style="58" customWidth="1"/>
    <col min="4340" max="4340" width="13.7109375" style="58" customWidth="1"/>
    <col min="4341" max="4341" width="8.5703125" style="58" customWidth="1"/>
    <col min="4342" max="4342" width="15" style="58" customWidth="1"/>
    <col min="4343" max="4343" width="17.5703125" style="58" customWidth="1"/>
    <col min="4344" max="4344" width="26.5703125" style="58" customWidth="1"/>
    <col min="4345" max="4345" width="25.28515625" style="58" customWidth="1"/>
    <col min="4346" max="4347" width="17.5703125" style="58" customWidth="1"/>
    <col min="4348" max="4348" width="12.42578125" style="58" customWidth="1"/>
    <col min="4349" max="4349" width="17.5703125" style="58" customWidth="1"/>
    <col min="4350" max="4350" width="12.42578125" style="58" customWidth="1"/>
    <col min="4351" max="4351" width="15" style="58" customWidth="1"/>
    <col min="4352" max="4352" width="16.28515625" style="58" customWidth="1"/>
    <col min="4353" max="4354" width="17.5703125" style="58" customWidth="1"/>
    <col min="4355" max="4355" width="27.85546875" style="58" customWidth="1"/>
    <col min="4356" max="4356" width="13.7109375" style="58" customWidth="1"/>
    <col min="4357" max="4358" width="17.5703125" style="58" customWidth="1"/>
    <col min="4359" max="4359" width="15" style="58" customWidth="1"/>
    <col min="4360" max="4361" width="12.42578125" style="58" customWidth="1"/>
    <col min="4362" max="4363" width="17.5703125" style="58" customWidth="1"/>
    <col min="4364" max="4364" width="22.7109375" style="58" customWidth="1"/>
    <col min="4365" max="4365" width="17.5703125" style="58" customWidth="1"/>
    <col min="4366" max="4366" width="15" style="58" customWidth="1"/>
    <col min="4367" max="4367" width="17.5703125" style="58" customWidth="1"/>
    <col min="4368" max="4368" width="12.42578125" style="58" customWidth="1"/>
    <col min="4369" max="4369" width="34.28515625" style="58" customWidth="1"/>
    <col min="4370" max="4370" width="26.5703125" style="58" customWidth="1"/>
    <col min="4371" max="4372" width="18.85546875" style="58" customWidth="1"/>
    <col min="4373" max="4373" width="12.42578125" style="58" customWidth="1"/>
    <col min="4374" max="4374" width="20.140625" style="58" customWidth="1"/>
    <col min="4375" max="4375" width="16.28515625" style="58" customWidth="1"/>
    <col min="4376" max="4376" width="17.5703125" style="58" customWidth="1"/>
    <col min="4377" max="4558" width="12.42578125" style="58" customWidth="1"/>
    <col min="4559" max="4559" width="20.140625" style="58" customWidth="1"/>
    <col min="4560" max="4560" width="26.5703125" style="58" customWidth="1"/>
    <col min="4561" max="4561" width="29.140625" style="58" customWidth="1"/>
    <col min="4562" max="4563" width="13.7109375" style="58" customWidth="1"/>
    <col min="4564" max="4564" width="17.5703125" style="58" customWidth="1"/>
    <col min="4565" max="4565" width="12.42578125" style="58" customWidth="1"/>
    <col min="4566" max="4566" width="20.140625" style="58" customWidth="1"/>
    <col min="4567" max="4567" width="15" style="58" customWidth="1"/>
    <col min="4568" max="4568" width="12.42578125" style="58" customWidth="1"/>
    <col min="4569" max="4569" width="17.5703125" style="58" customWidth="1"/>
    <col min="4570" max="4570" width="15" style="58" customWidth="1"/>
    <col min="4571" max="4571" width="16.28515625" style="58" customWidth="1"/>
    <col min="4572" max="4572" width="24" style="58" customWidth="1"/>
    <col min="4573" max="4573" width="22.7109375" style="58" customWidth="1"/>
    <col min="4574" max="4574" width="30.42578125" style="58" customWidth="1"/>
    <col min="4575" max="4575" width="11.140625" style="58" customWidth="1"/>
    <col min="4576" max="4576" width="20.140625" style="58" customWidth="1"/>
    <col min="4577" max="4577" width="27.85546875" style="58" customWidth="1"/>
    <col min="4578" max="4578" width="17.5703125" style="58" customWidth="1"/>
    <col min="4579" max="4580" width="8.5703125" style="58" customWidth="1"/>
    <col min="4581" max="4581" width="16.28515625" style="58" customWidth="1"/>
    <col min="4582" max="4582" width="25.28515625" style="58" customWidth="1"/>
    <col min="4583" max="4583" width="24" style="58" customWidth="1"/>
    <col min="4584" max="4584" width="12.42578125" style="58" customWidth="1"/>
    <col min="4585" max="4585" width="15" style="58" customWidth="1"/>
    <col min="4586" max="4586" width="12.42578125" style="58" customWidth="1"/>
    <col min="4587" max="4587" width="6" style="58" customWidth="1"/>
    <col min="4588" max="4588" width="22.7109375" style="58" customWidth="1"/>
    <col min="4589" max="4589" width="31.7109375" style="58" customWidth="1"/>
    <col min="4590" max="4590" width="13.7109375" style="58" customWidth="1"/>
    <col min="4591" max="4591" width="16.28515625" style="58" customWidth="1"/>
    <col min="4592" max="4592" width="22.7109375" style="58" customWidth="1"/>
    <col min="4593" max="4593" width="21.42578125" style="58" customWidth="1"/>
    <col min="4594" max="4594" width="17.5703125" style="58" customWidth="1"/>
    <col min="4595" max="4595" width="16.28515625" style="58" customWidth="1"/>
    <col min="4596" max="4596" width="13.7109375" style="58" customWidth="1"/>
    <col min="4597" max="4597" width="8.5703125" style="58" customWidth="1"/>
    <col min="4598" max="4598" width="15" style="58" customWidth="1"/>
    <col min="4599" max="4599" width="17.5703125" style="58" customWidth="1"/>
    <col min="4600" max="4600" width="26.5703125" style="58" customWidth="1"/>
    <col min="4601" max="4601" width="25.28515625" style="58" customWidth="1"/>
    <col min="4602" max="4603" width="17.5703125" style="58" customWidth="1"/>
    <col min="4604" max="4604" width="12.42578125" style="58" customWidth="1"/>
    <col min="4605" max="4605" width="17.5703125" style="58" customWidth="1"/>
    <col min="4606" max="4606" width="12.42578125" style="58" customWidth="1"/>
    <col min="4607" max="4607" width="15" style="58" customWidth="1"/>
    <col min="4608" max="4608" width="16.28515625" style="58" customWidth="1"/>
    <col min="4609" max="4610" width="17.5703125" style="58" customWidth="1"/>
    <col min="4611" max="4611" width="27.85546875" style="58" customWidth="1"/>
    <col min="4612" max="4612" width="13.7109375" style="58" customWidth="1"/>
    <col min="4613" max="4614" width="17.5703125" style="58" customWidth="1"/>
    <col min="4615" max="4615" width="15" style="58" customWidth="1"/>
    <col min="4616" max="4617" width="12.42578125" style="58" customWidth="1"/>
    <col min="4618" max="4619" width="17.5703125" style="58" customWidth="1"/>
    <col min="4620" max="4620" width="22.7109375" style="58" customWidth="1"/>
    <col min="4621" max="4621" width="17.5703125" style="58" customWidth="1"/>
    <col min="4622" max="4622" width="15" style="58" customWidth="1"/>
    <col min="4623" max="4623" width="17.5703125" style="58" customWidth="1"/>
    <col min="4624" max="4624" width="12.42578125" style="58" customWidth="1"/>
    <col min="4625" max="4625" width="34.28515625" style="58" customWidth="1"/>
    <col min="4626" max="4626" width="26.5703125" style="58" customWidth="1"/>
    <col min="4627" max="4628" width="18.85546875" style="58" customWidth="1"/>
    <col min="4629" max="4629" width="12.42578125" style="58" customWidth="1"/>
    <col min="4630" max="4630" width="20.140625" style="58" customWidth="1"/>
    <col min="4631" max="4631" width="16.28515625" style="58" customWidth="1"/>
    <col min="4632" max="4632" width="17.5703125" style="58" customWidth="1"/>
    <col min="4633" max="4814" width="12.42578125" style="58" customWidth="1"/>
    <col min="4815" max="4815" width="20.140625" style="58" customWidth="1"/>
    <col min="4816" max="4816" width="26.5703125" style="58" customWidth="1"/>
    <col min="4817" max="4817" width="29.140625" style="58" customWidth="1"/>
    <col min="4818" max="4819" width="13.7109375" style="58" customWidth="1"/>
    <col min="4820" max="4820" width="17.5703125" style="58" customWidth="1"/>
    <col min="4821" max="4821" width="12.42578125" style="58" customWidth="1"/>
    <col min="4822" max="4822" width="20.140625" style="58" customWidth="1"/>
    <col min="4823" max="4823" width="15" style="58" customWidth="1"/>
    <col min="4824" max="4824" width="12.42578125" style="58" customWidth="1"/>
    <col min="4825" max="4825" width="17.5703125" style="58" customWidth="1"/>
    <col min="4826" max="4826" width="15" style="58" customWidth="1"/>
    <col min="4827" max="4827" width="16.28515625" style="58" customWidth="1"/>
    <col min="4828" max="4828" width="24" style="58" customWidth="1"/>
    <col min="4829" max="4829" width="22.7109375" style="58" customWidth="1"/>
    <col min="4830" max="4830" width="30.42578125" style="58" customWidth="1"/>
    <col min="4831" max="4831" width="11.140625" style="58" customWidth="1"/>
    <col min="4832" max="4832" width="20.140625" style="58" customWidth="1"/>
    <col min="4833" max="4833" width="27.85546875" style="58" customWidth="1"/>
    <col min="4834" max="4834" width="17.5703125" style="58" customWidth="1"/>
    <col min="4835" max="4836" width="8.5703125" style="58" customWidth="1"/>
    <col min="4837" max="4837" width="16.28515625" style="58" customWidth="1"/>
    <col min="4838" max="4838" width="25.28515625" style="58" customWidth="1"/>
    <col min="4839" max="4839" width="24" style="58" customWidth="1"/>
    <col min="4840" max="4840" width="12.42578125" style="58" customWidth="1"/>
    <col min="4841" max="4841" width="15" style="58" customWidth="1"/>
    <col min="4842" max="4842" width="12.42578125" style="58" customWidth="1"/>
    <col min="4843" max="4843" width="6" style="58" customWidth="1"/>
    <col min="4844" max="4844" width="22.7109375" style="58" customWidth="1"/>
    <col min="4845" max="4845" width="31.7109375" style="58" customWidth="1"/>
    <col min="4846" max="4846" width="13.7109375" style="58" customWidth="1"/>
    <col min="4847" max="4847" width="16.28515625" style="58" customWidth="1"/>
    <col min="4848" max="4848" width="22.7109375" style="58" customWidth="1"/>
    <col min="4849" max="4849" width="21.42578125" style="58" customWidth="1"/>
    <col min="4850" max="4850" width="17.5703125" style="58" customWidth="1"/>
    <col min="4851" max="4851" width="16.28515625" style="58" customWidth="1"/>
    <col min="4852" max="4852" width="13.7109375" style="58" customWidth="1"/>
    <col min="4853" max="4853" width="8.5703125" style="58" customWidth="1"/>
    <col min="4854" max="4854" width="15" style="58" customWidth="1"/>
    <col min="4855" max="4855" width="17.5703125" style="58" customWidth="1"/>
    <col min="4856" max="4856" width="26.5703125" style="58" customWidth="1"/>
    <col min="4857" max="4857" width="25.28515625" style="58" customWidth="1"/>
    <col min="4858" max="4859" width="17.5703125" style="58" customWidth="1"/>
    <col min="4860" max="4860" width="12.42578125" style="58" customWidth="1"/>
    <col min="4861" max="4861" width="17.5703125" style="58" customWidth="1"/>
    <col min="4862" max="4862" width="12.42578125" style="58" customWidth="1"/>
    <col min="4863" max="4863" width="15" style="58" customWidth="1"/>
    <col min="4864" max="4864" width="16.28515625" style="58" customWidth="1"/>
    <col min="4865" max="4866" width="17.5703125" style="58" customWidth="1"/>
    <col min="4867" max="4867" width="27.85546875" style="58" customWidth="1"/>
    <col min="4868" max="4868" width="13.7109375" style="58" customWidth="1"/>
    <col min="4869" max="4870" width="17.5703125" style="58" customWidth="1"/>
    <col min="4871" max="4871" width="15" style="58" customWidth="1"/>
    <col min="4872" max="4873" width="12.42578125" style="58" customWidth="1"/>
    <col min="4874" max="4875" width="17.5703125" style="58" customWidth="1"/>
    <col min="4876" max="4876" width="22.7109375" style="58" customWidth="1"/>
    <col min="4877" max="4877" width="17.5703125" style="58" customWidth="1"/>
    <col min="4878" max="4878" width="15" style="58" customWidth="1"/>
    <col min="4879" max="4879" width="17.5703125" style="58" customWidth="1"/>
    <col min="4880" max="4880" width="12.42578125" style="58" customWidth="1"/>
    <col min="4881" max="4881" width="34.28515625" style="58" customWidth="1"/>
    <col min="4882" max="4882" width="26.5703125" style="58" customWidth="1"/>
    <col min="4883" max="4884" width="18.85546875" style="58" customWidth="1"/>
    <col min="4885" max="4885" width="12.42578125" style="58" customWidth="1"/>
    <col min="4886" max="4886" width="20.140625" style="58" customWidth="1"/>
    <col min="4887" max="4887" width="16.28515625" style="58" customWidth="1"/>
    <col min="4888" max="4888" width="17.5703125" style="58" customWidth="1"/>
    <col min="4889" max="5070" width="12.42578125" style="58" customWidth="1"/>
    <col min="5071" max="5071" width="20.140625" style="58" customWidth="1"/>
    <col min="5072" max="5072" width="26.5703125" style="58" customWidth="1"/>
    <col min="5073" max="5073" width="29.140625" style="58" customWidth="1"/>
    <col min="5074" max="5075" width="13.7109375" style="58" customWidth="1"/>
    <col min="5076" max="5076" width="17.5703125" style="58" customWidth="1"/>
    <col min="5077" max="5077" width="12.42578125" style="58" customWidth="1"/>
    <col min="5078" max="5078" width="20.140625" style="58" customWidth="1"/>
    <col min="5079" max="5079" width="15" style="58" customWidth="1"/>
    <col min="5080" max="5080" width="12.42578125" style="58" customWidth="1"/>
    <col min="5081" max="5081" width="17.5703125" style="58" customWidth="1"/>
    <col min="5082" max="5082" width="15" style="58" customWidth="1"/>
    <col min="5083" max="5083" width="16.28515625" style="58" customWidth="1"/>
    <col min="5084" max="5084" width="24" style="58" customWidth="1"/>
    <col min="5085" max="5085" width="22.7109375" style="58" customWidth="1"/>
    <col min="5086" max="5086" width="30.42578125" style="58" customWidth="1"/>
    <col min="5087" max="5087" width="11.140625" style="58" customWidth="1"/>
    <col min="5088" max="5088" width="20.140625" style="58" customWidth="1"/>
    <col min="5089" max="5089" width="27.85546875" style="58" customWidth="1"/>
    <col min="5090" max="5090" width="17.5703125" style="58" customWidth="1"/>
    <col min="5091" max="5092" width="8.5703125" style="58" customWidth="1"/>
    <col min="5093" max="5093" width="16.28515625" style="58" customWidth="1"/>
    <col min="5094" max="5094" width="25.28515625" style="58" customWidth="1"/>
    <col min="5095" max="5095" width="24" style="58" customWidth="1"/>
    <col min="5096" max="5096" width="12.42578125" style="58" customWidth="1"/>
    <col min="5097" max="5097" width="15" style="58" customWidth="1"/>
    <col min="5098" max="5098" width="12.42578125" style="58" customWidth="1"/>
    <col min="5099" max="5099" width="6" style="58" customWidth="1"/>
    <col min="5100" max="5100" width="22.7109375" style="58" customWidth="1"/>
    <col min="5101" max="5101" width="31.7109375" style="58" customWidth="1"/>
    <col min="5102" max="5102" width="13.7109375" style="58" customWidth="1"/>
    <col min="5103" max="5103" width="16.28515625" style="58" customWidth="1"/>
    <col min="5104" max="5104" width="22.7109375" style="58" customWidth="1"/>
    <col min="5105" max="5105" width="21.42578125" style="58" customWidth="1"/>
    <col min="5106" max="5106" width="17.5703125" style="58" customWidth="1"/>
    <col min="5107" max="5107" width="16.28515625" style="58" customWidth="1"/>
    <col min="5108" max="5108" width="13.7109375" style="58" customWidth="1"/>
    <col min="5109" max="5109" width="8.5703125" style="58" customWidth="1"/>
    <col min="5110" max="5110" width="15" style="58" customWidth="1"/>
    <col min="5111" max="5111" width="17.5703125" style="58" customWidth="1"/>
    <col min="5112" max="5112" width="26.5703125" style="58" customWidth="1"/>
    <col min="5113" max="5113" width="25.28515625" style="58" customWidth="1"/>
    <col min="5114" max="5115" width="17.5703125" style="58" customWidth="1"/>
    <col min="5116" max="5116" width="12.42578125" style="58" customWidth="1"/>
    <col min="5117" max="5117" width="17.5703125" style="58" customWidth="1"/>
    <col min="5118" max="5118" width="12.42578125" style="58" customWidth="1"/>
    <col min="5119" max="5119" width="15" style="58" customWidth="1"/>
    <col min="5120" max="5120" width="16.28515625" style="58" customWidth="1"/>
    <col min="5121" max="5122" width="17.5703125" style="58" customWidth="1"/>
    <col min="5123" max="5123" width="27.85546875" style="58" customWidth="1"/>
    <col min="5124" max="5124" width="13.7109375" style="58" customWidth="1"/>
    <col min="5125" max="5126" width="17.5703125" style="58" customWidth="1"/>
    <col min="5127" max="5127" width="15" style="58" customWidth="1"/>
    <col min="5128" max="5129" width="12.42578125" style="58" customWidth="1"/>
    <col min="5130" max="5131" width="17.5703125" style="58" customWidth="1"/>
    <col min="5132" max="5132" width="22.7109375" style="58" customWidth="1"/>
    <col min="5133" max="5133" width="17.5703125" style="58" customWidth="1"/>
    <col min="5134" max="5134" width="15" style="58" customWidth="1"/>
    <col min="5135" max="5135" width="17.5703125" style="58" customWidth="1"/>
    <col min="5136" max="5136" width="12.42578125" style="58" customWidth="1"/>
    <col min="5137" max="5137" width="34.28515625" style="58" customWidth="1"/>
    <col min="5138" max="5138" width="26.5703125" style="58" customWidth="1"/>
    <col min="5139" max="5140" width="18.85546875" style="58" customWidth="1"/>
    <col min="5141" max="5141" width="12.42578125" style="58" customWidth="1"/>
    <col min="5142" max="5142" width="20.140625" style="58" customWidth="1"/>
    <col min="5143" max="5143" width="16.28515625" style="58" customWidth="1"/>
    <col min="5144" max="5144" width="17.5703125" style="58" customWidth="1"/>
    <col min="5145" max="5326" width="12.42578125" style="58" customWidth="1"/>
    <col min="5327" max="5327" width="20.140625" style="58" customWidth="1"/>
    <col min="5328" max="5328" width="26.5703125" style="58" customWidth="1"/>
    <col min="5329" max="5329" width="29.140625" style="58" customWidth="1"/>
    <col min="5330" max="5331" width="13.7109375" style="58" customWidth="1"/>
    <col min="5332" max="5332" width="17.5703125" style="58" customWidth="1"/>
    <col min="5333" max="5333" width="12.42578125" style="58" customWidth="1"/>
    <col min="5334" max="5334" width="20.140625" style="58" customWidth="1"/>
    <col min="5335" max="5335" width="15" style="58" customWidth="1"/>
    <col min="5336" max="5336" width="12.42578125" style="58" customWidth="1"/>
    <col min="5337" max="5337" width="17.5703125" style="58" customWidth="1"/>
    <col min="5338" max="5338" width="15" style="58" customWidth="1"/>
    <col min="5339" max="5339" width="16.28515625" style="58" customWidth="1"/>
    <col min="5340" max="5340" width="24" style="58" customWidth="1"/>
    <col min="5341" max="5341" width="22.7109375" style="58" customWidth="1"/>
    <col min="5342" max="5342" width="30.42578125" style="58" customWidth="1"/>
    <col min="5343" max="5343" width="11.140625" style="58" customWidth="1"/>
    <col min="5344" max="5344" width="20.140625" style="58" customWidth="1"/>
    <col min="5345" max="5345" width="27.85546875" style="58" customWidth="1"/>
    <col min="5346" max="5346" width="17.5703125" style="58" customWidth="1"/>
    <col min="5347" max="5348" width="8.5703125" style="58" customWidth="1"/>
    <col min="5349" max="5349" width="16.28515625" style="58" customWidth="1"/>
    <col min="5350" max="5350" width="25.28515625" style="58" customWidth="1"/>
    <col min="5351" max="5351" width="24" style="58" customWidth="1"/>
    <col min="5352" max="5352" width="12.42578125" style="58" customWidth="1"/>
    <col min="5353" max="5353" width="15" style="58" customWidth="1"/>
    <col min="5354" max="5354" width="12.42578125" style="58" customWidth="1"/>
    <col min="5355" max="5355" width="6" style="58" customWidth="1"/>
    <col min="5356" max="5356" width="22.7109375" style="58" customWidth="1"/>
    <col min="5357" max="5357" width="31.7109375" style="58" customWidth="1"/>
    <col min="5358" max="5358" width="13.7109375" style="58" customWidth="1"/>
    <col min="5359" max="5359" width="16.28515625" style="58" customWidth="1"/>
    <col min="5360" max="5360" width="22.7109375" style="58" customWidth="1"/>
    <col min="5361" max="5361" width="21.42578125" style="58" customWidth="1"/>
    <col min="5362" max="5362" width="17.5703125" style="58" customWidth="1"/>
    <col min="5363" max="5363" width="16.28515625" style="58" customWidth="1"/>
    <col min="5364" max="5364" width="13.7109375" style="58" customWidth="1"/>
    <col min="5365" max="5365" width="8.5703125" style="58" customWidth="1"/>
    <col min="5366" max="5366" width="15" style="58" customWidth="1"/>
    <col min="5367" max="5367" width="17.5703125" style="58" customWidth="1"/>
    <col min="5368" max="5368" width="26.5703125" style="58" customWidth="1"/>
    <col min="5369" max="5369" width="25.28515625" style="58" customWidth="1"/>
    <col min="5370" max="5371" width="17.5703125" style="58" customWidth="1"/>
    <col min="5372" max="5372" width="12.42578125" style="58" customWidth="1"/>
    <col min="5373" max="5373" width="17.5703125" style="58" customWidth="1"/>
    <col min="5374" max="5374" width="12.42578125" style="58" customWidth="1"/>
    <col min="5375" max="5375" width="15" style="58" customWidth="1"/>
    <col min="5376" max="5376" width="16.28515625" style="58" customWidth="1"/>
    <col min="5377" max="5378" width="17.5703125" style="58" customWidth="1"/>
    <col min="5379" max="5379" width="27.85546875" style="58" customWidth="1"/>
    <col min="5380" max="5380" width="13.7109375" style="58" customWidth="1"/>
    <col min="5381" max="5382" width="17.5703125" style="58" customWidth="1"/>
    <col min="5383" max="5383" width="15" style="58" customWidth="1"/>
    <col min="5384" max="5385" width="12.42578125" style="58" customWidth="1"/>
    <col min="5386" max="5387" width="17.5703125" style="58" customWidth="1"/>
    <col min="5388" max="5388" width="22.7109375" style="58" customWidth="1"/>
    <col min="5389" max="5389" width="17.5703125" style="58" customWidth="1"/>
    <col min="5390" max="5390" width="15" style="58" customWidth="1"/>
    <col min="5391" max="5391" width="17.5703125" style="58" customWidth="1"/>
    <col min="5392" max="5392" width="12.42578125" style="58" customWidth="1"/>
    <col min="5393" max="5393" width="34.28515625" style="58" customWidth="1"/>
    <col min="5394" max="5394" width="26.5703125" style="58" customWidth="1"/>
    <col min="5395" max="5396" width="18.85546875" style="58" customWidth="1"/>
    <col min="5397" max="5397" width="12.42578125" style="58" customWidth="1"/>
    <col min="5398" max="5398" width="20.140625" style="58" customWidth="1"/>
    <col min="5399" max="5399" width="16.28515625" style="58" customWidth="1"/>
    <col min="5400" max="5400" width="17.5703125" style="58" customWidth="1"/>
    <col min="5401" max="5582" width="12.42578125" style="58" customWidth="1"/>
    <col min="5583" max="5583" width="20.140625" style="58" customWidth="1"/>
    <col min="5584" max="5584" width="26.5703125" style="58" customWidth="1"/>
    <col min="5585" max="5585" width="29.140625" style="58" customWidth="1"/>
    <col min="5586" max="5587" width="13.7109375" style="58" customWidth="1"/>
    <col min="5588" max="5588" width="17.5703125" style="58" customWidth="1"/>
    <col min="5589" max="5589" width="12.42578125" style="58" customWidth="1"/>
    <col min="5590" max="5590" width="20.140625" style="58" customWidth="1"/>
    <col min="5591" max="5591" width="15" style="58" customWidth="1"/>
    <col min="5592" max="5592" width="12.42578125" style="58" customWidth="1"/>
    <col min="5593" max="5593" width="17.5703125" style="58" customWidth="1"/>
    <col min="5594" max="5594" width="15" style="58" customWidth="1"/>
    <col min="5595" max="5595" width="16.28515625" style="58" customWidth="1"/>
    <col min="5596" max="5596" width="24" style="58" customWidth="1"/>
    <col min="5597" max="5597" width="22.7109375" style="58" customWidth="1"/>
    <col min="5598" max="5598" width="30.42578125" style="58" customWidth="1"/>
    <col min="5599" max="5599" width="11.140625" style="58" customWidth="1"/>
    <col min="5600" max="5600" width="20.140625" style="58" customWidth="1"/>
    <col min="5601" max="5601" width="27.85546875" style="58" customWidth="1"/>
    <col min="5602" max="5602" width="17.5703125" style="58" customWidth="1"/>
    <col min="5603" max="5604" width="8.5703125" style="58" customWidth="1"/>
    <col min="5605" max="5605" width="16.28515625" style="58" customWidth="1"/>
    <col min="5606" max="5606" width="25.28515625" style="58" customWidth="1"/>
    <col min="5607" max="5607" width="24" style="58" customWidth="1"/>
    <col min="5608" max="5608" width="12.42578125" style="58" customWidth="1"/>
    <col min="5609" max="5609" width="15" style="58" customWidth="1"/>
    <col min="5610" max="5610" width="12.42578125" style="58" customWidth="1"/>
    <col min="5611" max="5611" width="6" style="58" customWidth="1"/>
    <col min="5612" max="5612" width="22.7109375" style="58" customWidth="1"/>
    <col min="5613" max="5613" width="31.7109375" style="58" customWidth="1"/>
    <col min="5614" max="5614" width="13.7109375" style="58" customWidth="1"/>
    <col min="5615" max="5615" width="16.28515625" style="58" customWidth="1"/>
    <col min="5616" max="5616" width="22.7109375" style="58" customWidth="1"/>
    <col min="5617" max="5617" width="21.42578125" style="58" customWidth="1"/>
    <col min="5618" max="5618" width="17.5703125" style="58" customWidth="1"/>
    <col min="5619" max="5619" width="16.28515625" style="58" customWidth="1"/>
    <col min="5620" max="5620" width="13.7109375" style="58" customWidth="1"/>
    <col min="5621" max="5621" width="8.5703125" style="58" customWidth="1"/>
    <col min="5622" max="5622" width="15" style="58" customWidth="1"/>
    <col min="5623" max="5623" width="17.5703125" style="58" customWidth="1"/>
    <col min="5624" max="5624" width="26.5703125" style="58" customWidth="1"/>
    <col min="5625" max="5625" width="25.28515625" style="58" customWidth="1"/>
    <col min="5626" max="5627" width="17.5703125" style="58" customWidth="1"/>
    <col min="5628" max="5628" width="12.42578125" style="58" customWidth="1"/>
    <col min="5629" max="5629" width="17.5703125" style="58" customWidth="1"/>
    <col min="5630" max="5630" width="12.42578125" style="58" customWidth="1"/>
    <col min="5631" max="5631" width="15" style="58" customWidth="1"/>
    <col min="5632" max="5632" width="16.28515625" style="58" customWidth="1"/>
    <col min="5633" max="5634" width="17.5703125" style="58" customWidth="1"/>
    <col min="5635" max="5635" width="27.85546875" style="58" customWidth="1"/>
    <col min="5636" max="5636" width="13.7109375" style="58" customWidth="1"/>
    <col min="5637" max="5638" width="17.5703125" style="58" customWidth="1"/>
    <col min="5639" max="5639" width="15" style="58" customWidth="1"/>
    <col min="5640" max="5641" width="12.42578125" style="58" customWidth="1"/>
    <col min="5642" max="5643" width="17.5703125" style="58" customWidth="1"/>
    <col min="5644" max="5644" width="22.7109375" style="58" customWidth="1"/>
    <col min="5645" max="5645" width="17.5703125" style="58" customWidth="1"/>
    <col min="5646" max="5646" width="15" style="58" customWidth="1"/>
    <col min="5647" max="5647" width="17.5703125" style="58" customWidth="1"/>
    <col min="5648" max="5648" width="12.42578125" style="58" customWidth="1"/>
    <col min="5649" max="5649" width="34.28515625" style="58" customWidth="1"/>
    <col min="5650" max="5650" width="26.5703125" style="58" customWidth="1"/>
    <col min="5651" max="5652" width="18.85546875" style="58" customWidth="1"/>
    <col min="5653" max="5653" width="12.42578125" style="58" customWidth="1"/>
    <col min="5654" max="5654" width="20.140625" style="58" customWidth="1"/>
    <col min="5655" max="5655" width="16.28515625" style="58" customWidth="1"/>
    <col min="5656" max="5656" width="17.5703125" style="58" customWidth="1"/>
    <col min="5657" max="5838" width="12.42578125" style="58" customWidth="1"/>
    <col min="5839" max="5839" width="20.140625" style="58" customWidth="1"/>
    <col min="5840" max="5840" width="26.5703125" style="58" customWidth="1"/>
    <col min="5841" max="5841" width="29.140625" style="58" customWidth="1"/>
    <col min="5842" max="5843" width="13.7109375" style="58" customWidth="1"/>
    <col min="5844" max="5844" width="17.5703125" style="58" customWidth="1"/>
    <col min="5845" max="5845" width="12.42578125" style="58" customWidth="1"/>
    <col min="5846" max="5846" width="20.140625" style="58" customWidth="1"/>
    <col min="5847" max="5847" width="15" style="58" customWidth="1"/>
    <col min="5848" max="5848" width="12.42578125" style="58" customWidth="1"/>
    <col min="5849" max="5849" width="17.5703125" style="58" customWidth="1"/>
    <col min="5850" max="5850" width="15" style="58" customWidth="1"/>
    <col min="5851" max="5851" width="16.28515625" style="58" customWidth="1"/>
    <col min="5852" max="5852" width="24" style="58" customWidth="1"/>
    <col min="5853" max="5853" width="22.7109375" style="58" customWidth="1"/>
    <col min="5854" max="5854" width="30.42578125" style="58" customWidth="1"/>
    <col min="5855" max="5855" width="11.140625" style="58" customWidth="1"/>
    <col min="5856" max="5856" width="20.140625" style="58" customWidth="1"/>
    <col min="5857" max="5857" width="27.85546875" style="58" customWidth="1"/>
    <col min="5858" max="5858" width="17.5703125" style="58" customWidth="1"/>
    <col min="5859" max="5860" width="8.5703125" style="58" customWidth="1"/>
    <col min="5861" max="5861" width="16.28515625" style="58" customWidth="1"/>
    <col min="5862" max="5862" width="25.28515625" style="58" customWidth="1"/>
    <col min="5863" max="5863" width="24" style="58" customWidth="1"/>
    <col min="5864" max="5864" width="12.42578125" style="58" customWidth="1"/>
    <col min="5865" max="5865" width="15" style="58" customWidth="1"/>
    <col min="5866" max="5866" width="12.42578125" style="58" customWidth="1"/>
    <col min="5867" max="5867" width="6" style="58" customWidth="1"/>
    <col min="5868" max="5868" width="22.7109375" style="58" customWidth="1"/>
    <col min="5869" max="5869" width="31.7109375" style="58" customWidth="1"/>
    <col min="5870" max="5870" width="13.7109375" style="58" customWidth="1"/>
    <col min="5871" max="5871" width="16.28515625" style="58" customWidth="1"/>
    <col min="5872" max="5872" width="22.7109375" style="58" customWidth="1"/>
    <col min="5873" max="5873" width="21.42578125" style="58" customWidth="1"/>
    <col min="5874" max="5874" width="17.5703125" style="58" customWidth="1"/>
    <col min="5875" max="5875" width="16.28515625" style="58" customWidth="1"/>
    <col min="5876" max="5876" width="13.7109375" style="58" customWidth="1"/>
    <col min="5877" max="5877" width="8.5703125" style="58" customWidth="1"/>
    <col min="5878" max="5878" width="15" style="58" customWidth="1"/>
    <col min="5879" max="5879" width="17.5703125" style="58" customWidth="1"/>
    <col min="5880" max="5880" width="26.5703125" style="58" customWidth="1"/>
    <col min="5881" max="5881" width="25.28515625" style="58" customWidth="1"/>
    <col min="5882" max="5883" width="17.5703125" style="58" customWidth="1"/>
    <col min="5884" max="5884" width="12.42578125" style="58" customWidth="1"/>
    <col min="5885" max="5885" width="17.5703125" style="58" customWidth="1"/>
    <col min="5886" max="5886" width="12.42578125" style="58" customWidth="1"/>
    <col min="5887" max="5887" width="15" style="58" customWidth="1"/>
    <col min="5888" max="5888" width="16.28515625" style="58" customWidth="1"/>
    <col min="5889" max="5890" width="17.5703125" style="58" customWidth="1"/>
    <col min="5891" max="5891" width="27.85546875" style="58" customWidth="1"/>
    <col min="5892" max="5892" width="13.7109375" style="58" customWidth="1"/>
    <col min="5893" max="5894" width="17.5703125" style="58" customWidth="1"/>
    <col min="5895" max="5895" width="15" style="58" customWidth="1"/>
    <col min="5896" max="5897" width="12.42578125" style="58" customWidth="1"/>
    <col min="5898" max="5899" width="17.5703125" style="58" customWidth="1"/>
    <col min="5900" max="5900" width="22.7109375" style="58" customWidth="1"/>
    <col min="5901" max="5901" width="17.5703125" style="58" customWidth="1"/>
    <col min="5902" max="5902" width="15" style="58" customWidth="1"/>
    <col min="5903" max="5903" width="17.5703125" style="58" customWidth="1"/>
    <col min="5904" max="5904" width="12.42578125" style="58" customWidth="1"/>
    <col min="5905" max="5905" width="34.28515625" style="58" customWidth="1"/>
    <col min="5906" max="5906" width="26.5703125" style="58" customWidth="1"/>
    <col min="5907" max="5908" width="18.85546875" style="58" customWidth="1"/>
    <col min="5909" max="5909" width="12.42578125" style="58" customWidth="1"/>
    <col min="5910" max="5910" width="20.140625" style="58" customWidth="1"/>
    <col min="5911" max="5911" width="16.28515625" style="58" customWidth="1"/>
    <col min="5912" max="5912" width="17.5703125" style="58" customWidth="1"/>
    <col min="5913" max="6094" width="12.42578125" style="58" customWidth="1"/>
    <col min="6095" max="6095" width="20.140625" style="58" customWidth="1"/>
    <col min="6096" max="6096" width="26.5703125" style="58" customWidth="1"/>
    <col min="6097" max="6097" width="29.140625" style="58" customWidth="1"/>
    <col min="6098" max="6099" width="13.7109375" style="58" customWidth="1"/>
    <col min="6100" max="6100" width="17.5703125" style="58" customWidth="1"/>
    <col min="6101" max="6101" width="12.42578125" style="58" customWidth="1"/>
    <col min="6102" max="6102" width="20.140625" style="58" customWidth="1"/>
    <col min="6103" max="6103" width="15" style="58" customWidth="1"/>
    <col min="6104" max="6104" width="12.42578125" style="58" customWidth="1"/>
    <col min="6105" max="6105" width="17.5703125" style="58" customWidth="1"/>
    <col min="6106" max="6106" width="15" style="58" customWidth="1"/>
    <col min="6107" max="6107" width="16.28515625" style="58" customWidth="1"/>
    <col min="6108" max="6108" width="24" style="58" customWidth="1"/>
    <col min="6109" max="6109" width="22.7109375" style="58" customWidth="1"/>
    <col min="6110" max="6110" width="30.42578125" style="58" customWidth="1"/>
    <col min="6111" max="6111" width="11.140625" style="58" customWidth="1"/>
    <col min="6112" max="6112" width="20.140625" style="58" customWidth="1"/>
    <col min="6113" max="6113" width="27.85546875" style="58" customWidth="1"/>
    <col min="6114" max="6114" width="17.5703125" style="58" customWidth="1"/>
    <col min="6115" max="6116" width="8.5703125" style="58" customWidth="1"/>
    <col min="6117" max="6117" width="16.28515625" style="58" customWidth="1"/>
    <col min="6118" max="6118" width="25.28515625" style="58" customWidth="1"/>
    <col min="6119" max="6119" width="24" style="58" customWidth="1"/>
    <col min="6120" max="6120" width="12.42578125" style="58" customWidth="1"/>
    <col min="6121" max="6121" width="15" style="58" customWidth="1"/>
    <col min="6122" max="6122" width="12.42578125" style="58" customWidth="1"/>
    <col min="6123" max="6123" width="6" style="58" customWidth="1"/>
    <col min="6124" max="6124" width="22.7109375" style="58" customWidth="1"/>
    <col min="6125" max="6125" width="31.7109375" style="58" customWidth="1"/>
    <col min="6126" max="6126" width="13.7109375" style="58" customWidth="1"/>
    <col min="6127" max="6127" width="16.28515625" style="58" customWidth="1"/>
    <col min="6128" max="6128" width="22.7109375" style="58" customWidth="1"/>
    <col min="6129" max="6129" width="21.42578125" style="58" customWidth="1"/>
    <col min="6130" max="6130" width="17.5703125" style="58" customWidth="1"/>
    <col min="6131" max="6131" width="16.28515625" style="58" customWidth="1"/>
    <col min="6132" max="6132" width="13.7109375" style="58" customWidth="1"/>
    <col min="6133" max="6133" width="8.5703125" style="58" customWidth="1"/>
    <col min="6134" max="6134" width="15" style="58" customWidth="1"/>
    <col min="6135" max="6135" width="17.5703125" style="58" customWidth="1"/>
    <col min="6136" max="6136" width="26.5703125" style="58" customWidth="1"/>
    <col min="6137" max="6137" width="25.28515625" style="58" customWidth="1"/>
    <col min="6138" max="6139" width="17.5703125" style="58" customWidth="1"/>
    <col min="6140" max="6140" width="12.42578125" style="58" customWidth="1"/>
    <col min="6141" max="6141" width="17.5703125" style="58" customWidth="1"/>
    <col min="6142" max="6142" width="12.42578125" style="58" customWidth="1"/>
    <col min="6143" max="6143" width="15" style="58" customWidth="1"/>
    <col min="6144" max="6144" width="16.28515625" style="58" customWidth="1"/>
    <col min="6145" max="6146" width="17.5703125" style="58" customWidth="1"/>
    <col min="6147" max="6147" width="27.85546875" style="58" customWidth="1"/>
    <col min="6148" max="6148" width="13.7109375" style="58" customWidth="1"/>
    <col min="6149" max="6150" width="17.5703125" style="58" customWidth="1"/>
    <col min="6151" max="6151" width="15" style="58" customWidth="1"/>
    <col min="6152" max="6153" width="12.42578125" style="58" customWidth="1"/>
    <col min="6154" max="6155" width="17.5703125" style="58" customWidth="1"/>
    <col min="6156" max="6156" width="22.7109375" style="58" customWidth="1"/>
    <col min="6157" max="6157" width="17.5703125" style="58" customWidth="1"/>
    <col min="6158" max="6158" width="15" style="58" customWidth="1"/>
    <col min="6159" max="6159" width="17.5703125" style="58" customWidth="1"/>
    <col min="6160" max="6160" width="12.42578125" style="58" customWidth="1"/>
    <col min="6161" max="6161" width="34.28515625" style="58" customWidth="1"/>
    <col min="6162" max="6162" width="26.5703125" style="58" customWidth="1"/>
    <col min="6163" max="6164" width="18.85546875" style="58" customWidth="1"/>
    <col min="6165" max="6165" width="12.42578125" style="58" customWidth="1"/>
    <col min="6166" max="6166" width="20.140625" style="58" customWidth="1"/>
    <col min="6167" max="6167" width="16.28515625" style="58" customWidth="1"/>
    <col min="6168" max="6168" width="17.5703125" style="58" customWidth="1"/>
    <col min="6169" max="6350" width="12.42578125" style="58" customWidth="1"/>
    <col min="6351" max="6351" width="20.140625" style="58" customWidth="1"/>
    <col min="6352" max="6352" width="26.5703125" style="58" customWidth="1"/>
    <col min="6353" max="6353" width="29.140625" style="58" customWidth="1"/>
    <col min="6354" max="6355" width="13.7109375" style="58" customWidth="1"/>
    <col min="6356" max="6356" width="17.5703125" style="58" customWidth="1"/>
    <col min="6357" max="6357" width="12.42578125" style="58" customWidth="1"/>
    <col min="6358" max="6358" width="20.140625" style="58" customWidth="1"/>
    <col min="6359" max="6359" width="15" style="58" customWidth="1"/>
    <col min="6360" max="6360" width="12.42578125" style="58" customWidth="1"/>
    <col min="6361" max="6361" width="17.5703125" style="58" customWidth="1"/>
    <col min="6362" max="6362" width="15" style="58" customWidth="1"/>
    <col min="6363" max="6363" width="16.28515625" style="58" customWidth="1"/>
    <col min="6364" max="6364" width="24" style="58" customWidth="1"/>
    <col min="6365" max="6365" width="22.7109375" style="58" customWidth="1"/>
    <col min="6366" max="6366" width="30.42578125" style="58" customWidth="1"/>
    <col min="6367" max="6367" width="11.140625" style="58" customWidth="1"/>
    <col min="6368" max="6368" width="20.140625" style="58" customWidth="1"/>
    <col min="6369" max="6369" width="27.85546875" style="58" customWidth="1"/>
    <col min="6370" max="6370" width="17.5703125" style="58" customWidth="1"/>
    <col min="6371" max="6372" width="8.5703125" style="58" customWidth="1"/>
    <col min="6373" max="6373" width="16.28515625" style="58" customWidth="1"/>
    <col min="6374" max="6374" width="25.28515625" style="58" customWidth="1"/>
    <col min="6375" max="6375" width="24" style="58" customWidth="1"/>
    <col min="6376" max="6376" width="12.42578125" style="58" customWidth="1"/>
    <col min="6377" max="6377" width="15" style="58" customWidth="1"/>
    <col min="6378" max="6378" width="12.42578125" style="58" customWidth="1"/>
    <col min="6379" max="6379" width="6" style="58" customWidth="1"/>
    <col min="6380" max="6380" width="22.7109375" style="58" customWidth="1"/>
    <col min="6381" max="6381" width="31.7109375" style="58" customWidth="1"/>
    <col min="6382" max="6382" width="13.7109375" style="58" customWidth="1"/>
    <col min="6383" max="6383" width="16.28515625" style="58" customWidth="1"/>
    <col min="6384" max="6384" width="22.7109375" style="58" customWidth="1"/>
    <col min="6385" max="6385" width="21.42578125" style="58" customWidth="1"/>
    <col min="6386" max="6386" width="17.5703125" style="58" customWidth="1"/>
    <col min="6387" max="6387" width="16.28515625" style="58" customWidth="1"/>
    <col min="6388" max="6388" width="13.7109375" style="58" customWidth="1"/>
    <col min="6389" max="6389" width="8.5703125" style="58" customWidth="1"/>
    <col min="6390" max="6390" width="15" style="58" customWidth="1"/>
    <col min="6391" max="6391" width="17.5703125" style="58" customWidth="1"/>
    <col min="6392" max="6392" width="26.5703125" style="58" customWidth="1"/>
    <col min="6393" max="6393" width="25.28515625" style="58" customWidth="1"/>
    <col min="6394" max="6395" width="17.5703125" style="58" customWidth="1"/>
    <col min="6396" max="6396" width="12.42578125" style="58" customWidth="1"/>
    <col min="6397" max="6397" width="17.5703125" style="58" customWidth="1"/>
    <col min="6398" max="6398" width="12.42578125" style="58" customWidth="1"/>
    <col min="6399" max="6399" width="15" style="58" customWidth="1"/>
    <col min="6400" max="6400" width="16.28515625" style="58" customWidth="1"/>
    <col min="6401" max="6402" width="17.5703125" style="58" customWidth="1"/>
    <col min="6403" max="6403" width="27.85546875" style="58" customWidth="1"/>
    <col min="6404" max="6404" width="13.7109375" style="58" customWidth="1"/>
    <col min="6405" max="6406" width="17.5703125" style="58" customWidth="1"/>
    <col min="6407" max="6407" width="15" style="58" customWidth="1"/>
    <col min="6408" max="6409" width="12.42578125" style="58" customWidth="1"/>
    <col min="6410" max="6411" width="17.5703125" style="58" customWidth="1"/>
    <col min="6412" max="6412" width="22.7109375" style="58" customWidth="1"/>
    <col min="6413" max="6413" width="17.5703125" style="58" customWidth="1"/>
    <col min="6414" max="6414" width="15" style="58" customWidth="1"/>
    <col min="6415" max="6415" width="17.5703125" style="58" customWidth="1"/>
    <col min="6416" max="6416" width="12.42578125" style="58" customWidth="1"/>
    <col min="6417" max="6417" width="34.28515625" style="58" customWidth="1"/>
    <col min="6418" max="6418" width="26.5703125" style="58" customWidth="1"/>
    <col min="6419" max="6420" width="18.85546875" style="58" customWidth="1"/>
    <col min="6421" max="6421" width="12.42578125" style="58" customWidth="1"/>
    <col min="6422" max="6422" width="20.140625" style="58" customWidth="1"/>
    <col min="6423" max="6423" width="16.28515625" style="58" customWidth="1"/>
    <col min="6424" max="6424" width="17.5703125" style="58" customWidth="1"/>
    <col min="6425" max="6606" width="12.42578125" style="58" customWidth="1"/>
    <col min="6607" max="6607" width="20.140625" style="58" customWidth="1"/>
    <col min="6608" max="6608" width="26.5703125" style="58" customWidth="1"/>
    <col min="6609" max="6609" width="29.140625" style="58" customWidth="1"/>
    <col min="6610" max="6611" width="13.7109375" style="58" customWidth="1"/>
    <col min="6612" max="6612" width="17.5703125" style="58" customWidth="1"/>
    <col min="6613" max="6613" width="12.42578125" style="58" customWidth="1"/>
    <col min="6614" max="6614" width="20.140625" style="58" customWidth="1"/>
    <col min="6615" max="6615" width="15" style="58" customWidth="1"/>
    <col min="6616" max="6616" width="12.42578125" style="58" customWidth="1"/>
    <col min="6617" max="6617" width="17.5703125" style="58" customWidth="1"/>
    <col min="6618" max="6618" width="15" style="58" customWidth="1"/>
    <col min="6619" max="6619" width="16.28515625" style="58" customWidth="1"/>
    <col min="6620" max="6620" width="24" style="58" customWidth="1"/>
    <col min="6621" max="6621" width="22.7109375" style="58" customWidth="1"/>
    <col min="6622" max="6622" width="30.42578125" style="58" customWidth="1"/>
    <col min="6623" max="6623" width="11.140625" style="58" customWidth="1"/>
    <col min="6624" max="6624" width="20.140625" style="58" customWidth="1"/>
    <col min="6625" max="6625" width="27.85546875" style="58" customWidth="1"/>
    <col min="6626" max="6626" width="17.5703125" style="58" customWidth="1"/>
    <col min="6627" max="6628" width="8.5703125" style="58" customWidth="1"/>
    <col min="6629" max="6629" width="16.28515625" style="58" customWidth="1"/>
    <col min="6630" max="6630" width="25.28515625" style="58" customWidth="1"/>
    <col min="6631" max="6631" width="24" style="58" customWidth="1"/>
    <col min="6632" max="6632" width="12.42578125" style="58" customWidth="1"/>
    <col min="6633" max="6633" width="15" style="58" customWidth="1"/>
    <col min="6634" max="6634" width="12.42578125" style="58" customWidth="1"/>
    <col min="6635" max="6635" width="6" style="58" customWidth="1"/>
    <col min="6636" max="6636" width="22.7109375" style="58" customWidth="1"/>
    <col min="6637" max="6637" width="31.7109375" style="58" customWidth="1"/>
    <col min="6638" max="6638" width="13.7109375" style="58" customWidth="1"/>
    <col min="6639" max="6639" width="16.28515625" style="58" customWidth="1"/>
    <col min="6640" max="6640" width="22.7109375" style="58" customWidth="1"/>
    <col min="6641" max="6641" width="21.42578125" style="58" customWidth="1"/>
    <col min="6642" max="6642" width="17.5703125" style="58" customWidth="1"/>
    <col min="6643" max="6643" width="16.28515625" style="58" customWidth="1"/>
    <col min="6644" max="6644" width="13.7109375" style="58" customWidth="1"/>
    <col min="6645" max="6645" width="8.5703125" style="58" customWidth="1"/>
    <col min="6646" max="6646" width="15" style="58" customWidth="1"/>
    <col min="6647" max="6647" width="17.5703125" style="58" customWidth="1"/>
    <col min="6648" max="6648" width="26.5703125" style="58" customWidth="1"/>
    <col min="6649" max="6649" width="25.28515625" style="58" customWidth="1"/>
    <col min="6650" max="6651" width="17.5703125" style="58" customWidth="1"/>
    <col min="6652" max="6652" width="12.42578125" style="58" customWidth="1"/>
    <col min="6653" max="6653" width="17.5703125" style="58" customWidth="1"/>
    <col min="6654" max="6654" width="12.42578125" style="58" customWidth="1"/>
    <col min="6655" max="6655" width="15" style="58" customWidth="1"/>
    <col min="6656" max="6656" width="16.28515625" style="58" customWidth="1"/>
    <col min="6657" max="6658" width="17.5703125" style="58" customWidth="1"/>
    <col min="6659" max="6659" width="27.85546875" style="58" customWidth="1"/>
    <col min="6660" max="6660" width="13.7109375" style="58" customWidth="1"/>
    <col min="6661" max="6662" width="17.5703125" style="58" customWidth="1"/>
    <col min="6663" max="6663" width="15" style="58" customWidth="1"/>
    <col min="6664" max="6665" width="12.42578125" style="58" customWidth="1"/>
    <col min="6666" max="6667" width="17.5703125" style="58" customWidth="1"/>
    <col min="6668" max="6668" width="22.7109375" style="58" customWidth="1"/>
    <col min="6669" max="6669" width="17.5703125" style="58" customWidth="1"/>
    <col min="6670" max="6670" width="15" style="58" customWidth="1"/>
    <col min="6671" max="6671" width="17.5703125" style="58" customWidth="1"/>
    <col min="6672" max="6672" width="12.42578125" style="58" customWidth="1"/>
    <col min="6673" max="6673" width="34.28515625" style="58" customWidth="1"/>
    <col min="6674" max="6674" width="26.5703125" style="58" customWidth="1"/>
    <col min="6675" max="6676" width="18.85546875" style="58" customWidth="1"/>
    <col min="6677" max="6677" width="12.42578125" style="58" customWidth="1"/>
    <col min="6678" max="6678" width="20.140625" style="58" customWidth="1"/>
    <col min="6679" max="6679" width="16.28515625" style="58" customWidth="1"/>
    <col min="6680" max="6680" width="17.5703125" style="58" customWidth="1"/>
    <col min="6681" max="6862" width="12.42578125" style="58" customWidth="1"/>
    <col min="6863" max="6863" width="20.140625" style="58" customWidth="1"/>
    <col min="6864" max="6864" width="26.5703125" style="58" customWidth="1"/>
    <col min="6865" max="6865" width="29.140625" style="58" customWidth="1"/>
    <col min="6866" max="6867" width="13.7109375" style="58" customWidth="1"/>
    <col min="6868" max="6868" width="17.5703125" style="58" customWidth="1"/>
    <col min="6869" max="6869" width="12.42578125" style="58" customWidth="1"/>
    <col min="6870" max="6870" width="20.140625" style="58" customWidth="1"/>
    <col min="6871" max="6871" width="15" style="58" customWidth="1"/>
    <col min="6872" max="6872" width="12.42578125" style="58" customWidth="1"/>
    <col min="6873" max="6873" width="17.5703125" style="58" customWidth="1"/>
    <col min="6874" max="6874" width="15" style="58" customWidth="1"/>
    <col min="6875" max="6875" width="16.28515625" style="58" customWidth="1"/>
    <col min="6876" max="6876" width="24" style="58" customWidth="1"/>
    <col min="6877" max="6877" width="22.7109375" style="58" customWidth="1"/>
    <col min="6878" max="6878" width="30.42578125" style="58" customWidth="1"/>
    <col min="6879" max="6879" width="11.140625" style="58" customWidth="1"/>
    <col min="6880" max="6880" width="20.140625" style="58" customWidth="1"/>
    <col min="6881" max="6881" width="27.85546875" style="58" customWidth="1"/>
    <col min="6882" max="6882" width="17.5703125" style="58" customWidth="1"/>
    <col min="6883" max="6884" width="8.5703125" style="58" customWidth="1"/>
    <col min="6885" max="6885" width="16.28515625" style="58" customWidth="1"/>
    <col min="6886" max="6886" width="25.28515625" style="58" customWidth="1"/>
    <col min="6887" max="6887" width="24" style="58" customWidth="1"/>
    <col min="6888" max="6888" width="12.42578125" style="58" customWidth="1"/>
    <col min="6889" max="6889" width="15" style="58" customWidth="1"/>
    <col min="6890" max="6890" width="12.42578125" style="58" customWidth="1"/>
    <col min="6891" max="6891" width="6" style="58" customWidth="1"/>
    <col min="6892" max="6892" width="22.7109375" style="58" customWidth="1"/>
    <col min="6893" max="6893" width="31.7109375" style="58" customWidth="1"/>
    <col min="6894" max="6894" width="13.7109375" style="58" customWidth="1"/>
    <col min="6895" max="6895" width="16.28515625" style="58" customWidth="1"/>
    <col min="6896" max="6896" width="22.7109375" style="58" customWidth="1"/>
    <col min="6897" max="6897" width="21.42578125" style="58" customWidth="1"/>
    <col min="6898" max="6898" width="17.5703125" style="58" customWidth="1"/>
    <col min="6899" max="6899" width="16.28515625" style="58" customWidth="1"/>
    <col min="6900" max="6900" width="13.7109375" style="58" customWidth="1"/>
    <col min="6901" max="6901" width="8.5703125" style="58" customWidth="1"/>
    <col min="6902" max="6902" width="15" style="58" customWidth="1"/>
    <col min="6903" max="6903" width="17.5703125" style="58" customWidth="1"/>
    <col min="6904" max="6904" width="26.5703125" style="58" customWidth="1"/>
    <col min="6905" max="6905" width="25.28515625" style="58" customWidth="1"/>
    <col min="6906" max="6907" width="17.5703125" style="58" customWidth="1"/>
    <col min="6908" max="6908" width="12.42578125" style="58" customWidth="1"/>
    <col min="6909" max="6909" width="17.5703125" style="58" customWidth="1"/>
    <col min="6910" max="6910" width="12.42578125" style="58" customWidth="1"/>
    <col min="6911" max="6911" width="15" style="58" customWidth="1"/>
    <col min="6912" max="6912" width="16.28515625" style="58" customWidth="1"/>
    <col min="6913" max="6914" width="17.5703125" style="58" customWidth="1"/>
    <col min="6915" max="6915" width="27.85546875" style="58" customWidth="1"/>
    <col min="6916" max="6916" width="13.7109375" style="58" customWidth="1"/>
    <col min="6917" max="6918" width="17.5703125" style="58" customWidth="1"/>
    <col min="6919" max="6919" width="15" style="58" customWidth="1"/>
    <col min="6920" max="6921" width="12.42578125" style="58" customWidth="1"/>
    <col min="6922" max="6923" width="17.5703125" style="58" customWidth="1"/>
    <col min="6924" max="6924" width="22.7109375" style="58" customWidth="1"/>
    <col min="6925" max="6925" width="17.5703125" style="58" customWidth="1"/>
    <col min="6926" max="6926" width="15" style="58" customWidth="1"/>
    <col min="6927" max="6927" width="17.5703125" style="58" customWidth="1"/>
    <col min="6928" max="6928" width="12.42578125" style="58" customWidth="1"/>
    <col min="6929" max="6929" width="34.28515625" style="58" customWidth="1"/>
    <col min="6930" max="6930" width="26.5703125" style="58" customWidth="1"/>
    <col min="6931" max="6932" width="18.85546875" style="58" customWidth="1"/>
    <col min="6933" max="6933" width="12.42578125" style="58" customWidth="1"/>
    <col min="6934" max="6934" width="20.140625" style="58" customWidth="1"/>
    <col min="6935" max="6935" width="16.28515625" style="58" customWidth="1"/>
    <col min="6936" max="6936" width="17.5703125" style="58" customWidth="1"/>
    <col min="6937" max="7118" width="12.42578125" style="58" customWidth="1"/>
    <col min="7119" max="7119" width="20.140625" style="58" customWidth="1"/>
    <col min="7120" max="7120" width="26.5703125" style="58" customWidth="1"/>
    <col min="7121" max="7121" width="29.140625" style="58" customWidth="1"/>
    <col min="7122" max="7123" width="13.7109375" style="58" customWidth="1"/>
    <col min="7124" max="7124" width="17.5703125" style="58" customWidth="1"/>
    <col min="7125" max="7125" width="12.42578125" style="58" customWidth="1"/>
    <col min="7126" max="7126" width="20.140625" style="58" customWidth="1"/>
    <col min="7127" max="7127" width="15" style="58" customWidth="1"/>
    <col min="7128" max="7128" width="12.42578125" style="58" customWidth="1"/>
    <col min="7129" max="7129" width="17.5703125" style="58" customWidth="1"/>
    <col min="7130" max="7130" width="15" style="58" customWidth="1"/>
    <col min="7131" max="7131" width="16.28515625" style="58" customWidth="1"/>
    <col min="7132" max="7132" width="24" style="58" customWidth="1"/>
    <col min="7133" max="7133" width="22.7109375" style="58" customWidth="1"/>
    <col min="7134" max="7134" width="30.42578125" style="58" customWidth="1"/>
    <col min="7135" max="7135" width="11.140625" style="58" customWidth="1"/>
    <col min="7136" max="7136" width="20.140625" style="58" customWidth="1"/>
    <col min="7137" max="7137" width="27.85546875" style="58" customWidth="1"/>
    <col min="7138" max="7138" width="17.5703125" style="58" customWidth="1"/>
    <col min="7139" max="7140" width="8.5703125" style="58" customWidth="1"/>
    <col min="7141" max="7141" width="16.28515625" style="58" customWidth="1"/>
    <col min="7142" max="7142" width="25.28515625" style="58" customWidth="1"/>
    <col min="7143" max="7143" width="24" style="58" customWidth="1"/>
    <col min="7144" max="7144" width="12.42578125" style="58" customWidth="1"/>
    <col min="7145" max="7145" width="15" style="58" customWidth="1"/>
    <col min="7146" max="7146" width="12.42578125" style="58" customWidth="1"/>
    <col min="7147" max="7147" width="6" style="58" customWidth="1"/>
    <col min="7148" max="7148" width="22.7109375" style="58" customWidth="1"/>
    <col min="7149" max="7149" width="31.7109375" style="58" customWidth="1"/>
    <col min="7150" max="7150" width="13.7109375" style="58" customWidth="1"/>
    <col min="7151" max="7151" width="16.28515625" style="58" customWidth="1"/>
    <col min="7152" max="7152" width="22.7109375" style="58" customWidth="1"/>
    <col min="7153" max="7153" width="21.42578125" style="58" customWidth="1"/>
    <col min="7154" max="7154" width="17.5703125" style="58" customWidth="1"/>
    <col min="7155" max="7155" width="16.28515625" style="58" customWidth="1"/>
    <col min="7156" max="7156" width="13.7109375" style="58" customWidth="1"/>
    <col min="7157" max="7157" width="8.5703125" style="58" customWidth="1"/>
    <col min="7158" max="7158" width="15" style="58" customWidth="1"/>
    <col min="7159" max="7159" width="17.5703125" style="58" customWidth="1"/>
    <col min="7160" max="7160" width="26.5703125" style="58" customWidth="1"/>
    <col min="7161" max="7161" width="25.28515625" style="58" customWidth="1"/>
    <col min="7162" max="7163" width="17.5703125" style="58" customWidth="1"/>
    <col min="7164" max="7164" width="12.42578125" style="58" customWidth="1"/>
    <col min="7165" max="7165" width="17.5703125" style="58" customWidth="1"/>
    <col min="7166" max="7166" width="12.42578125" style="58" customWidth="1"/>
    <col min="7167" max="7167" width="15" style="58" customWidth="1"/>
    <col min="7168" max="7168" width="16.28515625" style="58" customWidth="1"/>
    <col min="7169" max="7170" width="17.5703125" style="58" customWidth="1"/>
    <col min="7171" max="7171" width="27.85546875" style="58" customWidth="1"/>
    <col min="7172" max="7172" width="13.7109375" style="58" customWidth="1"/>
    <col min="7173" max="7174" width="17.5703125" style="58" customWidth="1"/>
    <col min="7175" max="7175" width="15" style="58" customWidth="1"/>
    <col min="7176" max="7177" width="12.42578125" style="58" customWidth="1"/>
    <col min="7178" max="7179" width="17.5703125" style="58" customWidth="1"/>
    <col min="7180" max="7180" width="22.7109375" style="58" customWidth="1"/>
    <col min="7181" max="7181" width="17.5703125" style="58" customWidth="1"/>
    <col min="7182" max="7182" width="15" style="58" customWidth="1"/>
    <col min="7183" max="7183" width="17.5703125" style="58" customWidth="1"/>
    <col min="7184" max="7184" width="12.42578125" style="58" customWidth="1"/>
    <col min="7185" max="7185" width="34.28515625" style="58" customWidth="1"/>
    <col min="7186" max="7186" width="26.5703125" style="58" customWidth="1"/>
    <col min="7187" max="7188" width="18.85546875" style="58" customWidth="1"/>
    <col min="7189" max="7189" width="12.42578125" style="58" customWidth="1"/>
    <col min="7190" max="7190" width="20.140625" style="58" customWidth="1"/>
    <col min="7191" max="7191" width="16.28515625" style="58" customWidth="1"/>
    <col min="7192" max="7192" width="17.5703125" style="58" customWidth="1"/>
    <col min="7193" max="7374" width="12.42578125" style="58" customWidth="1"/>
    <col min="7375" max="7375" width="20.140625" style="58" customWidth="1"/>
    <col min="7376" max="7376" width="26.5703125" style="58" customWidth="1"/>
    <col min="7377" max="7377" width="29.140625" style="58" customWidth="1"/>
    <col min="7378" max="7379" width="13.7109375" style="58" customWidth="1"/>
    <col min="7380" max="7380" width="17.5703125" style="58" customWidth="1"/>
    <col min="7381" max="7381" width="12.42578125" style="58" customWidth="1"/>
    <col min="7382" max="7382" width="20.140625" style="58" customWidth="1"/>
    <col min="7383" max="7383" width="15" style="58" customWidth="1"/>
    <col min="7384" max="7384" width="12.42578125" style="58" customWidth="1"/>
    <col min="7385" max="7385" width="17.5703125" style="58" customWidth="1"/>
    <col min="7386" max="7386" width="15" style="58" customWidth="1"/>
    <col min="7387" max="7387" width="16.28515625" style="58" customWidth="1"/>
    <col min="7388" max="7388" width="24" style="58" customWidth="1"/>
    <col min="7389" max="7389" width="22.7109375" style="58" customWidth="1"/>
    <col min="7390" max="7390" width="30.42578125" style="58" customWidth="1"/>
    <col min="7391" max="7391" width="11.140625" style="58" customWidth="1"/>
    <col min="7392" max="7392" width="20.140625" style="58" customWidth="1"/>
    <col min="7393" max="7393" width="27.85546875" style="58" customWidth="1"/>
    <col min="7394" max="7394" width="17.5703125" style="58" customWidth="1"/>
    <col min="7395" max="7396" width="8.5703125" style="58" customWidth="1"/>
    <col min="7397" max="7397" width="16.28515625" style="58" customWidth="1"/>
    <col min="7398" max="7398" width="25.28515625" style="58" customWidth="1"/>
    <col min="7399" max="7399" width="24" style="58" customWidth="1"/>
    <col min="7400" max="7400" width="12.42578125" style="58" customWidth="1"/>
    <col min="7401" max="7401" width="15" style="58" customWidth="1"/>
    <col min="7402" max="7402" width="12.42578125" style="58" customWidth="1"/>
    <col min="7403" max="7403" width="6" style="58" customWidth="1"/>
    <col min="7404" max="7404" width="22.7109375" style="58" customWidth="1"/>
    <col min="7405" max="7405" width="31.7109375" style="58" customWidth="1"/>
    <col min="7406" max="7406" width="13.7109375" style="58" customWidth="1"/>
    <col min="7407" max="7407" width="16.28515625" style="58" customWidth="1"/>
    <col min="7408" max="7408" width="22.7109375" style="58" customWidth="1"/>
    <col min="7409" max="7409" width="21.42578125" style="58" customWidth="1"/>
    <col min="7410" max="7410" width="17.5703125" style="58" customWidth="1"/>
    <col min="7411" max="7411" width="16.28515625" style="58" customWidth="1"/>
    <col min="7412" max="7412" width="13.7109375" style="58" customWidth="1"/>
    <col min="7413" max="7413" width="8.5703125" style="58" customWidth="1"/>
    <col min="7414" max="7414" width="15" style="58" customWidth="1"/>
    <col min="7415" max="7415" width="17.5703125" style="58" customWidth="1"/>
    <col min="7416" max="7416" width="26.5703125" style="58" customWidth="1"/>
    <col min="7417" max="7417" width="25.28515625" style="58" customWidth="1"/>
    <col min="7418" max="7419" width="17.5703125" style="58" customWidth="1"/>
    <col min="7420" max="7420" width="12.42578125" style="58" customWidth="1"/>
    <col min="7421" max="7421" width="17.5703125" style="58" customWidth="1"/>
    <col min="7422" max="7422" width="12.42578125" style="58" customWidth="1"/>
    <col min="7423" max="7423" width="15" style="58" customWidth="1"/>
    <col min="7424" max="7424" width="16.28515625" style="58" customWidth="1"/>
    <col min="7425" max="7426" width="17.5703125" style="58" customWidth="1"/>
    <col min="7427" max="7427" width="27.85546875" style="58" customWidth="1"/>
    <col min="7428" max="7428" width="13.7109375" style="58" customWidth="1"/>
    <col min="7429" max="7430" width="17.5703125" style="58" customWidth="1"/>
    <col min="7431" max="7431" width="15" style="58" customWidth="1"/>
    <col min="7432" max="7433" width="12.42578125" style="58" customWidth="1"/>
    <col min="7434" max="7435" width="17.5703125" style="58" customWidth="1"/>
    <col min="7436" max="7436" width="22.7109375" style="58" customWidth="1"/>
    <col min="7437" max="7437" width="17.5703125" style="58" customWidth="1"/>
    <col min="7438" max="7438" width="15" style="58" customWidth="1"/>
    <col min="7439" max="7439" width="17.5703125" style="58" customWidth="1"/>
    <col min="7440" max="7440" width="12.42578125" style="58" customWidth="1"/>
    <col min="7441" max="7441" width="34.28515625" style="58" customWidth="1"/>
    <col min="7442" max="7442" width="26.5703125" style="58" customWidth="1"/>
    <col min="7443" max="7444" width="18.85546875" style="58" customWidth="1"/>
    <col min="7445" max="7445" width="12.42578125" style="58" customWidth="1"/>
    <col min="7446" max="7446" width="20.140625" style="58" customWidth="1"/>
    <col min="7447" max="7447" width="16.28515625" style="58" customWidth="1"/>
    <col min="7448" max="7448" width="17.5703125" style="58" customWidth="1"/>
    <col min="7449" max="7630" width="12.42578125" style="58" customWidth="1"/>
    <col min="7631" max="7631" width="20.140625" style="58" customWidth="1"/>
    <col min="7632" max="7632" width="26.5703125" style="58" customWidth="1"/>
    <col min="7633" max="7633" width="29.140625" style="58" customWidth="1"/>
    <col min="7634" max="7635" width="13.7109375" style="58" customWidth="1"/>
    <col min="7636" max="7636" width="17.5703125" style="58" customWidth="1"/>
    <col min="7637" max="7637" width="12.42578125" style="58" customWidth="1"/>
    <col min="7638" max="7638" width="20.140625" style="58" customWidth="1"/>
    <col min="7639" max="7639" width="15" style="58" customWidth="1"/>
    <col min="7640" max="7640" width="12.42578125" style="58" customWidth="1"/>
    <col min="7641" max="7641" width="17.5703125" style="58" customWidth="1"/>
    <col min="7642" max="7642" width="15" style="58" customWidth="1"/>
    <col min="7643" max="7643" width="16.28515625" style="58" customWidth="1"/>
    <col min="7644" max="7644" width="24" style="58" customWidth="1"/>
    <col min="7645" max="7645" width="22.7109375" style="58" customWidth="1"/>
    <col min="7646" max="7646" width="30.42578125" style="58" customWidth="1"/>
    <col min="7647" max="7647" width="11.140625" style="58" customWidth="1"/>
    <col min="7648" max="7648" width="20.140625" style="58" customWidth="1"/>
    <col min="7649" max="7649" width="27.85546875" style="58" customWidth="1"/>
    <col min="7650" max="7650" width="17.5703125" style="58" customWidth="1"/>
    <col min="7651" max="7652" width="8.5703125" style="58" customWidth="1"/>
    <col min="7653" max="7653" width="16.28515625" style="58" customWidth="1"/>
    <col min="7654" max="7654" width="25.28515625" style="58" customWidth="1"/>
    <col min="7655" max="7655" width="24" style="58" customWidth="1"/>
    <col min="7656" max="7656" width="12.42578125" style="58" customWidth="1"/>
    <col min="7657" max="7657" width="15" style="58" customWidth="1"/>
    <col min="7658" max="7658" width="12.42578125" style="58" customWidth="1"/>
    <col min="7659" max="7659" width="6" style="58" customWidth="1"/>
    <col min="7660" max="7660" width="22.7109375" style="58" customWidth="1"/>
    <col min="7661" max="7661" width="31.7109375" style="58" customWidth="1"/>
    <col min="7662" max="7662" width="13.7109375" style="58" customWidth="1"/>
    <col min="7663" max="7663" width="16.28515625" style="58" customWidth="1"/>
    <col min="7664" max="7664" width="22.7109375" style="58" customWidth="1"/>
    <col min="7665" max="7665" width="21.42578125" style="58" customWidth="1"/>
    <col min="7666" max="7666" width="17.5703125" style="58" customWidth="1"/>
    <col min="7667" max="7667" width="16.28515625" style="58" customWidth="1"/>
    <col min="7668" max="7668" width="13.7109375" style="58" customWidth="1"/>
    <col min="7669" max="7669" width="8.5703125" style="58" customWidth="1"/>
    <col min="7670" max="7670" width="15" style="58" customWidth="1"/>
    <col min="7671" max="7671" width="17.5703125" style="58" customWidth="1"/>
    <col min="7672" max="7672" width="26.5703125" style="58" customWidth="1"/>
    <col min="7673" max="7673" width="25.28515625" style="58" customWidth="1"/>
    <col min="7674" max="7675" width="17.5703125" style="58" customWidth="1"/>
    <col min="7676" max="7676" width="12.42578125" style="58" customWidth="1"/>
    <col min="7677" max="7677" width="17.5703125" style="58" customWidth="1"/>
    <col min="7678" max="7678" width="12.42578125" style="58" customWidth="1"/>
    <col min="7679" max="7679" width="15" style="58" customWidth="1"/>
    <col min="7680" max="7680" width="16.28515625" style="58" customWidth="1"/>
    <col min="7681" max="7682" width="17.5703125" style="58" customWidth="1"/>
    <col min="7683" max="7683" width="27.85546875" style="58" customWidth="1"/>
    <col min="7684" max="7684" width="13.7109375" style="58" customWidth="1"/>
    <col min="7685" max="7686" width="17.5703125" style="58" customWidth="1"/>
    <col min="7687" max="7687" width="15" style="58" customWidth="1"/>
    <col min="7688" max="7689" width="12.42578125" style="58" customWidth="1"/>
    <col min="7690" max="7691" width="17.5703125" style="58" customWidth="1"/>
    <col min="7692" max="7692" width="22.7109375" style="58" customWidth="1"/>
    <col min="7693" max="7693" width="17.5703125" style="58" customWidth="1"/>
    <col min="7694" max="7694" width="15" style="58" customWidth="1"/>
    <col min="7695" max="7695" width="17.5703125" style="58" customWidth="1"/>
    <col min="7696" max="7696" width="12.42578125" style="58" customWidth="1"/>
    <col min="7697" max="7697" width="34.28515625" style="58" customWidth="1"/>
    <col min="7698" max="7698" width="26.5703125" style="58" customWidth="1"/>
    <col min="7699" max="7700" width="18.85546875" style="58" customWidth="1"/>
    <col min="7701" max="7701" width="12.42578125" style="58" customWidth="1"/>
    <col min="7702" max="7702" width="20.140625" style="58" customWidth="1"/>
    <col min="7703" max="7703" width="16.28515625" style="58" customWidth="1"/>
    <col min="7704" max="7704" width="17.5703125" style="58" customWidth="1"/>
    <col min="7705" max="7886" width="12.42578125" style="58" customWidth="1"/>
    <col min="7887" max="7887" width="20.140625" style="58" customWidth="1"/>
    <col min="7888" max="7888" width="26.5703125" style="58" customWidth="1"/>
    <col min="7889" max="7889" width="29.140625" style="58" customWidth="1"/>
    <col min="7890" max="7891" width="13.7109375" style="58" customWidth="1"/>
    <col min="7892" max="7892" width="17.5703125" style="58" customWidth="1"/>
    <col min="7893" max="7893" width="12.42578125" style="58" customWidth="1"/>
    <col min="7894" max="7894" width="20.140625" style="58" customWidth="1"/>
    <col min="7895" max="7895" width="15" style="58" customWidth="1"/>
    <col min="7896" max="7896" width="12.42578125" style="58" customWidth="1"/>
    <col min="7897" max="7897" width="17.5703125" style="58" customWidth="1"/>
    <col min="7898" max="7898" width="15" style="58" customWidth="1"/>
    <col min="7899" max="7899" width="16.28515625" style="58" customWidth="1"/>
    <col min="7900" max="7900" width="24" style="58" customWidth="1"/>
    <col min="7901" max="7901" width="22.7109375" style="58" customWidth="1"/>
    <col min="7902" max="7902" width="30.42578125" style="58" customWidth="1"/>
    <col min="7903" max="7903" width="11.140625" style="58" customWidth="1"/>
    <col min="7904" max="7904" width="20.140625" style="58" customWidth="1"/>
    <col min="7905" max="7905" width="27.85546875" style="58" customWidth="1"/>
    <col min="7906" max="7906" width="17.5703125" style="58" customWidth="1"/>
    <col min="7907" max="7908" width="8.5703125" style="58" customWidth="1"/>
    <col min="7909" max="7909" width="16.28515625" style="58" customWidth="1"/>
    <col min="7910" max="7910" width="25.28515625" style="58" customWidth="1"/>
    <col min="7911" max="7911" width="24" style="58" customWidth="1"/>
    <col min="7912" max="7912" width="12.42578125" style="58" customWidth="1"/>
    <col min="7913" max="7913" width="15" style="58" customWidth="1"/>
    <col min="7914" max="7914" width="12.42578125" style="58" customWidth="1"/>
    <col min="7915" max="7915" width="6" style="58" customWidth="1"/>
    <col min="7916" max="7916" width="22.7109375" style="58" customWidth="1"/>
    <col min="7917" max="7917" width="31.7109375" style="58" customWidth="1"/>
    <col min="7918" max="7918" width="13.7109375" style="58" customWidth="1"/>
    <col min="7919" max="7919" width="16.28515625" style="58" customWidth="1"/>
    <col min="7920" max="7920" width="22.7109375" style="58" customWidth="1"/>
    <col min="7921" max="7921" width="21.42578125" style="58" customWidth="1"/>
    <col min="7922" max="7922" width="17.5703125" style="58" customWidth="1"/>
    <col min="7923" max="7923" width="16.28515625" style="58" customWidth="1"/>
    <col min="7924" max="7924" width="13.7109375" style="58" customWidth="1"/>
    <col min="7925" max="7925" width="8.5703125" style="58" customWidth="1"/>
    <col min="7926" max="7926" width="15" style="58" customWidth="1"/>
    <col min="7927" max="7927" width="17.5703125" style="58" customWidth="1"/>
    <col min="7928" max="7928" width="26.5703125" style="58" customWidth="1"/>
    <col min="7929" max="7929" width="25.28515625" style="58" customWidth="1"/>
    <col min="7930" max="7931" width="17.5703125" style="58" customWidth="1"/>
    <col min="7932" max="7932" width="12.42578125" style="58" customWidth="1"/>
    <col min="7933" max="7933" width="17.5703125" style="58" customWidth="1"/>
    <col min="7934" max="7934" width="12.42578125" style="58" customWidth="1"/>
    <col min="7935" max="7935" width="15" style="58" customWidth="1"/>
    <col min="7936" max="7936" width="16.28515625" style="58" customWidth="1"/>
    <col min="7937" max="7938" width="17.5703125" style="58" customWidth="1"/>
    <col min="7939" max="7939" width="27.85546875" style="58" customWidth="1"/>
    <col min="7940" max="7940" width="13.7109375" style="58" customWidth="1"/>
    <col min="7941" max="7942" width="17.5703125" style="58" customWidth="1"/>
    <col min="7943" max="7943" width="15" style="58" customWidth="1"/>
    <col min="7944" max="7945" width="12.42578125" style="58" customWidth="1"/>
    <col min="7946" max="7947" width="17.5703125" style="58" customWidth="1"/>
    <col min="7948" max="7948" width="22.7109375" style="58" customWidth="1"/>
    <col min="7949" max="7949" width="17.5703125" style="58" customWidth="1"/>
    <col min="7950" max="7950" width="15" style="58" customWidth="1"/>
    <col min="7951" max="7951" width="17.5703125" style="58" customWidth="1"/>
    <col min="7952" max="7952" width="12.42578125" style="58" customWidth="1"/>
    <col min="7953" max="7953" width="34.28515625" style="58" customWidth="1"/>
    <col min="7954" max="7954" width="26.5703125" style="58" customWidth="1"/>
    <col min="7955" max="7956" width="18.85546875" style="58" customWidth="1"/>
    <col min="7957" max="7957" width="12.42578125" style="58" customWidth="1"/>
    <col min="7958" max="7958" width="20.140625" style="58" customWidth="1"/>
    <col min="7959" max="7959" width="16.28515625" style="58" customWidth="1"/>
    <col min="7960" max="7960" width="17.5703125" style="58" customWidth="1"/>
    <col min="7961" max="8142" width="12.42578125" style="58" customWidth="1"/>
    <col min="8143" max="8143" width="20.140625" style="58" customWidth="1"/>
    <col min="8144" max="8144" width="26.5703125" style="58" customWidth="1"/>
    <col min="8145" max="8145" width="29.140625" style="58" customWidth="1"/>
    <col min="8146" max="8147" width="13.7109375" style="58" customWidth="1"/>
    <col min="8148" max="8148" width="17.5703125" style="58" customWidth="1"/>
    <col min="8149" max="8149" width="12.42578125" style="58" customWidth="1"/>
    <col min="8150" max="8150" width="20.140625" style="58" customWidth="1"/>
    <col min="8151" max="8151" width="15" style="58" customWidth="1"/>
    <col min="8152" max="8152" width="12.42578125" style="58" customWidth="1"/>
    <col min="8153" max="8153" width="17.5703125" style="58" customWidth="1"/>
    <col min="8154" max="8154" width="15" style="58" customWidth="1"/>
    <col min="8155" max="8155" width="16.28515625" style="58" customWidth="1"/>
    <col min="8156" max="8156" width="24" style="58" customWidth="1"/>
    <col min="8157" max="8157" width="22.7109375" style="58" customWidth="1"/>
    <col min="8158" max="8158" width="30.42578125" style="58" customWidth="1"/>
    <col min="8159" max="8159" width="11.140625" style="58" customWidth="1"/>
    <col min="8160" max="8160" width="20.140625" style="58" customWidth="1"/>
    <col min="8161" max="8161" width="27.85546875" style="58" customWidth="1"/>
    <col min="8162" max="8162" width="17.5703125" style="58" customWidth="1"/>
    <col min="8163" max="8164" width="8.5703125" style="58" customWidth="1"/>
    <col min="8165" max="8165" width="16.28515625" style="58" customWidth="1"/>
    <col min="8166" max="8166" width="25.28515625" style="58" customWidth="1"/>
    <col min="8167" max="8167" width="24" style="58" customWidth="1"/>
    <col min="8168" max="8168" width="12.42578125" style="58" customWidth="1"/>
    <col min="8169" max="8169" width="15" style="58" customWidth="1"/>
    <col min="8170" max="8170" width="12.42578125" style="58" customWidth="1"/>
    <col min="8171" max="8171" width="6" style="58" customWidth="1"/>
    <col min="8172" max="8172" width="22.7109375" style="58" customWidth="1"/>
    <col min="8173" max="8173" width="31.7109375" style="58" customWidth="1"/>
    <col min="8174" max="8174" width="13.7109375" style="58" customWidth="1"/>
    <col min="8175" max="8175" width="16.28515625" style="58" customWidth="1"/>
    <col min="8176" max="8176" width="22.7109375" style="58" customWidth="1"/>
    <col min="8177" max="8177" width="21.42578125" style="58" customWidth="1"/>
    <col min="8178" max="8178" width="17.5703125" style="58" customWidth="1"/>
    <col min="8179" max="8179" width="16.28515625" style="58" customWidth="1"/>
    <col min="8180" max="8180" width="13.7109375" style="58" customWidth="1"/>
    <col min="8181" max="8181" width="8.5703125" style="58" customWidth="1"/>
    <col min="8182" max="8182" width="15" style="58" customWidth="1"/>
    <col min="8183" max="8183" width="17.5703125" style="58" customWidth="1"/>
    <col min="8184" max="8184" width="26.5703125" style="58" customWidth="1"/>
    <col min="8185" max="8185" width="25.28515625" style="58" customWidth="1"/>
    <col min="8186" max="8187" width="17.5703125" style="58" customWidth="1"/>
    <col min="8188" max="8188" width="12.42578125" style="58" customWidth="1"/>
    <col min="8189" max="8189" width="17.5703125" style="58" customWidth="1"/>
    <col min="8190" max="8190" width="12.42578125" style="58" customWidth="1"/>
    <col min="8191" max="8191" width="15" style="58" customWidth="1"/>
    <col min="8192" max="8192" width="16.28515625" style="58" customWidth="1"/>
    <col min="8193" max="8194" width="17.5703125" style="58" customWidth="1"/>
    <col min="8195" max="8195" width="27.85546875" style="58" customWidth="1"/>
    <col min="8196" max="8196" width="13.7109375" style="58" customWidth="1"/>
    <col min="8197" max="8198" width="17.5703125" style="58" customWidth="1"/>
    <col min="8199" max="8199" width="15" style="58" customWidth="1"/>
    <col min="8200" max="8201" width="12.42578125" style="58" customWidth="1"/>
    <col min="8202" max="8203" width="17.5703125" style="58" customWidth="1"/>
    <col min="8204" max="8204" width="22.7109375" style="58" customWidth="1"/>
    <col min="8205" max="8205" width="17.5703125" style="58" customWidth="1"/>
    <col min="8206" max="8206" width="15" style="58" customWidth="1"/>
    <col min="8207" max="8207" width="17.5703125" style="58" customWidth="1"/>
    <col min="8208" max="8208" width="12.42578125" style="58" customWidth="1"/>
    <col min="8209" max="8209" width="34.28515625" style="58" customWidth="1"/>
    <col min="8210" max="8210" width="26.5703125" style="58" customWidth="1"/>
    <col min="8211" max="8212" width="18.85546875" style="58" customWidth="1"/>
    <col min="8213" max="8213" width="12.42578125" style="58" customWidth="1"/>
    <col min="8214" max="8214" width="20.140625" style="58" customWidth="1"/>
    <col min="8215" max="8215" width="16.28515625" style="58" customWidth="1"/>
    <col min="8216" max="8216" width="17.5703125" style="58" customWidth="1"/>
    <col min="8217" max="8398" width="12.42578125" style="58" customWidth="1"/>
    <col min="8399" max="8399" width="20.140625" style="58" customWidth="1"/>
    <col min="8400" max="8400" width="26.5703125" style="58" customWidth="1"/>
    <col min="8401" max="8401" width="29.140625" style="58" customWidth="1"/>
    <col min="8402" max="8403" width="13.7109375" style="58" customWidth="1"/>
    <col min="8404" max="8404" width="17.5703125" style="58" customWidth="1"/>
    <col min="8405" max="8405" width="12.42578125" style="58" customWidth="1"/>
    <col min="8406" max="8406" width="20.140625" style="58" customWidth="1"/>
    <col min="8407" max="8407" width="15" style="58" customWidth="1"/>
    <col min="8408" max="8408" width="12.42578125" style="58" customWidth="1"/>
    <col min="8409" max="8409" width="17.5703125" style="58" customWidth="1"/>
    <col min="8410" max="8410" width="15" style="58" customWidth="1"/>
    <col min="8411" max="8411" width="16.28515625" style="58" customWidth="1"/>
    <col min="8412" max="8412" width="24" style="58" customWidth="1"/>
    <col min="8413" max="8413" width="22.7109375" style="58" customWidth="1"/>
    <col min="8414" max="8414" width="30.42578125" style="58" customWidth="1"/>
    <col min="8415" max="8415" width="11.140625" style="58" customWidth="1"/>
    <col min="8416" max="8416" width="20.140625" style="58" customWidth="1"/>
    <col min="8417" max="8417" width="27.85546875" style="58" customWidth="1"/>
    <col min="8418" max="8418" width="17.5703125" style="58" customWidth="1"/>
    <col min="8419" max="8420" width="8.5703125" style="58" customWidth="1"/>
    <col min="8421" max="8421" width="16.28515625" style="58" customWidth="1"/>
    <col min="8422" max="8422" width="25.28515625" style="58" customWidth="1"/>
    <col min="8423" max="8423" width="24" style="58" customWidth="1"/>
    <col min="8424" max="8424" width="12.42578125" style="58" customWidth="1"/>
    <col min="8425" max="8425" width="15" style="58" customWidth="1"/>
    <col min="8426" max="8426" width="12.42578125" style="58" customWidth="1"/>
    <col min="8427" max="8427" width="6" style="58" customWidth="1"/>
    <col min="8428" max="8428" width="22.7109375" style="58" customWidth="1"/>
    <col min="8429" max="8429" width="31.7109375" style="58" customWidth="1"/>
    <col min="8430" max="8430" width="13.7109375" style="58" customWidth="1"/>
    <col min="8431" max="8431" width="16.28515625" style="58" customWidth="1"/>
    <col min="8432" max="8432" width="22.7109375" style="58" customWidth="1"/>
    <col min="8433" max="8433" width="21.42578125" style="58" customWidth="1"/>
    <col min="8434" max="8434" width="17.5703125" style="58" customWidth="1"/>
    <col min="8435" max="8435" width="16.28515625" style="58" customWidth="1"/>
    <col min="8436" max="8436" width="13.7109375" style="58" customWidth="1"/>
    <col min="8437" max="8437" width="8.5703125" style="58" customWidth="1"/>
    <col min="8438" max="8438" width="15" style="58" customWidth="1"/>
    <col min="8439" max="8439" width="17.5703125" style="58" customWidth="1"/>
    <col min="8440" max="8440" width="26.5703125" style="58" customWidth="1"/>
    <col min="8441" max="8441" width="25.28515625" style="58" customWidth="1"/>
    <col min="8442" max="8443" width="17.5703125" style="58" customWidth="1"/>
    <col min="8444" max="8444" width="12.42578125" style="58" customWidth="1"/>
    <col min="8445" max="8445" width="17.5703125" style="58" customWidth="1"/>
    <col min="8446" max="8446" width="12.42578125" style="58" customWidth="1"/>
    <col min="8447" max="8447" width="15" style="58" customWidth="1"/>
    <col min="8448" max="8448" width="16.28515625" style="58" customWidth="1"/>
    <col min="8449" max="8450" width="17.5703125" style="58" customWidth="1"/>
    <col min="8451" max="8451" width="27.85546875" style="58" customWidth="1"/>
    <col min="8452" max="8452" width="13.7109375" style="58" customWidth="1"/>
    <col min="8453" max="8454" width="17.5703125" style="58" customWidth="1"/>
    <col min="8455" max="8455" width="15" style="58" customWidth="1"/>
    <col min="8456" max="8457" width="12.42578125" style="58" customWidth="1"/>
    <col min="8458" max="8459" width="17.5703125" style="58" customWidth="1"/>
    <col min="8460" max="8460" width="22.7109375" style="58" customWidth="1"/>
    <col min="8461" max="8461" width="17.5703125" style="58" customWidth="1"/>
    <col min="8462" max="8462" width="15" style="58" customWidth="1"/>
    <col min="8463" max="8463" width="17.5703125" style="58" customWidth="1"/>
    <col min="8464" max="8464" width="12.42578125" style="58" customWidth="1"/>
    <col min="8465" max="8465" width="34.28515625" style="58" customWidth="1"/>
    <col min="8466" max="8466" width="26.5703125" style="58" customWidth="1"/>
    <col min="8467" max="8468" width="18.85546875" style="58" customWidth="1"/>
    <col min="8469" max="8469" width="12.42578125" style="58" customWidth="1"/>
    <col min="8470" max="8470" width="20.140625" style="58" customWidth="1"/>
    <col min="8471" max="8471" width="16.28515625" style="58" customWidth="1"/>
    <col min="8472" max="8472" width="17.5703125" style="58" customWidth="1"/>
    <col min="8473" max="8654" width="12.42578125" style="58" customWidth="1"/>
    <col min="8655" max="8655" width="20.140625" style="58" customWidth="1"/>
    <col min="8656" max="8656" width="26.5703125" style="58" customWidth="1"/>
    <col min="8657" max="8657" width="29.140625" style="58" customWidth="1"/>
    <col min="8658" max="8659" width="13.7109375" style="58" customWidth="1"/>
    <col min="8660" max="8660" width="17.5703125" style="58" customWidth="1"/>
    <col min="8661" max="8661" width="12.42578125" style="58" customWidth="1"/>
    <col min="8662" max="8662" width="20.140625" style="58" customWidth="1"/>
    <col min="8663" max="8663" width="15" style="58" customWidth="1"/>
    <col min="8664" max="8664" width="12.42578125" style="58" customWidth="1"/>
    <col min="8665" max="8665" width="17.5703125" style="58" customWidth="1"/>
    <col min="8666" max="8666" width="15" style="58" customWidth="1"/>
    <col min="8667" max="8667" width="16.28515625" style="58" customWidth="1"/>
    <col min="8668" max="8668" width="24" style="58" customWidth="1"/>
    <col min="8669" max="8669" width="22.7109375" style="58" customWidth="1"/>
    <col min="8670" max="8670" width="30.42578125" style="58" customWidth="1"/>
    <col min="8671" max="8671" width="11.140625" style="58" customWidth="1"/>
    <col min="8672" max="8672" width="20.140625" style="58" customWidth="1"/>
    <col min="8673" max="8673" width="27.85546875" style="58" customWidth="1"/>
    <col min="8674" max="8674" width="17.5703125" style="58" customWidth="1"/>
    <col min="8675" max="8676" width="8.5703125" style="58" customWidth="1"/>
    <col min="8677" max="8677" width="16.28515625" style="58" customWidth="1"/>
    <col min="8678" max="8678" width="25.28515625" style="58" customWidth="1"/>
    <col min="8679" max="8679" width="24" style="58" customWidth="1"/>
    <col min="8680" max="8680" width="12.42578125" style="58" customWidth="1"/>
    <col min="8681" max="8681" width="15" style="58" customWidth="1"/>
    <col min="8682" max="8682" width="12.42578125" style="58" customWidth="1"/>
    <col min="8683" max="8683" width="6" style="58" customWidth="1"/>
    <col min="8684" max="8684" width="22.7109375" style="58" customWidth="1"/>
    <col min="8685" max="8685" width="31.7109375" style="58" customWidth="1"/>
    <col min="8686" max="8686" width="13.7109375" style="58" customWidth="1"/>
    <col min="8687" max="8687" width="16.28515625" style="58" customWidth="1"/>
    <col min="8688" max="8688" width="22.7109375" style="58" customWidth="1"/>
    <col min="8689" max="8689" width="21.42578125" style="58" customWidth="1"/>
    <col min="8690" max="8690" width="17.5703125" style="58" customWidth="1"/>
    <col min="8691" max="8691" width="16.28515625" style="58" customWidth="1"/>
    <col min="8692" max="8692" width="13.7109375" style="58" customWidth="1"/>
    <col min="8693" max="8693" width="8.5703125" style="58" customWidth="1"/>
    <col min="8694" max="8694" width="15" style="58" customWidth="1"/>
    <col min="8695" max="8695" width="17.5703125" style="58" customWidth="1"/>
    <col min="8696" max="8696" width="26.5703125" style="58" customWidth="1"/>
    <col min="8697" max="8697" width="25.28515625" style="58" customWidth="1"/>
    <col min="8698" max="8699" width="17.5703125" style="58" customWidth="1"/>
    <col min="8700" max="8700" width="12.42578125" style="58" customWidth="1"/>
    <col min="8701" max="8701" width="17.5703125" style="58" customWidth="1"/>
    <col min="8702" max="8702" width="12.42578125" style="58" customWidth="1"/>
    <col min="8703" max="8703" width="15" style="58" customWidth="1"/>
    <col min="8704" max="8704" width="16.28515625" style="58" customWidth="1"/>
    <col min="8705" max="8706" width="17.5703125" style="58" customWidth="1"/>
    <col min="8707" max="8707" width="27.85546875" style="58" customWidth="1"/>
    <col min="8708" max="8708" width="13.7109375" style="58" customWidth="1"/>
    <col min="8709" max="8710" width="17.5703125" style="58" customWidth="1"/>
    <col min="8711" max="8711" width="15" style="58" customWidth="1"/>
    <col min="8712" max="8713" width="12.42578125" style="58" customWidth="1"/>
    <col min="8714" max="8715" width="17.5703125" style="58" customWidth="1"/>
    <col min="8716" max="8716" width="22.7109375" style="58" customWidth="1"/>
    <col min="8717" max="8717" width="17.5703125" style="58" customWidth="1"/>
    <col min="8718" max="8718" width="15" style="58" customWidth="1"/>
    <col min="8719" max="8719" width="17.5703125" style="58" customWidth="1"/>
    <col min="8720" max="8720" width="12.42578125" style="58" customWidth="1"/>
    <col min="8721" max="8721" width="34.28515625" style="58" customWidth="1"/>
    <col min="8722" max="8722" width="26.5703125" style="58" customWidth="1"/>
    <col min="8723" max="8724" width="18.85546875" style="58" customWidth="1"/>
    <col min="8725" max="8725" width="12.42578125" style="58" customWidth="1"/>
    <col min="8726" max="8726" width="20.140625" style="58" customWidth="1"/>
    <col min="8727" max="8727" width="16.28515625" style="58" customWidth="1"/>
    <col min="8728" max="8728" width="17.5703125" style="58" customWidth="1"/>
    <col min="8729" max="8910" width="12.42578125" style="58" customWidth="1"/>
    <col min="8911" max="8911" width="20.140625" style="58" customWidth="1"/>
    <col min="8912" max="8912" width="26.5703125" style="58" customWidth="1"/>
    <col min="8913" max="8913" width="29.140625" style="58" customWidth="1"/>
    <col min="8914" max="8915" width="13.7109375" style="58" customWidth="1"/>
    <col min="8916" max="8916" width="17.5703125" style="58" customWidth="1"/>
    <col min="8917" max="8917" width="12.42578125" style="58" customWidth="1"/>
    <col min="8918" max="8918" width="20.140625" style="58" customWidth="1"/>
    <col min="8919" max="8919" width="15" style="58" customWidth="1"/>
    <col min="8920" max="8920" width="12.42578125" style="58" customWidth="1"/>
    <col min="8921" max="8921" width="17.5703125" style="58" customWidth="1"/>
    <col min="8922" max="8922" width="15" style="58" customWidth="1"/>
    <col min="8923" max="8923" width="16.28515625" style="58" customWidth="1"/>
    <col min="8924" max="8924" width="24" style="58" customWidth="1"/>
    <col min="8925" max="8925" width="22.7109375" style="58" customWidth="1"/>
    <col min="8926" max="8926" width="30.42578125" style="58" customWidth="1"/>
    <col min="8927" max="8927" width="11.140625" style="58" customWidth="1"/>
    <col min="8928" max="8928" width="20.140625" style="58" customWidth="1"/>
    <col min="8929" max="8929" width="27.85546875" style="58" customWidth="1"/>
    <col min="8930" max="8930" width="17.5703125" style="58" customWidth="1"/>
    <col min="8931" max="8932" width="8.5703125" style="58" customWidth="1"/>
    <col min="8933" max="8933" width="16.28515625" style="58" customWidth="1"/>
    <col min="8934" max="8934" width="25.28515625" style="58" customWidth="1"/>
    <col min="8935" max="8935" width="24" style="58" customWidth="1"/>
    <col min="8936" max="8936" width="12.42578125" style="58" customWidth="1"/>
    <col min="8937" max="8937" width="15" style="58" customWidth="1"/>
    <col min="8938" max="8938" width="12.42578125" style="58" customWidth="1"/>
    <col min="8939" max="8939" width="6" style="58" customWidth="1"/>
    <col min="8940" max="8940" width="22.7109375" style="58" customWidth="1"/>
    <col min="8941" max="8941" width="31.7109375" style="58" customWidth="1"/>
    <col min="8942" max="8942" width="13.7109375" style="58" customWidth="1"/>
    <col min="8943" max="8943" width="16.28515625" style="58" customWidth="1"/>
    <col min="8944" max="8944" width="22.7109375" style="58" customWidth="1"/>
    <col min="8945" max="8945" width="21.42578125" style="58" customWidth="1"/>
    <col min="8946" max="8946" width="17.5703125" style="58" customWidth="1"/>
    <col min="8947" max="8947" width="16.28515625" style="58" customWidth="1"/>
    <col min="8948" max="8948" width="13.7109375" style="58" customWidth="1"/>
    <col min="8949" max="8949" width="8.5703125" style="58" customWidth="1"/>
    <col min="8950" max="8950" width="15" style="58" customWidth="1"/>
    <col min="8951" max="8951" width="17.5703125" style="58" customWidth="1"/>
    <col min="8952" max="8952" width="26.5703125" style="58" customWidth="1"/>
    <col min="8953" max="8953" width="25.28515625" style="58" customWidth="1"/>
    <col min="8954" max="8955" width="17.5703125" style="58" customWidth="1"/>
    <col min="8956" max="8956" width="12.42578125" style="58" customWidth="1"/>
    <col min="8957" max="8957" width="17.5703125" style="58" customWidth="1"/>
    <col min="8958" max="8958" width="12.42578125" style="58" customWidth="1"/>
    <col min="8959" max="8959" width="15" style="58" customWidth="1"/>
    <col min="8960" max="8960" width="16.28515625" style="58" customWidth="1"/>
    <col min="8961" max="8962" width="17.5703125" style="58" customWidth="1"/>
    <col min="8963" max="8963" width="27.85546875" style="58" customWidth="1"/>
    <col min="8964" max="8964" width="13.7109375" style="58" customWidth="1"/>
    <col min="8965" max="8966" width="17.5703125" style="58" customWidth="1"/>
    <col min="8967" max="8967" width="15" style="58" customWidth="1"/>
    <col min="8968" max="8969" width="12.42578125" style="58" customWidth="1"/>
    <col min="8970" max="8971" width="17.5703125" style="58" customWidth="1"/>
    <col min="8972" max="8972" width="22.7109375" style="58" customWidth="1"/>
    <col min="8973" max="8973" width="17.5703125" style="58" customWidth="1"/>
    <col min="8974" max="8974" width="15" style="58" customWidth="1"/>
    <col min="8975" max="8975" width="17.5703125" style="58" customWidth="1"/>
    <col min="8976" max="8976" width="12.42578125" style="58" customWidth="1"/>
    <col min="8977" max="8977" width="34.28515625" style="58" customWidth="1"/>
    <col min="8978" max="8978" width="26.5703125" style="58" customWidth="1"/>
    <col min="8979" max="8980" width="18.85546875" style="58" customWidth="1"/>
    <col min="8981" max="8981" width="12.42578125" style="58" customWidth="1"/>
    <col min="8982" max="8982" width="20.140625" style="58" customWidth="1"/>
    <col min="8983" max="8983" width="16.28515625" style="58" customWidth="1"/>
    <col min="8984" max="8984" width="17.5703125" style="58" customWidth="1"/>
    <col min="8985" max="9166" width="12.42578125" style="58" customWidth="1"/>
    <col min="9167" max="9167" width="20.140625" style="58" customWidth="1"/>
    <col min="9168" max="9168" width="26.5703125" style="58" customWidth="1"/>
    <col min="9169" max="9169" width="29.140625" style="58" customWidth="1"/>
    <col min="9170" max="9171" width="13.7109375" style="58" customWidth="1"/>
    <col min="9172" max="9172" width="17.5703125" style="58" customWidth="1"/>
    <col min="9173" max="9173" width="12.42578125" style="58" customWidth="1"/>
    <col min="9174" max="9174" width="20.140625" style="58" customWidth="1"/>
    <col min="9175" max="9175" width="15" style="58" customWidth="1"/>
    <col min="9176" max="9176" width="12.42578125" style="58" customWidth="1"/>
    <col min="9177" max="9177" width="17.5703125" style="58" customWidth="1"/>
    <col min="9178" max="9178" width="15" style="58" customWidth="1"/>
    <col min="9179" max="9179" width="16.28515625" style="58" customWidth="1"/>
    <col min="9180" max="9180" width="24" style="58" customWidth="1"/>
    <col min="9181" max="9181" width="22.7109375" style="58" customWidth="1"/>
    <col min="9182" max="9182" width="30.42578125" style="58" customWidth="1"/>
    <col min="9183" max="9183" width="11.140625" style="58" customWidth="1"/>
    <col min="9184" max="9184" width="20.140625" style="58" customWidth="1"/>
    <col min="9185" max="9185" width="27.85546875" style="58" customWidth="1"/>
    <col min="9186" max="9186" width="17.5703125" style="58" customWidth="1"/>
    <col min="9187" max="9188" width="8.5703125" style="58" customWidth="1"/>
    <col min="9189" max="9189" width="16.28515625" style="58" customWidth="1"/>
    <col min="9190" max="9190" width="25.28515625" style="58" customWidth="1"/>
    <col min="9191" max="9191" width="24" style="58" customWidth="1"/>
    <col min="9192" max="9192" width="12.42578125" style="58" customWidth="1"/>
    <col min="9193" max="9193" width="15" style="58" customWidth="1"/>
    <col min="9194" max="9194" width="12.42578125" style="58" customWidth="1"/>
    <col min="9195" max="9195" width="6" style="58" customWidth="1"/>
    <col min="9196" max="9196" width="22.7109375" style="58" customWidth="1"/>
    <col min="9197" max="9197" width="31.7109375" style="58" customWidth="1"/>
    <col min="9198" max="9198" width="13.7109375" style="58" customWidth="1"/>
    <col min="9199" max="9199" width="16.28515625" style="58" customWidth="1"/>
    <col min="9200" max="9200" width="22.7109375" style="58" customWidth="1"/>
    <col min="9201" max="9201" width="21.42578125" style="58" customWidth="1"/>
    <col min="9202" max="9202" width="17.5703125" style="58" customWidth="1"/>
    <col min="9203" max="9203" width="16.28515625" style="58" customWidth="1"/>
    <col min="9204" max="9204" width="13.7109375" style="58" customWidth="1"/>
    <col min="9205" max="9205" width="8.5703125" style="58" customWidth="1"/>
    <col min="9206" max="9206" width="15" style="58" customWidth="1"/>
    <col min="9207" max="9207" width="17.5703125" style="58" customWidth="1"/>
    <col min="9208" max="9208" width="26.5703125" style="58" customWidth="1"/>
    <col min="9209" max="9209" width="25.28515625" style="58" customWidth="1"/>
    <col min="9210" max="9211" width="17.5703125" style="58" customWidth="1"/>
    <col min="9212" max="9212" width="12.42578125" style="58" customWidth="1"/>
    <col min="9213" max="9213" width="17.5703125" style="58" customWidth="1"/>
    <col min="9214" max="9214" width="12.42578125" style="58" customWidth="1"/>
    <col min="9215" max="9215" width="15" style="58" customWidth="1"/>
    <col min="9216" max="9216" width="16.28515625" style="58" customWidth="1"/>
    <col min="9217" max="9218" width="17.5703125" style="58" customWidth="1"/>
    <col min="9219" max="9219" width="27.85546875" style="58" customWidth="1"/>
    <col min="9220" max="9220" width="13.7109375" style="58" customWidth="1"/>
    <col min="9221" max="9222" width="17.5703125" style="58" customWidth="1"/>
    <col min="9223" max="9223" width="15" style="58" customWidth="1"/>
    <col min="9224" max="9225" width="12.42578125" style="58" customWidth="1"/>
    <col min="9226" max="9227" width="17.5703125" style="58" customWidth="1"/>
    <col min="9228" max="9228" width="22.7109375" style="58" customWidth="1"/>
    <col min="9229" max="9229" width="17.5703125" style="58" customWidth="1"/>
    <col min="9230" max="9230" width="15" style="58" customWidth="1"/>
    <col min="9231" max="9231" width="17.5703125" style="58" customWidth="1"/>
    <col min="9232" max="9232" width="12.42578125" style="58" customWidth="1"/>
    <col min="9233" max="9233" width="34.28515625" style="58" customWidth="1"/>
    <col min="9234" max="9234" width="26.5703125" style="58" customWidth="1"/>
    <col min="9235" max="9236" width="18.85546875" style="58" customWidth="1"/>
    <col min="9237" max="9237" width="12.42578125" style="58" customWidth="1"/>
    <col min="9238" max="9238" width="20.140625" style="58" customWidth="1"/>
    <col min="9239" max="9239" width="16.28515625" style="58" customWidth="1"/>
    <col min="9240" max="9240" width="17.5703125" style="58" customWidth="1"/>
    <col min="9241" max="9422" width="12.42578125" style="58" customWidth="1"/>
    <col min="9423" max="9423" width="20.140625" style="58" customWidth="1"/>
    <col min="9424" max="9424" width="26.5703125" style="58" customWidth="1"/>
    <col min="9425" max="9425" width="29.140625" style="58" customWidth="1"/>
    <col min="9426" max="9427" width="13.7109375" style="58" customWidth="1"/>
    <col min="9428" max="9428" width="17.5703125" style="58" customWidth="1"/>
    <col min="9429" max="9429" width="12.42578125" style="58" customWidth="1"/>
    <col min="9430" max="9430" width="20.140625" style="58" customWidth="1"/>
    <col min="9431" max="9431" width="15" style="58" customWidth="1"/>
    <col min="9432" max="9432" width="12.42578125" style="58" customWidth="1"/>
    <col min="9433" max="9433" width="17.5703125" style="58" customWidth="1"/>
    <col min="9434" max="9434" width="15" style="58" customWidth="1"/>
    <col min="9435" max="9435" width="16.28515625" style="58" customWidth="1"/>
    <col min="9436" max="9436" width="24" style="58" customWidth="1"/>
    <col min="9437" max="9437" width="22.7109375" style="58" customWidth="1"/>
    <col min="9438" max="9438" width="30.42578125" style="58" customWidth="1"/>
    <col min="9439" max="9439" width="11.140625" style="58" customWidth="1"/>
    <col min="9440" max="9440" width="20.140625" style="58" customWidth="1"/>
    <col min="9441" max="9441" width="27.85546875" style="58" customWidth="1"/>
    <col min="9442" max="9442" width="17.5703125" style="58" customWidth="1"/>
    <col min="9443" max="9444" width="8.5703125" style="58" customWidth="1"/>
    <col min="9445" max="9445" width="16.28515625" style="58" customWidth="1"/>
    <col min="9446" max="9446" width="25.28515625" style="58" customWidth="1"/>
    <col min="9447" max="9447" width="24" style="58" customWidth="1"/>
    <col min="9448" max="9448" width="12.42578125" style="58" customWidth="1"/>
    <col min="9449" max="9449" width="15" style="58" customWidth="1"/>
    <col min="9450" max="9450" width="12.42578125" style="58" customWidth="1"/>
    <col min="9451" max="9451" width="6" style="58" customWidth="1"/>
    <col min="9452" max="9452" width="22.7109375" style="58" customWidth="1"/>
    <col min="9453" max="9453" width="31.7109375" style="58" customWidth="1"/>
    <col min="9454" max="9454" width="13.7109375" style="58" customWidth="1"/>
    <col min="9455" max="9455" width="16.28515625" style="58" customWidth="1"/>
    <col min="9456" max="9456" width="22.7109375" style="58" customWidth="1"/>
    <col min="9457" max="9457" width="21.42578125" style="58" customWidth="1"/>
    <col min="9458" max="9458" width="17.5703125" style="58" customWidth="1"/>
    <col min="9459" max="9459" width="16.28515625" style="58" customWidth="1"/>
    <col min="9460" max="9460" width="13.7109375" style="58" customWidth="1"/>
    <col min="9461" max="9461" width="8.5703125" style="58" customWidth="1"/>
    <col min="9462" max="9462" width="15" style="58" customWidth="1"/>
    <col min="9463" max="9463" width="17.5703125" style="58" customWidth="1"/>
    <col min="9464" max="9464" width="26.5703125" style="58" customWidth="1"/>
    <col min="9465" max="9465" width="25.28515625" style="58" customWidth="1"/>
    <col min="9466" max="9467" width="17.5703125" style="58" customWidth="1"/>
    <col min="9468" max="9468" width="12.42578125" style="58" customWidth="1"/>
    <col min="9469" max="9469" width="17.5703125" style="58" customWidth="1"/>
    <col min="9470" max="9470" width="12.42578125" style="58" customWidth="1"/>
    <col min="9471" max="9471" width="15" style="58" customWidth="1"/>
    <col min="9472" max="9472" width="16.28515625" style="58" customWidth="1"/>
    <col min="9473" max="9474" width="17.5703125" style="58" customWidth="1"/>
    <col min="9475" max="9475" width="27.85546875" style="58" customWidth="1"/>
    <col min="9476" max="9476" width="13.7109375" style="58" customWidth="1"/>
    <col min="9477" max="9478" width="17.5703125" style="58" customWidth="1"/>
    <col min="9479" max="9479" width="15" style="58" customWidth="1"/>
    <col min="9480" max="9481" width="12.42578125" style="58" customWidth="1"/>
    <col min="9482" max="9483" width="17.5703125" style="58" customWidth="1"/>
    <col min="9484" max="9484" width="22.7109375" style="58" customWidth="1"/>
    <col min="9485" max="9485" width="17.5703125" style="58" customWidth="1"/>
    <col min="9486" max="9486" width="15" style="58" customWidth="1"/>
    <col min="9487" max="9487" width="17.5703125" style="58" customWidth="1"/>
    <col min="9488" max="9488" width="12.42578125" style="58" customWidth="1"/>
    <col min="9489" max="9489" width="34.28515625" style="58" customWidth="1"/>
    <col min="9490" max="9490" width="26.5703125" style="58" customWidth="1"/>
    <col min="9491" max="9492" width="18.85546875" style="58" customWidth="1"/>
    <col min="9493" max="9493" width="12.42578125" style="58" customWidth="1"/>
    <col min="9494" max="9494" width="20.140625" style="58" customWidth="1"/>
    <col min="9495" max="9495" width="16.28515625" style="58" customWidth="1"/>
    <col min="9496" max="9496" width="17.5703125" style="58" customWidth="1"/>
    <col min="9497" max="9678" width="12.42578125" style="58" customWidth="1"/>
    <col min="9679" max="9679" width="20.140625" style="58" customWidth="1"/>
    <col min="9680" max="9680" width="26.5703125" style="58" customWidth="1"/>
    <col min="9681" max="9681" width="29.140625" style="58" customWidth="1"/>
    <col min="9682" max="9683" width="13.7109375" style="58" customWidth="1"/>
    <col min="9684" max="9684" width="17.5703125" style="58" customWidth="1"/>
    <col min="9685" max="9685" width="12.42578125" style="58" customWidth="1"/>
    <col min="9686" max="9686" width="20.140625" style="58" customWidth="1"/>
    <col min="9687" max="9687" width="15" style="58" customWidth="1"/>
    <col min="9688" max="9688" width="12.42578125" style="58" customWidth="1"/>
    <col min="9689" max="9689" width="17.5703125" style="58" customWidth="1"/>
    <col min="9690" max="9690" width="15" style="58" customWidth="1"/>
    <col min="9691" max="9691" width="16.28515625" style="58" customWidth="1"/>
    <col min="9692" max="9692" width="24" style="58" customWidth="1"/>
    <col min="9693" max="9693" width="22.7109375" style="58" customWidth="1"/>
    <col min="9694" max="9694" width="30.42578125" style="58" customWidth="1"/>
    <col min="9695" max="9695" width="11.140625" style="58" customWidth="1"/>
    <col min="9696" max="9696" width="20.140625" style="58" customWidth="1"/>
    <col min="9697" max="9697" width="27.85546875" style="58" customWidth="1"/>
    <col min="9698" max="9698" width="17.5703125" style="58" customWidth="1"/>
    <col min="9699" max="9700" width="8.5703125" style="58" customWidth="1"/>
    <col min="9701" max="9701" width="16.28515625" style="58" customWidth="1"/>
    <col min="9702" max="9702" width="25.28515625" style="58" customWidth="1"/>
    <col min="9703" max="9703" width="24" style="58" customWidth="1"/>
    <col min="9704" max="9704" width="12.42578125" style="58" customWidth="1"/>
    <col min="9705" max="9705" width="15" style="58" customWidth="1"/>
    <col min="9706" max="9706" width="12.42578125" style="58" customWidth="1"/>
    <col min="9707" max="9707" width="6" style="58" customWidth="1"/>
    <col min="9708" max="9708" width="22.7109375" style="58" customWidth="1"/>
    <col min="9709" max="9709" width="31.7109375" style="58" customWidth="1"/>
    <col min="9710" max="9710" width="13.7109375" style="58" customWidth="1"/>
    <col min="9711" max="9711" width="16.28515625" style="58" customWidth="1"/>
    <col min="9712" max="9712" width="22.7109375" style="58" customWidth="1"/>
    <col min="9713" max="9713" width="21.42578125" style="58" customWidth="1"/>
    <col min="9714" max="9714" width="17.5703125" style="58" customWidth="1"/>
    <col min="9715" max="9715" width="16.28515625" style="58" customWidth="1"/>
    <col min="9716" max="9716" width="13.7109375" style="58" customWidth="1"/>
    <col min="9717" max="9717" width="8.5703125" style="58" customWidth="1"/>
    <col min="9718" max="9718" width="15" style="58" customWidth="1"/>
    <col min="9719" max="9719" width="17.5703125" style="58" customWidth="1"/>
    <col min="9720" max="9720" width="26.5703125" style="58" customWidth="1"/>
    <col min="9721" max="9721" width="25.28515625" style="58" customWidth="1"/>
    <col min="9722" max="9723" width="17.5703125" style="58" customWidth="1"/>
    <col min="9724" max="9724" width="12.42578125" style="58" customWidth="1"/>
    <col min="9725" max="9725" width="17.5703125" style="58" customWidth="1"/>
    <col min="9726" max="9726" width="12.42578125" style="58" customWidth="1"/>
    <col min="9727" max="9727" width="15" style="58" customWidth="1"/>
    <col min="9728" max="9728" width="16.28515625" style="58" customWidth="1"/>
    <col min="9729" max="9730" width="17.5703125" style="58" customWidth="1"/>
    <col min="9731" max="9731" width="27.85546875" style="58" customWidth="1"/>
    <col min="9732" max="9732" width="13.7109375" style="58" customWidth="1"/>
    <col min="9733" max="9734" width="17.5703125" style="58" customWidth="1"/>
    <col min="9735" max="9735" width="15" style="58" customWidth="1"/>
    <col min="9736" max="9737" width="12.42578125" style="58" customWidth="1"/>
    <col min="9738" max="9739" width="17.5703125" style="58" customWidth="1"/>
    <col min="9740" max="9740" width="22.7109375" style="58" customWidth="1"/>
    <col min="9741" max="9741" width="17.5703125" style="58" customWidth="1"/>
    <col min="9742" max="9742" width="15" style="58" customWidth="1"/>
    <col min="9743" max="9743" width="17.5703125" style="58" customWidth="1"/>
    <col min="9744" max="9744" width="12.42578125" style="58" customWidth="1"/>
    <col min="9745" max="9745" width="34.28515625" style="58" customWidth="1"/>
    <col min="9746" max="9746" width="26.5703125" style="58" customWidth="1"/>
    <col min="9747" max="9748" width="18.85546875" style="58" customWidth="1"/>
    <col min="9749" max="9749" width="12.42578125" style="58" customWidth="1"/>
    <col min="9750" max="9750" width="20.140625" style="58" customWidth="1"/>
    <col min="9751" max="9751" width="16.28515625" style="58" customWidth="1"/>
    <col min="9752" max="9752" width="17.5703125" style="58" customWidth="1"/>
    <col min="9753" max="9934" width="12.42578125" style="58" customWidth="1"/>
    <col min="9935" max="9935" width="20.140625" style="58" customWidth="1"/>
    <col min="9936" max="9936" width="26.5703125" style="58" customWidth="1"/>
    <col min="9937" max="9937" width="29.140625" style="58" customWidth="1"/>
    <col min="9938" max="9939" width="13.7109375" style="58" customWidth="1"/>
    <col min="9940" max="9940" width="17.5703125" style="58" customWidth="1"/>
    <col min="9941" max="9941" width="12.42578125" style="58" customWidth="1"/>
    <col min="9942" max="9942" width="20.140625" style="58" customWidth="1"/>
    <col min="9943" max="9943" width="15" style="58" customWidth="1"/>
    <col min="9944" max="9944" width="12.42578125" style="58" customWidth="1"/>
    <col min="9945" max="9945" width="17.5703125" style="58" customWidth="1"/>
    <col min="9946" max="9946" width="15" style="58" customWidth="1"/>
    <col min="9947" max="9947" width="16.28515625" style="58" customWidth="1"/>
    <col min="9948" max="9948" width="24" style="58" customWidth="1"/>
    <col min="9949" max="9949" width="22.7109375" style="58" customWidth="1"/>
    <col min="9950" max="9950" width="30.42578125" style="58" customWidth="1"/>
    <col min="9951" max="9951" width="11.140625" style="58" customWidth="1"/>
    <col min="9952" max="9952" width="20.140625" style="58" customWidth="1"/>
    <col min="9953" max="9953" width="27.85546875" style="58" customWidth="1"/>
    <col min="9954" max="9954" width="17.5703125" style="58" customWidth="1"/>
    <col min="9955" max="9956" width="8.5703125" style="58" customWidth="1"/>
    <col min="9957" max="9957" width="16.28515625" style="58" customWidth="1"/>
    <col min="9958" max="9958" width="25.28515625" style="58" customWidth="1"/>
    <col min="9959" max="9959" width="24" style="58" customWidth="1"/>
    <col min="9960" max="9960" width="12.42578125" style="58" customWidth="1"/>
    <col min="9961" max="9961" width="15" style="58" customWidth="1"/>
    <col min="9962" max="9962" width="12.42578125" style="58" customWidth="1"/>
    <col min="9963" max="9963" width="6" style="58" customWidth="1"/>
    <col min="9964" max="9964" width="22.7109375" style="58" customWidth="1"/>
    <col min="9965" max="9965" width="31.7109375" style="58" customWidth="1"/>
    <col min="9966" max="9966" width="13.7109375" style="58" customWidth="1"/>
    <col min="9967" max="9967" width="16.28515625" style="58" customWidth="1"/>
    <col min="9968" max="9968" width="22.7109375" style="58" customWidth="1"/>
    <col min="9969" max="9969" width="21.42578125" style="58" customWidth="1"/>
    <col min="9970" max="9970" width="17.5703125" style="58" customWidth="1"/>
    <col min="9971" max="9971" width="16.28515625" style="58" customWidth="1"/>
    <col min="9972" max="9972" width="13.7109375" style="58" customWidth="1"/>
    <col min="9973" max="9973" width="8.5703125" style="58" customWidth="1"/>
    <col min="9974" max="9974" width="15" style="58" customWidth="1"/>
    <col min="9975" max="9975" width="17.5703125" style="58" customWidth="1"/>
    <col min="9976" max="9976" width="26.5703125" style="58" customWidth="1"/>
    <col min="9977" max="9977" width="25.28515625" style="58" customWidth="1"/>
    <col min="9978" max="9979" width="17.5703125" style="58" customWidth="1"/>
    <col min="9980" max="9980" width="12.42578125" style="58" customWidth="1"/>
    <col min="9981" max="9981" width="17.5703125" style="58" customWidth="1"/>
    <col min="9982" max="9982" width="12.42578125" style="58" customWidth="1"/>
    <col min="9983" max="9983" width="15" style="58" customWidth="1"/>
    <col min="9984" max="9984" width="16.28515625" style="58" customWidth="1"/>
    <col min="9985" max="9986" width="17.5703125" style="58" customWidth="1"/>
    <col min="9987" max="9987" width="27.85546875" style="58" customWidth="1"/>
    <col min="9988" max="9988" width="13.7109375" style="58" customWidth="1"/>
    <col min="9989" max="9990" width="17.5703125" style="58" customWidth="1"/>
    <col min="9991" max="9991" width="15" style="58" customWidth="1"/>
    <col min="9992" max="9993" width="12.42578125" style="58" customWidth="1"/>
    <col min="9994" max="9995" width="17.5703125" style="58" customWidth="1"/>
    <col min="9996" max="9996" width="22.7109375" style="58" customWidth="1"/>
    <col min="9997" max="9997" width="17.5703125" style="58" customWidth="1"/>
    <col min="9998" max="9998" width="15" style="58" customWidth="1"/>
    <col min="9999" max="9999" width="17.5703125" style="58" customWidth="1"/>
    <col min="10000" max="10000" width="12.42578125" style="58" customWidth="1"/>
    <col min="10001" max="10001" width="34.28515625" style="58" customWidth="1"/>
    <col min="10002" max="10002" width="26.5703125" style="58" customWidth="1"/>
    <col min="10003" max="10004" width="18.85546875" style="58" customWidth="1"/>
    <col min="10005" max="10005" width="12.42578125" style="58" customWidth="1"/>
    <col min="10006" max="10006" width="20.140625" style="58" customWidth="1"/>
    <col min="10007" max="10007" width="16.28515625" style="58" customWidth="1"/>
    <col min="10008" max="10008" width="17.5703125" style="58" customWidth="1"/>
    <col min="10009" max="10190" width="12.42578125" style="58" customWidth="1"/>
    <col min="10191" max="10191" width="20.140625" style="58" customWidth="1"/>
    <col min="10192" max="10192" width="26.5703125" style="58" customWidth="1"/>
    <col min="10193" max="10193" width="29.140625" style="58" customWidth="1"/>
    <col min="10194" max="10195" width="13.7109375" style="58" customWidth="1"/>
    <col min="10196" max="10196" width="17.5703125" style="58" customWidth="1"/>
    <col min="10197" max="10197" width="12.42578125" style="58" customWidth="1"/>
    <col min="10198" max="10198" width="20.140625" style="58" customWidth="1"/>
    <col min="10199" max="10199" width="15" style="58" customWidth="1"/>
    <col min="10200" max="10200" width="12.42578125" style="58" customWidth="1"/>
    <col min="10201" max="10201" width="17.5703125" style="58" customWidth="1"/>
    <col min="10202" max="10202" width="15" style="58" customWidth="1"/>
    <col min="10203" max="10203" width="16.28515625" style="58" customWidth="1"/>
    <col min="10204" max="10204" width="24" style="58" customWidth="1"/>
    <col min="10205" max="10205" width="22.7109375" style="58" customWidth="1"/>
    <col min="10206" max="10206" width="30.42578125" style="58" customWidth="1"/>
    <col min="10207" max="10207" width="11.140625" style="58" customWidth="1"/>
    <col min="10208" max="10208" width="20.140625" style="58" customWidth="1"/>
    <col min="10209" max="10209" width="27.85546875" style="58" customWidth="1"/>
    <col min="10210" max="10210" width="17.5703125" style="58" customWidth="1"/>
    <col min="10211" max="10212" width="8.5703125" style="58" customWidth="1"/>
    <col min="10213" max="10213" width="16.28515625" style="58" customWidth="1"/>
    <col min="10214" max="10214" width="25.28515625" style="58" customWidth="1"/>
    <col min="10215" max="10215" width="24" style="58" customWidth="1"/>
    <col min="10216" max="10216" width="12.42578125" style="58" customWidth="1"/>
    <col min="10217" max="10217" width="15" style="58" customWidth="1"/>
    <col min="10218" max="10218" width="12.42578125" style="58" customWidth="1"/>
    <col min="10219" max="10219" width="6" style="58" customWidth="1"/>
    <col min="10220" max="10220" width="22.7109375" style="58" customWidth="1"/>
    <col min="10221" max="10221" width="31.7109375" style="58" customWidth="1"/>
    <col min="10222" max="10222" width="13.7109375" style="58" customWidth="1"/>
    <col min="10223" max="10223" width="16.28515625" style="58" customWidth="1"/>
    <col min="10224" max="10224" width="22.7109375" style="58" customWidth="1"/>
    <col min="10225" max="10225" width="21.42578125" style="58" customWidth="1"/>
    <col min="10226" max="10226" width="17.5703125" style="58" customWidth="1"/>
    <col min="10227" max="10227" width="16.28515625" style="58" customWidth="1"/>
    <col min="10228" max="10228" width="13.7109375" style="58" customWidth="1"/>
    <col min="10229" max="10229" width="8.5703125" style="58" customWidth="1"/>
    <col min="10230" max="10230" width="15" style="58" customWidth="1"/>
    <col min="10231" max="10231" width="17.5703125" style="58" customWidth="1"/>
    <col min="10232" max="10232" width="26.5703125" style="58" customWidth="1"/>
    <col min="10233" max="10233" width="25.28515625" style="58" customWidth="1"/>
    <col min="10234" max="10235" width="17.5703125" style="58" customWidth="1"/>
    <col min="10236" max="10236" width="12.42578125" style="58" customWidth="1"/>
    <col min="10237" max="10237" width="17.5703125" style="58" customWidth="1"/>
    <col min="10238" max="10238" width="12.42578125" style="58" customWidth="1"/>
    <col min="10239" max="10239" width="15" style="58" customWidth="1"/>
    <col min="10240" max="10240" width="16.28515625" style="58" customWidth="1"/>
    <col min="10241" max="10242" width="17.5703125" style="58" customWidth="1"/>
    <col min="10243" max="10243" width="27.85546875" style="58" customWidth="1"/>
    <col min="10244" max="10244" width="13.7109375" style="58" customWidth="1"/>
    <col min="10245" max="10246" width="17.5703125" style="58" customWidth="1"/>
    <col min="10247" max="10247" width="15" style="58" customWidth="1"/>
    <col min="10248" max="10249" width="12.42578125" style="58" customWidth="1"/>
    <col min="10250" max="10251" width="17.5703125" style="58" customWidth="1"/>
    <col min="10252" max="10252" width="22.7109375" style="58" customWidth="1"/>
    <col min="10253" max="10253" width="17.5703125" style="58" customWidth="1"/>
    <col min="10254" max="10254" width="15" style="58" customWidth="1"/>
    <col min="10255" max="10255" width="17.5703125" style="58" customWidth="1"/>
    <col min="10256" max="10256" width="12.42578125" style="58" customWidth="1"/>
    <col min="10257" max="10257" width="34.28515625" style="58" customWidth="1"/>
    <col min="10258" max="10258" width="26.5703125" style="58" customWidth="1"/>
    <col min="10259" max="10260" width="18.85546875" style="58" customWidth="1"/>
    <col min="10261" max="10261" width="12.42578125" style="58" customWidth="1"/>
    <col min="10262" max="10262" width="20.140625" style="58" customWidth="1"/>
    <col min="10263" max="10263" width="16.28515625" style="58" customWidth="1"/>
    <col min="10264" max="10264" width="17.5703125" style="58" customWidth="1"/>
    <col min="10265" max="10446" width="12.42578125" style="58" customWidth="1"/>
    <col min="10447" max="10447" width="20.140625" style="58" customWidth="1"/>
    <col min="10448" max="10448" width="26.5703125" style="58" customWidth="1"/>
    <col min="10449" max="10449" width="29.140625" style="58" customWidth="1"/>
    <col min="10450" max="10451" width="13.7109375" style="58" customWidth="1"/>
    <col min="10452" max="10452" width="17.5703125" style="58" customWidth="1"/>
    <col min="10453" max="10453" width="12.42578125" style="58" customWidth="1"/>
    <col min="10454" max="10454" width="20.140625" style="58" customWidth="1"/>
    <col min="10455" max="10455" width="15" style="58" customWidth="1"/>
    <col min="10456" max="10456" width="12.42578125" style="58" customWidth="1"/>
    <col min="10457" max="10457" width="17.5703125" style="58" customWidth="1"/>
    <col min="10458" max="10458" width="15" style="58" customWidth="1"/>
    <col min="10459" max="10459" width="16.28515625" style="58" customWidth="1"/>
    <col min="10460" max="10460" width="24" style="58" customWidth="1"/>
    <col min="10461" max="10461" width="22.7109375" style="58" customWidth="1"/>
    <col min="10462" max="10462" width="30.42578125" style="58" customWidth="1"/>
    <col min="10463" max="10463" width="11.140625" style="58" customWidth="1"/>
    <col min="10464" max="10464" width="20.140625" style="58" customWidth="1"/>
    <col min="10465" max="10465" width="27.85546875" style="58" customWidth="1"/>
    <col min="10466" max="10466" width="17.5703125" style="58" customWidth="1"/>
    <col min="10467" max="10468" width="8.5703125" style="58" customWidth="1"/>
    <col min="10469" max="10469" width="16.28515625" style="58" customWidth="1"/>
    <col min="10470" max="10470" width="25.28515625" style="58" customWidth="1"/>
    <col min="10471" max="10471" width="24" style="58" customWidth="1"/>
    <col min="10472" max="10472" width="12.42578125" style="58" customWidth="1"/>
    <col min="10473" max="10473" width="15" style="58" customWidth="1"/>
    <col min="10474" max="10474" width="12.42578125" style="58" customWidth="1"/>
    <col min="10475" max="10475" width="6" style="58" customWidth="1"/>
    <col min="10476" max="10476" width="22.7109375" style="58" customWidth="1"/>
    <col min="10477" max="10477" width="31.7109375" style="58" customWidth="1"/>
    <col min="10478" max="10478" width="13.7109375" style="58" customWidth="1"/>
    <col min="10479" max="10479" width="16.28515625" style="58" customWidth="1"/>
    <col min="10480" max="10480" width="22.7109375" style="58" customWidth="1"/>
    <col min="10481" max="10481" width="21.42578125" style="58" customWidth="1"/>
    <col min="10482" max="10482" width="17.5703125" style="58" customWidth="1"/>
    <col min="10483" max="10483" width="16.28515625" style="58" customWidth="1"/>
    <col min="10484" max="10484" width="13.7109375" style="58" customWidth="1"/>
    <col min="10485" max="10485" width="8.5703125" style="58" customWidth="1"/>
    <col min="10486" max="10486" width="15" style="58" customWidth="1"/>
    <col min="10487" max="10487" width="17.5703125" style="58" customWidth="1"/>
    <col min="10488" max="10488" width="26.5703125" style="58" customWidth="1"/>
    <col min="10489" max="10489" width="25.28515625" style="58" customWidth="1"/>
    <col min="10490" max="10491" width="17.5703125" style="58" customWidth="1"/>
    <col min="10492" max="10492" width="12.42578125" style="58" customWidth="1"/>
    <col min="10493" max="10493" width="17.5703125" style="58" customWidth="1"/>
    <col min="10494" max="10494" width="12.42578125" style="58" customWidth="1"/>
    <col min="10495" max="10495" width="15" style="58" customWidth="1"/>
    <col min="10496" max="10496" width="16.28515625" style="58" customWidth="1"/>
    <col min="10497" max="10498" width="17.5703125" style="58" customWidth="1"/>
    <col min="10499" max="10499" width="27.85546875" style="58" customWidth="1"/>
    <col min="10500" max="10500" width="13.7109375" style="58" customWidth="1"/>
    <col min="10501" max="10502" width="17.5703125" style="58" customWidth="1"/>
    <col min="10503" max="10503" width="15" style="58" customWidth="1"/>
    <col min="10504" max="10505" width="12.42578125" style="58" customWidth="1"/>
    <col min="10506" max="10507" width="17.5703125" style="58" customWidth="1"/>
    <col min="10508" max="10508" width="22.7109375" style="58" customWidth="1"/>
    <col min="10509" max="10509" width="17.5703125" style="58" customWidth="1"/>
    <col min="10510" max="10510" width="15" style="58" customWidth="1"/>
    <col min="10511" max="10511" width="17.5703125" style="58" customWidth="1"/>
    <col min="10512" max="10512" width="12.42578125" style="58" customWidth="1"/>
    <col min="10513" max="10513" width="34.28515625" style="58" customWidth="1"/>
    <col min="10514" max="10514" width="26.5703125" style="58" customWidth="1"/>
    <col min="10515" max="10516" width="18.85546875" style="58" customWidth="1"/>
    <col min="10517" max="10517" width="12.42578125" style="58" customWidth="1"/>
    <col min="10518" max="10518" width="20.140625" style="58" customWidth="1"/>
    <col min="10519" max="10519" width="16.28515625" style="58" customWidth="1"/>
    <col min="10520" max="10520" width="17.5703125" style="58" customWidth="1"/>
    <col min="10521" max="10702" width="12.42578125" style="58" customWidth="1"/>
    <col min="10703" max="10703" width="20.140625" style="58" customWidth="1"/>
    <col min="10704" max="10704" width="26.5703125" style="58" customWidth="1"/>
    <col min="10705" max="10705" width="29.140625" style="58" customWidth="1"/>
    <col min="10706" max="10707" width="13.7109375" style="58" customWidth="1"/>
    <col min="10708" max="10708" width="17.5703125" style="58" customWidth="1"/>
    <col min="10709" max="10709" width="12.42578125" style="58" customWidth="1"/>
    <col min="10710" max="10710" width="20.140625" style="58" customWidth="1"/>
    <col min="10711" max="10711" width="15" style="58" customWidth="1"/>
    <col min="10712" max="10712" width="12.42578125" style="58" customWidth="1"/>
    <col min="10713" max="10713" width="17.5703125" style="58" customWidth="1"/>
    <col min="10714" max="10714" width="15" style="58" customWidth="1"/>
    <col min="10715" max="10715" width="16.28515625" style="58" customWidth="1"/>
    <col min="10716" max="10716" width="24" style="58" customWidth="1"/>
    <col min="10717" max="10717" width="22.7109375" style="58" customWidth="1"/>
    <col min="10718" max="10718" width="30.42578125" style="58" customWidth="1"/>
    <col min="10719" max="10719" width="11.140625" style="58" customWidth="1"/>
    <col min="10720" max="10720" width="20.140625" style="58" customWidth="1"/>
    <col min="10721" max="10721" width="27.85546875" style="58" customWidth="1"/>
    <col min="10722" max="10722" width="17.5703125" style="58" customWidth="1"/>
    <col min="10723" max="10724" width="8.5703125" style="58" customWidth="1"/>
    <col min="10725" max="10725" width="16.28515625" style="58" customWidth="1"/>
    <col min="10726" max="10726" width="25.28515625" style="58" customWidth="1"/>
    <col min="10727" max="10727" width="24" style="58" customWidth="1"/>
    <col min="10728" max="10728" width="12.42578125" style="58" customWidth="1"/>
    <col min="10729" max="10729" width="15" style="58" customWidth="1"/>
    <col min="10730" max="10730" width="12.42578125" style="58" customWidth="1"/>
    <col min="10731" max="10731" width="6" style="58" customWidth="1"/>
    <col min="10732" max="10732" width="22.7109375" style="58" customWidth="1"/>
    <col min="10733" max="10733" width="31.7109375" style="58" customWidth="1"/>
    <col min="10734" max="10734" width="13.7109375" style="58" customWidth="1"/>
    <col min="10735" max="10735" width="16.28515625" style="58" customWidth="1"/>
    <col min="10736" max="10736" width="22.7109375" style="58" customWidth="1"/>
    <col min="10737" max="10737" width="21.42578125" style="58" customWidth="1"/>
    <col min="10738" max="10738" width="17.5703125" style="58" customWidth="1"/>
    <col min="10739" max="10739" width="16.28515625" style="58" customWidth="1"/>
    <col min="10740" max="10740" width="13.7109375" style="58" customWidth="1"/>
    <col min="10741" max="10741" width="8.5703125" style="58" customWidth="1"/>
    <col min="10742" max="10742" width="15" style="58" customWidth="1"/>
    <col min="10743" max="10743" width="17.5703125" style="58" customWidth="1"/>
    <col min="10744" max="10744" width="26.5703125" style="58" customWidth="1"/>
    <col min="10745" max="10745" width="25.28515625" style="58" customWidth="1"/>
    <col min="10746" max="10747" width="17.5703125" style="58" customWidth="1"/>
    <col min="10748" max="10748" width="12.42578125" style="58" customWidth="1"/>
    <col min="10749" max="10749" width="17.5703125" style="58" customWidth="1"/>
    <col min="10750" max="10750" width="12.42578125" style="58" customWidth="1"/>
    <col min="10751" max="10751" width="15" style="58" customWidth="1"/>
    <col min="10752" max="10752" width="16.28515625" style="58" customWidth="1"/>
    <col min="10753" max="10754" width="17.5703125" style="58" customWidth="1"/>
    <col min="10755" max="10755" width="27.85546875" style="58" customWidth="1"/>
    <col min="10756" max="10756" width="13.7109375" style="58" customWidth="1"/>
    <col min="10757" max="10758" width="17.5703125" style="58" customWidth="1"/>
    <col min="10759" max="10759" width="15" style="58" customWidth="1"/>
    <col min="10760" max="10761" width="12.42578125" style="58" customWidth="1"/>
    <col min="10762" max="10763" width="17.5703125" style="58" customWidth="1"/>
    <col min="10764" max="10764" width="22.7109375" style="58" customWidth="1"/>
    <col min="10765" max="10765" width="17.5703125" style="58" customWidth="1"/>
    <col min="10766" max="10766" width="15" style="58" customWidth="1"/>
    <col min="10767" max="10767" width="17.5703125" style="58" customWidth="1"/>
    <col min="10768" max="10768" width="12.42578125" style="58" customWidth="1"/>
    <col min="10769" max="10769" width="34.28515625" style="58" customWidth="1"/>
    <col min="10770" max="10770" width="26.5703125" style="58" customWidth="1"/>
    <col min="10771" max="10772" width="18.85546875" style="58" customWidth="1"/>
    <col min="10773" max="10773" width="12.42578125" style="58" customWidth="1"/>
    <col min="10774" max="10774" width="20.140625" style="58" customWidth="1"/>
    <col min="10775" max="10775" width="16.28515625" style="58" customWidth="1"/>
    <col min="10776" max="10776" width="17.5703125" style="58" customWidth="1"/>
    <col min="10777" max="10958" width="12.42578125" style="58" customWidth="1"/>
    <col min="10959" max="10959" width="20.140625" style="58" customWidth="1"/>
    <col min="10960" max="10960" width="26.5703125" style="58" customWidth="1"/>
    <col min="10961" max="10961" width="29.140625" style="58" customWidth="1"/>
    <col min="10962" max="10963" width="13.7109375" style="58" customWidth="1"/>
    <col min="10964" max="10964" width="17.5703125" style="58" customWidth="1"/>
    <col min="10965" max="10965" width="12.42578125" style="58" customWidth="1"/>
    <col min="10966" max="10966" width="20.140625" style="58" customWidth="1"/>
    <col min="10967" max="10967" width="15" style="58" customWidth="1"/>
    <col min="10968" max="10968" width="12.42578125" style="58" customWidth="1"/>
    <col min="10969" max="10969" width="17.5703125" style="58" customWidth="1"/>
    <col min="10970" max="10970" width="15" style="58" customWidth="1"/>
    <col min="10971" max="10971" width="16.28515625" style="58" customWidth="1"/>
    <col min="10972" max="10972" width="24" style="58" customWidth="1"/>
    <col min="10973" max="10973" width="22.7109375" style="58" customWidth="1"/>
    <col min="10974" max="10974" width="30.42578125" style="58" customWidth="1"/>
    <col min="10975" max="10975" width="11.140625" style="58" customWidth="1"/>
    <col min="10976" max="10976" width="20.140625" style="58" customWidth="1"/>
    <col min="10977" max="10977" width="27.85546875" style="58" customWidth="1"/>
    <col min="10978" max="10978" width="17.5703125" style="58" customWidth="1"/>
    <col min="10979" max="10980" width="8.5703125" style="58" customWidth="1"/>
    <col min="10981" max="10981" width="16.28515625" style="58" customWidth="1"/>
    <col min="10982" max="10982" width="25.28515625" style="58" customWidth="1"/>
    <col min="10983" max="10983" width="24" style="58" customWidth="1"/>
    <col min="10984" max="10984" width="12.42578125" style="58" customWidth="1"/>
    <col min="10985" max="10985" width="15" style="58" customWidth="1"/>
    <col min="10986" max="10986" width="12.42578125" style="58" customWidth="1"/>
    <col min="10987" max="10987" width="6" style="58" customWidth="1"/>
    <col min="10988" max="10988" width="22.7109375" style="58" customWidth="1"/>
    <col min="10989" max="10989" width="31.7109375" style="58" customWidth="1"/>
    <col min="10990" max="10990" width="13.7109375" style="58" customWidth="1"/>
    <col min="10991" max="10991" width="16.28515625" style="58" customWidth="1"/>
    <col min="10992" max="10992" width="22.7109375" style="58" customWidth="1"/>
    <col min="10993" max="10993" width="21.42578125" style="58" customWidth="1"/>
    <col min="10994" max="10994" width="17.5703125" style="58" customWidth="1"/>
    <col min="10995" max="10995" width="16.28515625" style="58" customWidth="1"/>
    <col min="10996" max="10996" width="13.7109375" style="58" customWidth="1"/>
    <col min="10997" max="10997" width="8.5703125" style="58" customWidth="1"/>
    <col min="10998" max="10998" width="15" style="58" customWidth="1"/>
    <col min="10999" max="10999" width="17.5703125" style="58" customWidth="1"/>
    <col min="11000" max="11000" width="26.5703125" style="58" customWidth="1"/>
    <col min="11001" max="11001" width="25.28515625" style="58" customWidth="1"/>
    <col min="11002" max="11003" width="17.5703125" style="58" customWidth="1"/>
    <col min="11004" max="11004" width="12.42578125" style="58" customWidth="1"/>
    <col min="11005" max="11005" width="17.5703125" style="58" customWidth="1"/>
    <col min="11006" max="11006" width="12.42578125" style="58" customWidth="1"/>
    <col min="11007" max="11007" width="15" style="58" customWidth="1"/>
    <col min="11008" max="11008" width="16.28515625" style="58" customWidth="1"/>
    <col min="11009" max="11010" width="17.5703125" style="58" customWidth="1"/>
    <col min="11011" max="11011" width="27.85546875" style="58" customWidth="1"/>
    <col min="11012" max="11012" width="13.7109375" style="58" customWidth="1"/>
    <col min="11013" max="11014" width="17.5703125" style="58" customWidth="1"/>
    <col min="11015" max="11015" width="15" style="58" customWidth="1"/>
    <col min="11016" max="11017" width="12.42578125" style="58" customWidth="1"/>
    <col min="11018" max="11019" width="17.5703125" style="58" customWidth="1"/>
    <col min="11020" max="11020" width="22.7109375" style="58" customWidth="1"/>
    <col min="11021" max="11021" width="17.5703125" style="58" customWidth="1"/>
    <col min="11022" max="11022" width="15" style="58" customWidth="1"/>
    <col min="11023" max="11023" width="17.5703125" style="58" customWidth="1"/>
    <col min="11024" max="11024" width="12.42578125" style="58" customWidth="1"/>
    <col min="11025" max="11025" width="34.28515625" style="58" customWidth="1"/>
    <col min="11026" max="11026" width="26.5703125" style="58" customWidth="1"/>
    <col min="11027" max="11028" width="18.85546875" style="58" customWidth="1"/>
    <col min="11029" max="11029" width="12.42578125" style="58" customWidth="1"/>
    <col min="11030" max="11030" width="20.140625" style="58" customWidth="1"/>
    <col min="11031" max="11031" width="16.28515625" style="58" customWidth="1"/>
    <col min="11032" max="11032" width="17.5703125" style="58" customWidth="1"/>
    <col min="11033" max="11214" width="12.42578125" style="58" customWidth="1"/>
    <col min="11215" max="11215" width="20.140625" style="58" customWidth="1"/>
    <col min="11216" max="11216" width="26.5703125" style="58" customWidth="1"/>
    <col min="11217" max="11217" width="29.140625" style="58" customWidth="1"/>
    <col min="11218" max="11219" width="13.7109375" style="58" customWidth="1"/>
    <col min="11220" max="11220" width="17.5703125" style="58" customWidth="1"/>
    <col min="11221" max="11221" width="12.42578125" style="58" customWidth="1"/>
    <col min="11222" max="11222" width="20.140625" style="58" customWidth="1"/>
    <col min="11223" max="11223" width="15" style="58" customWidth="1"/>
    <col min="11224" max="11224" width="12.42578125" style="58" customWidth="1"/>
    <col min="11225" max="11225" width="17.5703125" style="58" customWidth="1"/>
    <col min="11226" max="11226" width="15" style="58" customWidth="1"/>
    <col min="11227" max="11227" width="16.28515625" style="58" customWidth="1"/>
    <col min="11228" max="11228" width="24" style="58" customWidth="1"/>
    <col min="11229" max="11229" width="22.7109375" style="58" customWidth="1"/>
    <col min="11230" max="11230" width="30.42578125" style="58" customWidth="1"/>
    <col min="11231" max="11231" width="11.140625" style="58" customWidth="1"/>
    <col min="11232" max="11232" width="20.140625" style="58" customWidth="1"/>
    <col min="11233" max="11233" width="27.85546875" style="58" customWidth="1"/>
    <col min="11234" max="11234" width="17.5703125" style="58" customWidth="1"/>
    <col min="11235" max="11236" width="8.5703125" style="58" customWidth="1"/>
    <col min="11237" max="11237" width="16.28515625" style="58" customWidth="1"/>
    <col min="11238" max="11238" width="25.28515625" style="58" customWidth="1"/>
    <col min="11239" max="11239" width="24" style="58" customWidth="1"/>
    <col min="11240" max="11240" width="12.42578125" style="58" customWidth="1"/>
    <col min="11241" max="11241" width="15" style="58" customWidth="1"/>
    <col min="11242" max="11242" width="12.42578125" style="58" customWidth="1"/>
    <col min="11243" max="11243" width="6" style="58" customWidth="1"/>
    <col min="11244" max="11244" width="22.7109375" style="58" customWidth="1"/>
    <col min="11245" max="11245" width="31.7109375" style="58" customWidth="1"/>
    <col min="11246" max="11246" width="13.7109375" style="58" customWidth="1"/>
    <col min="11247" max="11247" width="16.28515625" style="58" customWidth="1"/>
    <col min="11248" max="11248" width="22.7109375" style="58" customWidth="1"/>
    <col min="11249" max="11249" width="21.42578125" style="58" customWidth="1"/>
    <col min="11250" max="11250" width="17.5703125" style="58" customWidth="1"/>
    <col min="11251" max="11251" width="16.28515625" style="58" customWidth="1"/>
    <col min="11252" max="11252" width="13.7109375" style="58" customWidth="1"/>
    <col min="11253" max="11253" width="8.5703125" style="58" customWidth="1"/>
    <col min="11254" max="11254" width="15" style="58" customWidth="1"/>
    <col min="11255" max="11255" width="17.5703125" style="58" customWidth="1"/>
    <col min="11256" max="11256" width="26.5703125" style="58" customWidth="1"/>
    <col min="11257" max="11257" width="25.28515625" style="58" customWidth="1"/>
    <col min="11258" max="11259" width="17.5703125" style="58" customWidth="1"/>
    <col min="11260" max="11260" width="12.42578125" style="58" customWidth="1"/>
    <col min="11261" max="11261" width="17.5703125" style="58" customWidth="1"/>
    <col min="11262" max="11262" width="12.42578125" style="58" customWidth="1"/>
    <col min="11263" max="11263" width="15" style="58" customWidth="1"/>
    <col min="11264" max="11264" width="16.28515625" style="58" customWidth="1"/>
    <col min="11265" max="11266" width="17.5703125" style="58" customWidth="1"/>
    <col min="11267" max="11267" width="27.85546875" style="58" customWidth="1"/>
    <col min="11268" max="11268" width="13.7109375" style="58" customWidth="1"/>
    <col min="11269" max="11270" width="17.5703125" style="58" customWidth="1"/>
    <col min="11271" max="11271" width="15" style="58" customWidth="1"/>
    <col min="11272" max="11273" width="12.42578125" style="58" customWidth="1"/>
    <col min="11274" max="11275" width="17.5703125" style="58" customWidth="1"/>
    <col min="11276" max="11276" width="22.7109375" style="58" customWidth="1"/>
    <col min="11277" max="11277" width="17.5703125" style="58" customWidth="1"/>
    <col min="11278" max="11278" width="15" style="58" customWidth="1"/>
    <col min="11279" max="11279" width="17.5703125" style="58" customWidth="1"/>
    <col min="11280" max="11280" width="12.42578125" style="58" customWidth="1"/>
    <col min="11281" max="11281" width="34.28515625" style="58" customWidth="1"/>
    <col min="11282" max="11282" width="26.5703125" style="58" customWidth="1"/>
    <col min="11283" max="11284" width="18.85546875" style="58" customWidth="1"/>
    <col min="11285" max="11285" width="12.42578125" style="58" customWidth="1"/>
    <col min="11286" max="11286" width="20.140625" style="58" customWidth="1"/>
    <col min="11287" max="11287" width="16.28515625" style="58" customWidth="1"/>
    <col min="11288" max="11288" width="17.5703125" style="58" customWidth="1"/>
    <col min="11289" max="11470" width="12.42578125" style="58" customWidth="1"/>
    <col min="11471" max="11471" width="20.140625" style="58" customWidth="1"/>
    <col min="11472" max="11472" width="26.5703125" style="58" customWidth="1"/>
    <col min="11473" max="11473" width="29.140625" style="58" customWidth="1"/>
    <col min="11474" max="11475" width="13.7109375" style="58" customWidth="1"/>
    <col min="11476" max="11476" width="17.5703125" style="58" customWidth="1"/>
    <col min="11477" max="11477" width="12.42578125" style="58" customWidth="1"/>
    <col min="11478" max="11478" width="20.140625" style="58" customWidth="1"/>
    <col min="11479" max="11479" width="15" style="58" customWidth="1"/>
    <col min="11480" max="11480" width="12.42578125" style="58" customWidth="1"/>
    <col min="11481" max="11481" width="17.5703125" style="58" customWidth="1"/>
    <col min="11482" max="11482" width="15" style="58" customWidth="1"/>
    <col min="11483" max="11483" width="16.28515625" style="58" customWidth="1"/>
    <col min="11484" max="11484" width="24" style="58" customWidth="1"/>
    <col min="11485" max="11485" width="22.7109375" style="58" customWidth="1"/>
    <col min="11486" max="11486" width="30.42578125" style="58" customWidth="1"/>
    <col min="11487" max="11487" width="11.140625" style="58" customWidth="1"/>
    <col min="11488" max="11488" width="20.140625" style="58" customWidth="1"/>
    <col min="11489" max="11489" width="27.85546875" style="58" customWidth="1"/>
    <col min="11490" max="11490" width="17.5703125" style="58" customWidth="1"/>
    <col min="11491" max="11492" width="8.5703125" style="58" customWidth="1"/>
    <col min="11493" max="11493" width="16.28515625" style="58" customWidth="1"/>
    <col min="11494" max="11494" width="25.28515625" style="58" customWidth="1"/>
    <col min="11495" max="11495" width="24" style="58" customWidth="1"/>
    <col min="11496" max="11496" width="12.42578125" style="58" customWidth="1"/>
    <col min="11497" max="11497" width="15" style="58" customWidth="1"/>
    <col min="11498" max="11498" width="12.42578125" style="58" customWidth="1"/>
    <col min="11499" max="11499" width="6" style="58" customWidth="1"/>
    <col min="11500" max="11500" width="22.7109375" style="58" customWidth="1"/>
    <col min="11501" max="11501" width="31.7109375" style="58" customWidth="1"/>
    <col min="11502" max="11502" width="13.7109375" style="58" customWidth="1"/>
    <col min="11503" max="11503" width="16.28515625" style="58" customWidth="1"/>
    <col min="11504" max="11504" width="22.7109375" style="58" customWidth="1"/>
    <col min="11505" max="11505" width="21.42578125" style="58" customWidth="1"/>
    <col min="11506" max="11506" width="17.5703125" style="58" customWidth="1"/>
    <col min="11507" max="11507" width="16.28515625" style="58" customWidth="1"/>
    <col min="11508" max="11508" width="13.7109375" style="58" customWidth="1"/>
    <col min="11509" max="11509" width="8.5703125" style="58" customWidth="1"/>
    <col min="11510" max="11510" width="15" style="58" customWidth="1"/>
    <col min="11511" max="11511" width="17.5703125" style="58" customWidth="1"/>
    <col min="11512" max="11512" width="26.5703125" style="58" customWidth="1"/>
    <col min="11513" max="11513" width="25.28515625" style="58" customWidth="1"/>
    <col min="11514" max="11515" width="17.5703125" style="58" customWidth="1"/>
    <col min="11516" max="11516" width="12.42578125" style="58" customWidth="1"/>
    <col min="11517" max="11517" width="17.5703125" style="58" customWidth="1"/>
    <col min="11518" max="11518" width="12.42578125" style="58" customWidth="1"/>
    <col min="11519" max="11519" width="15" style="58" customWidth="1"/>
    <col min="11520" max="11520" width="16.28515625" style="58" customWidth="1"/>
    <col min="11521" max="11522" width="17.5703125" style="58" customWidth="1"/>
    <col min="11523" max="11523" width="27.85546875" style="58" customWidth="1"/>
    <col min="11524" max="11524" width="13.7109375" style="58" customWidth="1"/>
    <col min="11525" max="11526" width="17.5703125" style="58" customWidth="1"/>
    <col min="11527" max="11527" width="15" style="58" customWidth="1"/>
    <col min="11528" max="11529" width="12.42578125" style="58" customWidth="1"/>
    <col min="11530" max="11531" width="17.5703125" style="58" customWidth="1"/>
    <col min="11532" max="11532" width="22.7109375" style="58" customWidth="1"/>
    <col min="11533" max="11533" width="17.5703125" style="58" customWidth="1"/>
    <col min="11534" max="11534" width="15" style="58" customWidth="1"/>
    <col min="11535" max="11535" width="17.5703125" style="58" customWidth="1"/>
    <col min="11536" max="11536" width="12.42578125" style="58" customWidth="1"/>
    <col min="11537" max="11537" width="34.28515625" style="58" customWidth="1"/>
    <col min="11538" max="11538" width="26.5703125" style="58" customWidth="1"/>
    <col min="11539" max="11540" width="18.85546875" style="58" customWidth="1"/>
    <col min="11541" max="11541" width="12.42578125" style="58" customWidth="1"/>
    <col min="11542" max="11542" width="20.140625" style="58" customWidth="1"/>
    <col min="11543" max="11543" width="16.28515625" style="58" customWidth="1"/>
    <col min="11544" max="11544" width="17.5703125" style="58" customWidth="1"/>
    <col min="11545" max="11726" width="12.42578125" style="58" customWidth="1"/>
    <col min="11727" max="11727" width="20.140625" style="58" customWidth="1"/>
    <col min="11728" max="11728" width="26.5703125" style="58" customWidth="1"/>
    <col min="11729" max="11729" width="29.140625" style="58" customWidth="1"/>
    <col min="11730" max="11731" width="13.7109375" style="58" customWidth="1"/>
    <col min="11732" max="11732" width="17.5703125" style="58" customWidth="1"/>
    <col min="11733" max="11733" width="12.42578125" style="58" customWidth="1"/>
    <col min="11734" max="11734" width="20.140625" style="58" customWidth="1"/>
    <col min="11735" max="11735" width="15" style="58" customWidth="1"/>
    <col min="11736" max="11736" width="12.42578125" style="58" customWidth="1"/>
    <col min="11737" max="11737" width="17.5703125" style="58" customWidth="1"/>
    <col min="11738" max="11738" width="15" style="58" customWidth="1"/>
    <col min="11739" max="11739" width="16.28515625" style="58" customWidth="1"/>
    <col min="11740" max="11740" width="24" style="58" customWidth="1"/>
    <col min="11741" max="11741" width="22.7109375" style="58" customWidth="1"/>
    <col min="11742" max="11742" width="30.42578125" style="58" customWidth="1"/>
    <col min="11743" max="11743" width="11.140625" style="58" customWidth="1"/>
    <col min="11744" max="11744" width="20.140625" style="58" customWidth="1"/>
    <col min="11745" max="11745" width="27.85546875" style="58" customWidth="1"/>
    <col min="11746" max="11746" width="17.5703125" style="58" customWidth="1"/>
    <col min="11747" max="11748" width="8.5703125" style="58" customWidth="1"/>
    <col min="11749" max="11749" width="16.28515625" style="58" customWidth="1"/>
    <col min="11750" max="11750" width="25.28515625" style="58" customWidth="1"/>
    <col min="11751" max="11751" width="24" style="58" customWidth="1"/>
    <col min="11752" max="11752" width="12.42578125" style="58" customWidth="1"/>
    <col min="11753" max="11753" width="15" style="58" customWidth="1"/>
    <col min="11754" max="11754" width="12.42578125" style="58" customWidth="1"/>
    <col min="11755" max="11755" width="6" style="58" customWidth="1"/>
    <col min="11756" max="11756" width="22.7109375" style="58" customWidth="1"/>
    <col min="11757" max="11757" width="31.7109375" style="58" customWidth="1"/>
    <col min="11758" max="11758" width="13.7109375" style="58" customWidth="1"/>
    <col min="11759" max="11759" width="16.28515625" style="58" customWidth="1"/>
    <col min="11760" max="11760" width="22.7109375" style="58" customWidth="1"/>
    <col min="11761" max="11761" width="21.42578125" style="58" customWidth="1"/>
    <col min="11762" max="11762" width="17.5703125" style="58" customWidth="1"/>
    <col min="11763" max="11763" width="16.28515625" style="58" customWidth="1"/>
    <col min="11764" max="11764" width="13.7109375" style="58" customWidth="1"/>
    <col min="11765" max="11765" width="8.5703125" style="58" customWidth="1"/>
    <col min="11766" max="11766" width="15" style="58" customWidth="1"/>
    <col min="11767" max="11767" width="17.5703125" style="58" customWidth="1"/>
    <col min="11768" max="11768" width="26.5703125" style="58" customWidth="1"/>
    <col min="11769" max="11769" width="25.28515625" style="58" customWidth="1"/>
    <col min="11770" max="11771" width="17.5703125" style="58" customWidth="1"/>
    <col min="11772" max="11772" width="12.42578125" style="58" customWidth="1"/>
    <col min="11773" max="11773" width="17.5703125" style="58" customWidth="1"/>
    <col min="11774" max="11774" width="12.42578125" style="58" customWidth="1"/>
    <col min="11775" max="11775" width="15" style="58" customWidth="1"/>
    <col min="11776" max="11776" width="16.28515625" style="58" customWidth="1"/>
    <col min="11777" max="11778" width="17.5703125" style="58" customWidth="1"/>
    <col min="11779" max="11779" width="27.85546875" style="58" customWidth="1"/>
    <col min="11780" max="11780" width="13.7109375" style="58" customWidth="1"/>
    <col min="11781" max="11782" width="17.5703125" style="58" customWidth="1"/>
    <col min="11783" max="11783" width="15" style="58" customWidth="1"/>
    <col min="11784" max="11785" width="12.42578125" style="58" customWidth="1"/>
    <col min="11786" max="11787" width="17.5703125" style="58" customWidth="1"/>
    <col min="11788" max="11788" width="22.7109375" style="58" customWidth="1"/>
    <col min="11789" max="11789" width="17.5703125" style="58" customWidth="1"/>
    <col min="11790" max="11790" width="15" style="58" customWidth="1"/>
    <col min="11791" max="11791" width="17.5703125" style="58" customWidth="1"/>
    <col min="11792" max="11792" width="12.42578125" style="58" customWidth="1"/>
    <col min="11793" max="11793" width="34.28515625" style="58" customWidth="1"/>
    <col min="11794" max="11794" width="26.5703125" style="58" customWidth="1"/>
    <col min="11795" max="11796" width="18.85546875" style="58" customWidth="1"/>
    <col min="11797" max="11797" width="12.42578125" style="58" customWidth="1"/>
    <col min="11798" max="11798" width="20.140625" style="58" customWidth="1"/>
    <col min="11799" max="11799" width="16.28515625" style="58" customWidth="1"/>
    <col min="11800" max="11800" width="17.5703125" style="58" customWidth="1"/>
    <col min="11801" max="11982" width="12.42578125" style="58" customWidth="1"/>
    <col min="11983" max="11983" width="20.140625" style="58" customWidth="1"/>
    <col min="11984" max="11984" width="26.5703125" style="58" customWidth="1"/>
    <col min="11985" max="11985" width="29.140625" style="58" customWidth="1"/>
    <col min="11986" max="11987" width="13.7109375" style="58" customWidth="1"/>
    <col min="11988" max="11988" width="17.5703125" style="58" customWidth="1"/>
    <col min="11989" max="11989" width="12.42578125" style="58" customWidth="1"/>
    <col min="11990" max="11990" width="20.140625" style="58" customWidth="1"/>
    <col min="11991" max="11991" width="15" style="58" customWidth="1"/>
    <col min="11992" max="11992" width="12.42578125" style="58" customWidth="1"/>
    <col min="11993" max="11993" width="17.5703125" style="58" customWidth="1"/>
    <col min="11994" max="11994" width="15" style="58" customWidth="1"/>
    <col min="11995" max="11995" width="16.28515625" style="58" customWidth="1"/>
    <col min="11996" max="11996" width="24" style="58" customWidth="1"/>
    <col min="11997" max="11997" width="22.7109375" style="58" customWidth="1"/>
    <col min="11998" max="11998" width="30.42578125" style="58" customWidth="1"/>
    <col min="11999" max="11999" width="11.140625" style="58" customWidth="1"/>
    <col min="12000" max="12000" width="20.140625" style="58" customWidth="1"/>
    <col min="12001" max="12001" width="27.85546875" style="58" customWidth="1"/>
    <col min="12002" max="12002" width="17.5703125" style="58" customWidth="1"/>
    <col min="12003" max="12004" width="8.5703125" style="58" customWidth="1"/>
    <col min="12005" max="12005" width="16.28515625" style="58" customWidth="1"/>
    <col min="12006" max="12006" width="25.28515625" style="58" customWidth="1"/>
    <col min="12007" max="12007" width="24" style="58" customWidth="1"/>
    <col min="12008" max="12008" width="12.42578125" style="58" customWidth="1"/>
    <col min="12009" max="12009" width="15" style="58" customWidth="1"/>
    <col min="12010" max="12010" width="12.42578125" style="58" customWidth="1"/>
    <col min="12011" max="12011" width="6" style="58" customWidth="1"/>
    <col min="12012" max="12012" width="22.7109375" style="58" customWidth="1"/>
    <col min="12013" max="12013" width="31.7109375" style="58" customWidth="1"/>
    <col min="12014" max="12014" width="13.7109375" style="58" customWidth="1"/>
    <col min="12015" max="12015" width="16.28515625" style="58" customWidth="1"/>
    <col min="12016" max="12016" width="22.7109375" style="58" customWidth="1"/>
    <col min="12017" max="12017" width="21.42578125" style="58" customWidth="1"/>
    <col min="12018" max="12018" width="17.5703125" style="58" customWidth="1"/>
    <col min="12019" max="12019" width="16.28515625" style="58" customWidth="1"/>
    <col min="12020" max="12020" width="13.7109375" style="58" customWidth="1"/>
    <col min="12021" max="12021" width="8.5703125" style="58" customWidth="1"/>
    <col min="12022" max="12022" width="15" style="58" customWidth="1"/>
    <col min="12023" max="12023" width="17.5703125" style="58" customWidth="1"/>
    <col min="12024" max="12024" width="26.5703125" style="58" customWidth="1"/>
    <col min="12025" max="12025" width="25.28515625" style="58" customWidth="1"/>
    <col min="12026" max="12027" width="17.5703125" style="58" customWidth="1"/>
    <col min="12028" max="12028" width="12.42578125" style="58" customWidth="1"/>
    <col min="12029" max="12029" width="17.5703125" style="58" customWidth="1"/>
    <col min="12030" max="12030" width="12.42578125" style="58" customWidth="1"/>
    <col min="12031" max="12031" width="15" style="58" customWidth="1"/>
    <col min="12032" max="12032" width="16.28515625" style="58" customWidth="1"/>
    <col min="12033" max="12034" width="17.5703125" style="58" customWidth="1"/>
    <col min="12035" max="12035" width="27.85546875" style="58" customWidth="1"/>
    <col min="12036" max="12036" width="13.7109375" style="58" customWidth="1"/>
    <col min="12037" max="12038" width="17.5703125" style="58" customWidth="1"/>
    <col min="12039" max="12039" width="15" style="58" customWidth="1"/>
    <col min="12040" max="12041" width="12.42578125" style="58" customWidth="1"/>
    <col min="12042" max="12043" width="17.5703125" style="58" customWidth="1"/>
    <col min="12044" max="12044" width="22.7109375" style="58" customWidth="1"/>
    <col min="12045" max="12045" width="17.5703125" style="58" customWidth="1"/>
    <col min="12046" max="12046" width="15" style="58" customWidth="1"/>
    <col min="12047" max="12047" width="17.5703125" style="58" customWidth="1"/>
    <col min="12048" max="12048" width="12.42578125" style="58" customWidth="1"/>
    <col min="12049" max="12049" width="34.28515625" style="58" customWidth="1"/>
    <col min="12050" max="12050" width="26.5703125" style="58" customWidth="1"/>
    <col min="12051" max="12052" width="18.85546875" style="58" customWidth="1"/>
    <col min="12053" max="12053" width="12.42578125" style="58" customWidth="1"/>
    <col min="12054" max="12054" width="20.140625" style="58" customWidth="1"/>
    <col min="12055" max="12055" width="16.28515625" style="58" customWidth="1"/>
    <col min="12056" max="12056" width="17.5703125" style="58" customWidth="1"/>
    <col min="12057" max="12238" width="12.42578125" style="58" customWidth="1"/>
    <col min="12239" max="12239" width="20.140625" style="58" customWidth="1"/>
    <col min="12240" max="12240" width="26.5703125" style="58" customWidth="1"/>
    <col min="12241" max="12241" width="29.140625" style="58" customWidth="1"/>
    <col min="12242" max="12243" width="13.7109375" style="58" customWidth="1"/>
    <col min="12244" max="12244" width="17.5703125" style="58" customWidth="1"/>
    <col min="12245" max="12245" width="12.42578125" style="58" customWidth="1"/>
    <col min="12246" max="12246" width="20.140625" style="58" customWidth="1"/>
    <col min="12247" max="12247" width="15" style="58" customWidth="1"/>
    <col min="12248" max="12248" width="12.42578125" style="58" customWidth="1"/>
    <col min="12249" max="12249" width="17.5703125" style="58" customWidth="1"/>
    <col min="12250" max="12250" width="15" style="58" customWidth="1"/>
    <col min="12251" max="12251" width="16.28515625" style="58" customWidth="1"/>
    <col min="12252" max="12252" width="24" style="58" customWidth="1"/>
    <col min="12253" max="12253" width="22.7109375" style="58" customWidth="1"/>
    <col min="12254" max="12254" width="30.42578125" style="58" customWidth="1"/>
    <col min="12255" max="12255" width="11.140625" style="58" customWidth="1"/>
    <col min="12256" max="12256" width="20.140625" style="58" customWidth="1"/>
    <col min="12257" max="12257" width="27.85546875" style="58" customWidth="1"/>
    <col min="12258" max="12258" width="17.5703125" style="58" customWidth="1"/>
    <col min="12259" max="12260" width="8.5703125" style="58" customWidth="1"/>
    <col min="12261" max="12261" width="16.28515625" style="58" customWidth="1"/>
    <col min="12262" max="12262" width="25.28515625" style="58" customWidth="1"/>
    <col min="12263" max="12263" width="24" style="58" customWidth="1"/>
    <col min="12264" max="12264" width="12.42578125" style="58" customWidth="1"/>
    <col min="12265" max="12265" width="15" style="58" customWidth="1"/>
    <col min="12266" max="12266" width="12.42578125" style="58" customWidth="1"/>
    <col min="12267" max="12267" width="6" style="58" customWidth="1"/>
    <col min="12268" max="12268" width="22.7109375" style="58" customWidth="1"/>
    <col min="12269" max="12269" width="31.7109375" style="58" customWidth="1"/>
    <col min="12270" max="12270" width="13.7109375" style="58" customWidth="1"/>
    <col min="12271" max="12271" width="16.28515625" style="58" customWidth="1"/>
    <col min="12272" max="12272" width="22.7109375" style="58" customWidth="1"/>
    <col min="12273" max="12273" width="21.42578125" style="58" customWidth="1"/>
    <col min="12274" max="12274" width="17.5703125" style="58" customWidth="1"/>
    <col min="12275" max="12275" width="16.28515625" style="58" customWidth="1"/>
    <col min="12276" max="12276" width="13.7109375" style="58" customWidth="1"/>
    <col min="12277" max="12277" width="8.5703125" style="58" customWidth="1"/>
    <col min="12278" max="12278" width="15" style="58" customWidth="1"/>
    <col min="12279" max="12279" width="17.5703125" style="58" customWidth="1"/>
    <col min="12280" max="12280" width="26.5703125" style="58" customWidth="1"/>
    <col min="12281" max="12281" width="25.28515625" style="58" customWidth="1"/>
    <col min="12282" max="12283" width="17.5703125" style="58" customWidth="1"/>
    <col min="12284" max="12284" width="12.42578125" style="58" customWidth="1"/>
    <col min="12285" max="12285" width="17.5703125" style="58" customWidth="1"/>
    <col min="12286" max="12286" width="12.42578125" style="58" customWidth="1"/>
    <col min="12287" max="12287" width="15" style="58" customWidth="1"/>
    <col min="12288" max="12288" width="16.28515625" style="58" customWidth="1"/>
    <col min="12289" max="12290" width="17.5703125" style="58" customWidth="1"/>
    <col min="12291" max="12291" width="27.85546875" style="58" customWidth="1"/>
    <col min="12292" max="12292" width="13.7109375" style="58" customWidth="1"/>
    <col min="12293" max="12294" width="17.5703125" style="58" customWidth="1"/>
    <col min="12295" max="12295" width="15" style="58" customWidth="1"/>
    <col min="12296" max="12297" width="12.42578125" style="58" customWidth="1"/>
    <col min="12298" max="12299" width="17.5703125" style="58" customWidth="1"/>
    <col min="12300" max="12300" width="22.7109375" style="58" customWidth="1"/>
    <col min="12301" max="12301" width="17.5703125" style="58" customWidth="1"/>
    <col min="12302" max="12302" width="15" style="58" customWidth="1"/>
    <col min="12303" max="12303" width="17.5703125" style="58" customWidth="1"/>
    <col min="12304" max="12304" width="12.42578125" style="58" customWidth="1"/>
    <col min="12305" max="12305" width="34.28515625" style="58" customWidth="1"/>
    <col min="12306" max="12306" width="26.5703125" style="58" customWidth="1"/>
    <col min="12307" max="12308" width="18.85546875" style="58" customWidth="1"/>
    <col min="12309" max="12309" width="12.42578125" style="58" customWidth="1"/>
    <col min="12310" max="12310" width="20.140625" style="58" customWidth="1"/>
    <col min="12311" max="12311" width="16.28515625" style="58" customWidth="1"/>
    <col min="12312" max="12312" width="17.5703125" style="58" customWidth="1"/>
    <col min="12313" max="12494" width="12.42578125" style="58" customWidth="1"/>
    <col min="12495" max="12495" width="20.140625" style="58" customWidth="1"/>
    <col min="12496" max="12496" width="26.5703125" style="58" customWidth="1"/>
    <col min="12497" max="12497" width="29.140625" style="58" customWidth="1"/>
    <col min="12498" max="12499" width="13.7109375" style="58" customWidth="1"/>
    <col min="12500" max="12500" width="17.5703125" style="58" customWidth="1"/>
    <col min="12501" max="12501" width="12.42578125" style="58" customWidth="1"/>
    <col min="12502" max="12502" width="20.140625" style="58" customWidth="1"/>
    <col min="12503" max="12503" width="15" style="58" customWidth="1"/>
    <col min="12504" max="12504" width="12.42578125" style="58" customWidth="1"/>
    <col min="12505" max="12505" width="17.5703125" style="58" customWidth="1"/>
    <col min="12506" max="12506" width="15" style="58" customWidth="1"/>
    <col min="12507" max="12507" width="16.28515625" style="58" customWidth="1"/>
    <col min="12508" max="12508" width="24" style="58" customWidth="1"/>
    <col min="12509" max="12509" width="22.7109375" style="58" customWidth="1"/>
    <col min="12510" max="12510" width="30.42578125" style="58" customWidth="1"/>
    <col min="12511" max="12511" width="11.140625" style="58" customWidth="1"/>
    <col min="12512" max="12512" width="20.140625" style="58" customWidth="1"/>
    <col min="12513" max="12513" width="27.85546875" style="58" customWidth="1"/>
    <col min="12514" max="12514" width="17.5703125" style="58" customWidth="1"/>
    <col min="12515" max="12516" width="8.5703125" style="58" customWidth="1"/>
    <col min="12517" max="12517" width="16.28515625" style="58" customWidth="1"/>
    <col min="12518" max="12518" width="25.28515625" style="58" customWidth="1"/>
    <col min="12519" max="12519" width="24" style="58" customWidth="1"/>
    <col min="12520" max="12520" width="12.42578125" style="58" customWidth="1"/>
    <col min="12521" max="12521" width="15" style="58" customWidth="1"/>
    <col min="12522" max="12522" width="12.42578125" style="58" customWidth="1"/>
    <col min="12523" max="12523" width="6" style="58" customWidth="1"/>
    <col min="12524" max="12524" width="22.7109375" style="58" customWidth="1"/>
    <col min="12525" max="12525" width="31.7109375" style="58" customWidth="1"/>
    <col min="12526" max="12526" width="13.7109375" style="58" customWidth="1"/>
    <col min="12527" max="12527" width="16.28515625" style="58" customWidth="1"/>
    <col min="12528" max="12528" width="22.7109375" style="58" customWidth="1"/>
    <col min="12529" max="12529" width="21.42578125" style="58" customWidth="1"/>
    <col min="12530" max="12530" width="17.5703125" style="58" customWidth="1"/>
    <col min="12531" max="12531" width="16.28515625" style="58" customWidth="1"/>
    <col min="12532" max="12532" width="13.7109375" style="58" customWidth="1"/>
    <col min="12533" max="12533" width="8.5703125" style="58" customWidth="1"/>
    <col min="12534" max="12534" width="15" style="58" customWidth="1"/>
    <col min="12535" max="12535" width="17.5703125" style="58" customWidth="1"/>
    <col min="12536" max="12536" width="26.5703125" style="58" customWidth="1"/>
    <col min="12537" max="12537" width="25.28515625" style="58" customWidth="1"/>
    <col min="12538" max="12539" width="17.5703125" style="58" customWidth="1"/>
    <col min="12540" max="12540" width="12.42578125" style="58" customWidth="1"/>
    <col min="12541" max="12541" width="17.5703125" style="58" customWidth="1"/>
    <col min="12542" max="12542" width="12.42578125" style="58" customWidth="1"/>
    <col min="12543" max="12543" width="15" style="58" customWidth="1"/>
    <col min="12544" max="12544" width="16.28515625" style="58" customWidth="1"/>
    <col min="12545" max="12546" width="17.5703125" style="58" customWidth="1"/>
    <col min="12547" max="12547" width="27.85546875" style="58" customWidth="1"/>
    <col min="12548" max="12548" width="13.7109375" style="58" customWidth="1"/>
    <col min="12549" max="12550" width="17.5703125" style="58" customWidth="1"/>
    <col min="12551" max="12551" width="15" style="58" customWidth="1"/>
    <col min="12552" max="12553" width="12.42578125" style="58" customWidth="1"/>
    <col min="12554" max="12555" width="17.5703125" style="58" customWidth="1"/>
    <col min="12556" max="12556" width="22.7109375" style="58" customWidth="1"/>
    <col min="12557" max="12557" width="17.5703125" style="58" customWidth="1"/>
    <col min="12558" max="12558" width="15" style="58" customWidth="1"/>
    <col min="12559" max="12559" width="17.5703125" style="58" customWidth="1"/>
    <col min="12560" max="12560" width="12.42578125" style="58" customWidth="1"/>
    <col min="12561" max="12561" width="34.28515625" style="58" customWidth="1"/>
    <col min="12562" max="12562" width="26.5703125" style="58" customWidth="1"/>
    <col min="12563" max="12564" width="18.85546875" style="58" customWidth="1"/>
    <col min="12565" max="12565" width="12.42578125" style="58" customWidth="1"/>
    <col min="12566" max="12566" width="20.140625" style="58" customWidth="1"/>
    <col min="12567" max="12567" width="16.28515625" style="58" customWidth="1"/>
    <col min="12568" max="12568" width="17.5703125" style="58" customWidth="1"/>
    <col min="12569" max="12750" width="12.42578125" style="58" customWidth="1"/>
    <col min="12751" max="12751" width="20.140625" style="58" customWidth="1"/>
    <col min="12752" max="12752" width="26.5703125" style="58" customWidth="1"/>
    <col min="12753" max="12753" width="29.140625" style="58" customWidth="1"/>
    <col min="12754" max="12755" width="13.7109375" style="58" customWidth="1"/>
    <col min="12756" max="12756" width="17.5703125" style="58" customWidth="1"/>
    <col min="12757" max="12757" width="12.42578125" style="58" customWidth="1"/>
    <col min="12758" max="12758" width="20.140625" style="58" customWidth="1"/>
    <col min="12759" max="12759" width="15" style="58" customWidth="1"/>
    <col min="12760" max="12760" width="12.42578125" style="58" customWidth="1"/>
    <col min="12761" max="12761" width="17.5703125" style="58" customWidth="1"/>
    <col min="12762" max="12762" width="15" style="58" customWidth="1"/>
    <col min="12763" max="12763" width="16.28515625" style="58" customWidth="1"/>
    <col min="12764" max="12764" width="24" style="58" customWidth="1"/>
    <col min="12765" max="12765" width="22.7109375" style="58" customWidth="1"/>
    <col min="12766" max="12766" width="30.42578125" style="58" customWidth="1"/>
    <col min="12767" max="12767" width="11.140625" style="58" customWidth="1"/>
    <col min="12768" max="12768" width="20.140625" style="58" customWidth="1"/>
    <col min="12769" max="12769" width="27.85546875" style="58" customWidth="1"/>
    <col min="12770" max="12770" width="17.5703125" style="58" customWidth="1"/>
    <col min="12771" max="12772" width="8.5703125" style="58" customWidth="1"/>
    <col min="12773" max="12773" width="16.28515625" style="58" customWidth="1"/>
    <col min="12774" max="12774" width="25.28515625" style="58" customWidth="1"/>
    <col min="12775" max="12775" width="24" style="58" customWidth="1"/>
    <col min="12776" max="12776" width="12.42578125" style="58" customWidth="1"/>
    <col min="12777" max="12777" width="15" style="58" customWidth="1"/>
    <col min="12778" max="12778" width="12.42578125" style="58" customWidth="1"/>
    <col min="12779" max="12779" width="6" style="58" customWidth="1"/>
    <col min="12780" max="12780" width="22.7109375" style="58" customWidth="1"/>
    <col min="12781" max="12781" width="31.7109375" style="58" customWidth="1"/>
    <col min="12782" max="12782" width="13.7109375" style="58" customWidth="1"/>
    <col min="12783" max="12783" width="16.28515625" style="58" customWidth="1"/>
    <col min="12784" max="12784" width="22.7109375" style="58" customWidth="1"/>
    <col min="12785" max="12785" width="21.42578125" style="58" customWidth="1"/>
    <col min="12786" max="12786" width="17.5703125" style="58" customWidth="1"/>
    <col min="12787" max="12787" width="16.28515625" style="58" customWidth="1"/>
    <col min="12788" max="12788" width="13.7109375" style="58" customWidth="1"/>
    <col min="12789" max="12789" width="8.5703125" style="58" customWidth="1"/>
    <col min="12790" max="12790" width="15" style="58" customWidth="1"/>
    <col min="12791" max="12791" width="17.5703125" style="58" customWidth="1"/>
    <col min="12792" max="12792" width="26.5703125" style="58" customWidth="1"/>
    <col min="12793" max="12793" width="25.28515625" style="58" customWidth="1"/>
    <col min="12794" max="12795" width="17.5703125" style="58" customWidth="1"/>
    <col min="12796" max="12796" width="12.42578125" style="58" customWidth="1"/>
    <col min="12797" max="12797" width="17.5703125" style="58" customWidth="1"/>
    <col min="12798" max="12798" width="12.42578125" style="58" customWidth="1"/>
    <col min="12799" max="12799" width="15" style="58" customWidth="1"/>
    <col min="12800" max="12800" width="16.28515625" style="58" customWidth="1"/>
    <col min="12801" max="12802" width="17.5703125" style="58" customWidth="1"/>
    <col min="12803" max="12803" width="27.85546875" style="58" customWidth="1"/>
    <col min="12804" max="12804" width="13.7109375" style="58" customWidth="1"/>
    <col min="12805" max="12806" width="17.5703125" style="58" customWidth="1"/>
    <col min="12807" max="12807" width="15" style="58" customWidth="1"/>
    <col min="12808" max="12809" width="12.42578125" style="58" customWidth="1"/>
    <col min="12810" max="12811" width="17.5703125" style="58" customWidth="1"/>
    <col min="12812" max="12812" width="22.7109375" style="58" customWidth="1"/>
    <col min="12813" max="12813" width="17.5703125" style="58" customWidth="1"/>
    <col min="12814" max="12814" width="15" style="58" customWidth="1"/>
    <col min="12815" max="12815" width="17.5703125" style="58" customWidth="1"/>
    <col min="12816" max="12816" width="12.42578125" style="58" customWidth="1"/>
    <col min="12817" max="12817" width="34.28515625" style="58" customWidth="1"/>
    <col min="12818" max="12818" width="26.5703125" style="58" customWidth="1"/>
    <col min="12819" max="12820" width="18.85546875" style="58" customWidth="1"/>
    <col min="12821" max="12821" width="12.42578125" style="58" customWidth="1"/>
    <col min="12822" max="12822" width="20.140625" style="58" customWidth="1"/>
    <col min="12823" max="12823" width="16.28515625" style="58" customWidth="1"/>
    <col min="12824" max="12824" width="17.5703125" style="58" customWidth="1"/>
    <col min="12825" max="13006" width="12.42578125" style="58" customWidth="1"/>
    <col min="13007" max="13007" width="20.140625" style="58" customWidth="1"/>
    <col min="13008" max="13008" width="26.5703125" style="58" customWidth="1"/>
    <col min="13009" max="13009" width="29.140625" style="58" customWidth="1"/>
    <col min="13010" max="13011" width="13.7109375" style="58" customWidth="1"/>
    <col min="13012" max="13012" width="17.5703125" style="58" customWidth="1"/>
    <col min="13013" max="13013" width="12.42578125" style="58" customWidth="1"/>
    <col min="13014" max="13014" width="20.140625" style="58" customWidth="1"/>
    <col min="13015" max="13015" width="15" style="58" customWidth="1"/>
    <col min="13016" max="13016" width="12.42578125" style="58" customWidth="1"/>
    <col min="13017" max="13017" width="17.5703125" style="58" customWidth="1"/>
    <col min="13018" max="13018" width="15" style="58" customWidth="1"/>
    <col min="13019" max="13019" width="16.28515625" style="58" customWidth="1"/>
    <col min="13020" max="13020" width="24" style="58" customWidth="1"/>
    <col min="13021" max="13021" width="22.7109375" style="58" customWidth="1"/>
    <col min="13022" max="13022" width="30.42578125" style="58" customWidth="1"/>
    <col min="13023" max="13023" width="11.140625" style="58" customWidth="1"/>
    <col min="13024" max="13024" width="20.140625" style="58" customWidth="1"/>
    <col min="13025" max="13025" width="27.85546875" style="58" customWidth="1"/>
    <col min="13026" max="13026" width="17.5703125" style="58" customWidth="1"/>
    <col min="13027" max="13028" width="8.5703125" style="58" customWidth="1"/>
    <col min="13029" max="13029" width="16.28515625" style="58" customWidth="1"/>
    <col min="13030" max="13030" width="25.28515625" style="58" customWidth="1"/>
    <col min="13031" max="13031" width="24" style="58" customWidth="1"/>
    <col min="13032" max="13032" width="12.42578125" style="58" customWidth="1"/>
    <col min="13033" max="13033" width="15" style="58" customWidth="1"/>
    <col min="13034" max="13034" width="12.42578125" style="58" customWidth="1"/>
    <col min="13035" max="13035" width="6" style="58" customWidth="1"/>
    <col min="13036" max="13036" width="22.7109375" style="58" customWidth="1"/>
    <col min="13037" max="13037" width="31.7109375" style="58" customWidth="1"/>
    <col min="13038" max="13038" width="13.7109375" style="58" customWidth="1"/>
    <col min="13039" max="13039" width="16.28515625" style="58" customWidth="1"/>
    <col min="13040" max="13040" width="22.7109375" style="58" customWidth="1"/>
    <col min="13041" max="13041" width="21.42578125" style="58" customWidth="1"/>
    <col min="13042" max="13042" width="17.5703125" style="58" customWidth="1"/>
    <col min="13043" max="13043" width="16.28515625" style="58" customWidth="1"/>
    <col min="13044" max="13044" width="13.7109375" style="58" customWidth="1"/>
    <col min="13045" max="13045" width="8.5703125" style="58" customWidth="1"/>
    <col min="13046" max="13046" width="15" style="58" customWidth="1"/>
    <col min="13047" max="13047" width="17.5703125" style="58" customWidth="1"/>
    <col min="13048" max="13048" width="26.5703125" style="58" customWidth="1"/>
    <col min="13049" max="13049" width="25.28515625" style="58" customWidth="1"/>
    <col min="13050" max="13051" width="17.5703125" style="58" customWidth="1"/>
    <col min="13052" max="13052" width="12.42578125" style="58" customWidth="1"/>
    <col min="13053" max="13053" width="17.5703125" style="58" customWidth="1"/>
    <col min="13054" max="13054" width="12.42578125" style="58" customWidth="1"/>
    <col min="13055" max="13055" width="15" style="58" customWidth="1"/>
    <col min="13056" max="13056" width="16.28515625" style="58" customWidth="1"/>
    <col min="13057" max="13058" width="17.5703125" style="58" customWidth="1"/>
    <col min="13059" max="13059" width="27.85546875" style="58" customWidth="1"/>
    <col min="13060" max="13060" width="13.7109375" style="58" customWidth="1"/>
    <col min="13061" max="13062" width="17.5703125" style="58" customWidth="1"/>
    <col min="13063" max="13063" width="15" style="58" customWidth="1"/>
    <col min="13064" max="13065" width="12.42578125" style="58" customWidth="1"/>
    <col min="13066" max="13067" width="17.5703125" style="58" customWidth="1"/>
    <col min="13068" max="13068" width="22.7109375" style="58" customWidth="1"/>
    <col min="13069" max="13069" width="17.5703125" style="58" customWidth="1"/>
    <col min="13070" max="13070" width="15" style="58" customWidth="1"/>
    <col min="13071" max="13071" width="17.5703125" style="58" customWidth="1"/>
    <col min="13072" max="13072" width="12.42578125" style="58" customWidth="1"/>
    <col min="13073" max="13073" width="34.28515625" style="58" customWidth="1"/>
    <col min="13074" max="13074" width="26.5703125" style="58" customWidth="1"/>
    <col min="13075" max="13076" width="18.85546875" style="58" customWidth="1"/>
    <col min="13077" max="13077" width="12.42578125" style="58" customWidth="1"/>
    <col min="13078" max="13078" width="20.140625" style="58" customWidth="1"/>
    <col min="13079" max="13079" width="16.28515625" style="58" customWidth="1"/>
    <col min="13080" max="13080" width="17.5703125" style="58" customWidth="1"/>
    <col min="13081" max="13262" width="12.42578125" style="58" customWidth="1"/>
    <col min="13263" max="13263" width="20.140625" style="58" customWidth="1"/>
    <col min="13264" max="13264" width="26.5703125" style="58" customWidth="1"/>
    <col min="13265" max="13265" width="29.140625" style="58" customWidth="1"/>
    <col min="13266" max="13267" width="13.7109375" style="58" customWidth="1"/>
    <col min="13268" max="13268" width="17.5703125" style="58" customWidth="1"/>
    <col min="13269" max="13269" width="12.42578125" style="58" customWidth="1"/>
    <col min="13270" max="13270" width="20.140625" style="58" customWidth="1"/>
    <col min="13271" max="13271" width="15" style="58" customWidth="1"/>
    <col min="13272" max="13272" width="12.42578125" style="58" customWidth="1"/>
    <col min="13273" max="13273" width="17.5703125" style="58" customWidth="1"/>
    <col min="13274" max="13274" width="15" style="58" customWidth="1"/>
    <col min="13275" max="13275" width="16.28515625" style="58" customWidth="1"/>
    <col min="13276" max="13276" width="24" style="58" customWidth="1"/>
    <col min="13277" max="13277" width="22.7109375" style="58" customWidth="1"/>
    <col min="13278" max="13278" width="30.42578125" style="58" customWidth="1"/>
    <col min="13279" max="13279" width="11.140625" style="58" customWidth="1"/>
    <col min="13280" max="13280" width="20.140625" style="58" customWidth="1"/>
    <col min="13281" max="13281" width="27.85546875" style="58" customWidth="1"/>
    <col min="13282" max="13282" width="17.5703125" style="58" customWidth="1"/>
    <col min="13283" max="13284" width="8.5703125" style="58" customWidth="1"/>
    <col min="13285" max="13285" width="16.28515625" style="58" customWidth="1"/>
    <col min="13286" max="13286" width="25.28515625" style="58" customWidth="1"/>
    <col min="13287" max="13287" width="24" style="58" customWidth="1"/>
    <col min="13288" max="13288" width="12.42578125" style="58" customWidth="1"/>
    <col min="13289" max="13289" width="15" style="58" customWidth="1"/>
    <col min="13290" max="13290" width="12.42578125" style="58" customWidth="1"/>
    <col min="13291" max="13291" width="6" style="58" customWidth="1"/>
    <col min="13292" max="13292" width="22.7109375" style="58" customWidth="1"/>
    <col min="13293" max="13293" width="31.7109375" style="58" customWidth="1"/>
    <col min="13294" max="13294" width="13.7109375" style="58" customWidth="1"/>
    <col min="13295" max="13295" width="16.28515625" style="58" customWidth="1"/>
    <col min="13296" max="13296" width="22.7109375" style="58" customWidth="1"/>
    <col min="13297" max="13297" width="21.42578125" style="58" customWidth="1"/>
    <col min="13298" max="13298" width="17.5703125" style="58" customWidth="1"/>
    <col min="13299" max="13299" width="16.28515625" style="58" customWidth="1"/>
    <col min="13300" max="13300" width="13.7109375" style="58" customWidth="1"/>
    <col min="13301" max="13301" width="8.5703125" style="58" customWidth="1"/>
    <col min="13302" max="13302" width="15" style="58" customWidth="1"/>
    <col min="13303" max="13303" width="17.5703125" style="58" customWidth="1"/>
    <col min="13304" max="13304" width="26.5703125" style="58" customWidth="1"/>
    <col min="13305" max="13305" width="25.28515625" style="58" customWidth="1"/>
    <col min="13306" max="13307" width="17.5703125" style="58" customWidth="1"/>
    <col min="13308" max="13308" width="12.42578125" style="58" customWidth="1"/>
    <col min="13309" max="13309" width="17.5703125" style="58" customWidth="1"/>
    <col min="13310" max="13310" width="12.42578125" style="58" customWidth="1"/>
    <col min="13311" max="13311" width="15" style="58" customWidth="1"/>
    <col min="13312" max="13312" width="16.28515625" style="58" customWidth="1"/>
    <col min="13313" max="13314" width="17.5703125" style="58" customWidth="1"/>
    <col min="13315" max="13315" width="27.85546875" style="58" customWidth="1"/>
    <col min="13316" max="13316" width="13.7109375" style="58" customWidth="1"/>
    <col min="13317" max="13318" width="17.5703125" style="58" customWidth="1"/>
    <col min="13319" max="13319" width="15" style="58" customWidth="1"/>
    <col min="13320" max="13321" width="12.42578125" style="58" customWidth="1"/>
    <col min="13322" max="13323" width="17.5703125" style="58" customWidth="1"/>
    <col min="13324" max="13324" width="22.7109375" style="58" customWidth="1"/>
    <col min="13325" max="13325" width="17.5703125" style="58" customWidth="1"/>
    <col min="13326" max="13326" width="15" style="58" customWidth="1"/>
    <col min="13327" max="13327" width="17.5703125" style="58" customWidth="1"/>
    <col min="13328" max="13328" width="12.42578125" style="58" customWidth="1"/>
    <col min="13329" max="13329" width="34.28515625" style="58" customWidth="1"/>
    <col min="13330" max="13330" width="26.5703125" style="58" customWidth="1"/>
    <col min="13331" max="13332" width="18.85546875" style="58" customWidth="1"/>
    <col min="13333" max="13333" width="12.42578125" style="58" customWidth="1"/>
    <col min="13334" max="13334" width="20.140625" style="58" customWidth="1"/>
    <col min="13335" max="13335" width="16.28515625" style="58" customWidth="1"/>
    <col min="13336" max="13336" width="17.5703125" style="58" customWidth="1"/>
    <col min="13337" max="13518" width="12.42578125" style="58" customWidth="1"/>
    <col min="13519" max="13519" width="20.140625" style="58" customWidth="1"/>
    <col min="13520" max="13520" width="26.5703125" style="58" customWidth="1"/>
    <col min="13521" max="13521" width="29.140625" style="58" customWidth="1"/>
    <col min="13522" max="13523" width="13.7109375" style="58" customWidth="1"/>
    <col min="13524" max="13524" width="17.5703125" style="58" customWidth="1"/>
    <col min="13525" max="13525" width="12.42578125" style="58" customWidth="1"/>
    <col min="13526" max="13526" width="20.140625" style="58" customWidth="1"/>
    <col min="13527" max="13527" width="15" style="58" customWidth="1"/>
    <col min="13528" max="13528" width="12.42578125" style="58" customWidth="1"/>
    <col min="13529" max="13529" width="17.5703125" style="58" customWidth="1"/>
    <col min="13530" max="13530" width="15" style="58" customWidth="1"/>
    <col min="13531" max="13531" width="16.28515625" style="58" customWidth="1"/>
    <col min="13532" max="13532" width="24" style="58" customWidth="1"/>
    <col min="13533" max="13533" width="22.7109375" style="58" customWidth="1"/>
    <col min="13534" max="13534" width="30.42578125" style="58" customWidth="1"/>
    <col min="13535" max="13535" width="11.140625" style="58" customWidth="1"/>
    <col min="13536" max="13536" width="20.140625" style="58" customWidth="1"/>
    <col min="13537" max="13537" width="27.85546875" style="58" customWidth="1"/>
    <col min="13538" max="13538" width="17.5703125" style="58" customWidth="1"/>
    <col min="13539" max="13540" width="8.5703125" style="58" customWidth="1"/>
    <col min="13541" max="13541" width="16.28515625" style="58" customWidth="1"/>
    <col min="13542" max="13542" width="25.28515625" style="58" customWidth="1"/>
    <col min="13543" max="13543" width="24" style="58" customWidth="1"/>
    <col min="13544" max="13544" width="12.42578125" style="58" customWidth="1"/>
    <col min="13545" max="13545" width="15" style="58" customWidth="1"/>
    <col min="13546" max="13546" width="12.42578125" style="58" customWidth="1"/>
    <col min="13547" max="13547" width="6" style="58" customWidth="1"/>
    <col min="13548" max="13548" width="22.7109375" style="58" customWidth="1"/>
    <col min="13549" max="13549" width="31.7109375" style="58" customWidth="1"/>
    <col min="13550" max="13550" width="13.7109375" style="58" customWidth="1"/>
    <col min="13551" max="13551" width="16.28515625" style="58" customWidth="1"/>
    <col min="13552" max="13552" width="22.7109375" style="58" customWidth="1"/>
    <col min="13553" max="13553" width="21.42578125" style="58" customWidth="1"/>
    <col min="13554" max="13554" width="17.5703125" style="58" customWidth="1"/>
    <col min="13555" max="13555" width="16.28515625" style="58" customWidth="1"/>
    <col min="13556" max="13556" width="13.7109375" style="58" customWidth="1"/>
    <col min="13557" max="13557" width="8.5703125" style="58" customWidth="1"/>
    <col min="13558" max="13558" width="15" style="58" customWidth="1"/>
    <col min="13559" max="13559" width="17.5703125" style="58" customWidth="1"/>
    <col min="13560" max="13560" width="26.5703125" style="58" customWidth="1"/>
    <col min="13561" max="13561" width="25.28515625" style="58" customWidth="1"/>
    <col min="13562" max="13563" width="17.5703125" style="58" customWidth="1"/>
    <col min="13564" max="13564" width="12.42578125" style="58" customWidth="1"/>
    <col min="13565" max="13565" width="17.5703125" style="58" customWidth="1"/>
    <col min="13566" max="13566" width="12.42578125" style="58" customWidth="1"/>
    <col min="13567" max="13567" width="15" style="58" customWidth="1"/>
    <col min="13568" max="13568" width="16.28515625" style="58" customWidth="1"/>
    <col min="13569" max="13570" width="17.5703125" style="58" customWidth="1"/>
    <col min="13571" max="13571" width="27.85546875" style="58" customWidth="1"/>
    <col min="13572" max="13572" width="13.7109375" style="58" customWidth="1"/>
    <col min="13573" max="13574" width="17.5703125" style="58" customWidth="1"/>
    <col min="13575" max="13575" width="15" style="58" customWidth="1"/>
    <col min="13576" max="13577" width="12.42578125" style="58" customWidth="1"/>
    <col min="13578" max="13579" width="17.5703125" style="58" customWidth="1"/>
    <col min="13580" max="13580" width="22.7109375" style="58" customWidth="1"/>
    <col min="13581" max="13581" width="17.5703125" style="58" customWidth="1"/>
    <col min="13582" max="13582" width="15" style="58" customWidth="1"/>
    <col min="13583" max="13583" width="17.5703125" style="58" customWidth="1"/>
    <col min="13584" max="13584" width="12.42578125" style="58" customWidth="1"/>
    <col min="13585" max="13585" width="34.28515625" style="58" customWidth="1"/>
    <col min="13586" max="13586" width="26.5703125" style="58" customWidth="1"/>
    <col min="13587" max="13588" width="18.85546875" style="58" customWidth="1"/>
    <col min="13589" max="13589" width="12.42578125" style="58" customWidth="1"/>
    <col min="13590" max="13590" width="20.140625" style="58" customWidth="1"/>
    <col min="13591" max="13591" width="16.28515625" style="58" customWidth="1"/>
    <col min="13592" max="13592" width="17.5703125" style="58" customWidth="1"/>
    <col min="13593" max="13774" width="12.42578125" style="58" customWidth="1"/>
    <col min="13775" max="13775" width="20.140625" style="58" customWidth="1"/>
    <col min="13776" max="13776" width="26.5703125" style="58" customWidth="1"/>
    <col min="13777" max="13777" width="29.140625" style="58" customWidth="1"/>
    <col min="13778" max="13779" width="13.7109375" style="58" customWidth="1"/>
    <col min="13780" max="13780" width="17.5703125" style="58" customWidth="1"/>
    <col min="13781" max="13781" width="12.42578125" style="58" customWidth="1"/>
    <col min="13782" max="13782" width="20.140625" style="58" customWidth="1"/>
    <col min="13783" max="13783" width="15" style="58" customWidth="1"/>
    <col min="13784" max="13784" width="12.42578125" style="58" customWidth="1"/>
    <col min="13785" max="13785" width="17.5703125" style="58" customWidth="1"/>
    <col min="13786" max="13786" width="15" style="58" customWidth="1"/>
    <col min="13787" max="13787" width="16.28515625" style="58" customWidth="1"/>
    <col min="13788" max="13788" width="24" style="58" customWidth="1"/>
    <col min="13789" max="13789" width="22.7109375" style="58" customWidth="1"/>
    <col min="13790" max="13790" width="30.42578125" style="58" customWidth="1"/>
    <col min="13791" max="13791" width="11.140625" style="58" customWidth="1"/>
    <col min="13792" max="13792" width="20.140625" style="58" customWidth="1"/>
    <col min="13793" max="13793" width="27.85546875" style="58" customWidth="1"/>
    <col min="13794" max="13794" width="17.5703125" style="58" customWidth="1"/>
    <col min="13795" max="13796" width="8.5703125" style="58" customWidth="1"/>
    <col min="13797" max="13797" width="16.28515625" style="58" customWidth="1"/>
    <col min="13798" max="13798" width="25.28515625" style="58" customWidth="1"/>
    <col min="13799" max="13799" width="24" style="58" customWidth="1"/>
    <col min="13800" max="13800" width="12.42578125" style="58" customWidth="1"/>
    <col min="13801" max="13801" width="15" style="58" customWidth="1"/>
    <col min="13802" max="13802" width="12.42578125" style="58" customWidth="1"/>
    <col min="13803" max="13803" width="6" style="58" customWidth="1"/>
    <col min="13804" max="13804" width="22.7109375" style="58" customWidth="1"/>
    <col min="13805" max="13805" width="31.7109375" style="58" customWidth="1"/>
    <col min="13806" max="13806" width="13.7109375" style="58" customWidth="1"/>
    <col min="13807" max="13807" width="16.28515625" style="58" customWidth="1"/>
    <col min="13808" max="13808" width="22.7109375" style="58" customWidth="1"/>
    <col min="13809" max="13809" width="21.42578125" style="58" customWidth="1"/>
    <col min="13810" max="13810" width="17.5703125" style="58" customWidth="1"/>
    <col min="13811" max="13811" width="16.28515625" style="58" customWidth="1"/>
    <col min="13812" max="13812" width="13.7109375" style="58" customWidth="1"/>
    <col min="13813" max="13813" width="8.5703125" style="58" customWidth="1"/>
    <col min="13814" max="13814" width="15" style="58" customWidth="1"/>
    <col min="13815" max="13815" width="17.5703125" style="58" customWidth="1"/>
    <col min="13816" max="13816" width="26.5703125" style="58" customWidth="1"/>
    <col min="13817" max="13817" width="25.28515625" style="58" customWidth="1"/>
    <col min="13818" max="13819" width="17.5703125" style="58" customWidth="1"/>
    <col min="13820" max="13820" width="12.42578125" style="58" customWidth="1"/>
    <col min="13821" max="13821" width="17.5703125" style="58" customWidth="1"/>
    <col min="13822" max="13822" width="12.42578125" style="58" customWidth="1"/>
    <col min="13823" max="13823" width="15" style="58" customWidth="1"/>
    <col min="13824" max="13824" width="16.28515625" style="58" customWidth="1"/>
    <col min="13825" max="13826" width="17.5703125" style="58" customWidth="1"/>
    <col min="13827" max="13827" width="27.85546875" style="58" customWidth="1"/>
    <col min="13828" max="13828" width="13.7109375" style="58" customWidth="1"/>
    <col min="13829" max="13830" width="17.5703125" style="58" customWidth="1"/>
    <col min="13831" max="13831" width="15" style="58" customWidth="1"/>
    <col min="13832" max="13833" width="12.42578125" style="58" customWidth="1"/>
    <col min="13834" max="13835" width="17.5703125" style="58" customWidth="1"/>
    <col min="13836" max="13836" width="22.7109375" style="58" customWidth="1"/>
    <col min="13837" max="13837" width="17.5703125" style="58" customWidth="1"/>
    <col min="13838" max="13838" width="15" style="58" customWidth="1"/>
    <col min="13839" max="13839" width="17.5703125" style="58" customWidth="1"/>
    <col min="13840" max="13840" width="12.42578125" style="58" customWidth="1"/>
    <col min="13841" max="13841" width="34.28515625" style="58" customWidth="1"/>
    <col min="13842" max="13842" width="26.5703125" style="58" customWidth="1"/>
    <col min="13843" max="13844" width="18.85546875" style="58" customWidth="1"/>
    <col min="13845" max="13845" width="12.42578125" style="58" customWidth="1"/>
    <col min="13846" max="13846" width="20.140625" style="58" customWidth="1"/>
    <col min="13847" max="13847" width="16.28515625" style="58" customWidth="1"/>
    <col min="13848" max="13848" width="17.5703125" style="58" customWidth="1"/>
    <col min="13849" max="14030" width="12.42578125" style="58" customWidth="1"/>
    <col min="14031" max="14031" width="20.140625" style="58" customWidth="1"/>
    <col min="14032" max="14032" width="26.5703125" style="58" customWidth="1"/>
    <col min="14033" max="14033" width="29.140625" style="58" customWidth="1"/>
    <col min="14034" max="14035" width="13.7109375" style="58" customWidth="1"/>
    <col min="14036" max="14036" width="17.5703125" style="58" customWidth="1"/>
    <col min="14037" max="14037" width="12.42578125" style="58" customWidth="1"/>
    <col min="14038" max="14038" width="20.140625" style="58" customWidth="1"/>
    <col min="14039" max="14039" width="15" style="58" customWidth="1"/>
    <col min="14040" max="14040" width="12.42578125" style="58" customWidth="1"/>
    <col min="14041" max="14041" width="17.5703125" style="58" customWidth="1"/>
    <col min="14042" max="14042" width="15" style="58" customWidth="1"/>
    <col min="14043" max="14043" width="16.28515625" style="58" customWidth="1"/>
    <col min="14044" max="14044" width="24" style="58" customWidth="1"/>
    <col min="14045" max="14045" width="22.7109375" style="58" customWidth="1"/>
    <col min="14046" max="14046" width="30.42578125" style="58" customWidth="1"/>
    <col min="14047" max="14047" width="11.140625" style="58" customWidth="1"/>
    <col min="14048" max="14048" width="20.140625" style="58" customWidth="1"/>
    <col min="14049" max="14049" width="27.85546875" style="58" customWidth="1"/>
    <col min="14050" max="14050" width="17.5703125" style="58" customWidth="1"/>
    <col min="14051" max="14052" width="8.5703125" style="58" customWidth="1"/>
    <col min="14053" max="14053" width="16.28515625" style="58" customWidth="1"/>
    <col min="14054" max="14054" width="25.28515625" style="58" customWidth="1"/>
    <col min="14055" max="14055" width="24" style="58" customWidth="1"/>
    <col min="14056" max="14056" width="12.42578125" style="58" customWidth="1"/>
    <col min="14057" max="14057" width="15" style="58" customWidth="1"/>
    <col min="14058" max="14058" width="12.42578125" style="58" customWidth="1"/>
    <col min="14059" max="14059" width="6" style="58" customWidth="1"/>
    <col min="14060" max="14060" width="22.7109375" style="58" customWidth="1"/>
    <col min="14061" max="14061" width="31.7109375" style="58" customWidth="1"/>
    <col min="14062" max="14062" width="13.7109375" style="58" customWidth="1"/>
    <col min="14063" max="14063" width="16.28515625" style="58" customWidth="1"/>
    <col min="14064" max="14064" width="22.7109375" style="58" customWidth="1"/>
    <col min="14065" max="14065" width="21.42578125" style="58" customWidth="1"/>
    <col min="14066" max="14066" width="17.5703125" style="58" customWidth="1"/>
    <col min="14067" max="14067" width="16.28515625" style="58" customWidth="1"/>
    <col min="14068" max="14068" width="13.7109375" style="58" customWidth="1"/>
    <col min="14069" max="14069" width="8.5703125" style="58" customWidth="1"/>
    <col min="14070" max="14070" width="15" style="58" customWidth="1"/>
    <col min="14071" max="14071" width="17.5703125" style="58" customWidth="1"/>
    <col min="14072" max="14072" width="26.5703125" style="58" customWidth="1"/>
    <col min="14073" max="14073" width="25.28515625" style="58" customWidth="1"/>
    <col min="14074" max="14075" width="17.5703125" style="58" customWidth="1"/>
    <col min="14076" max="14076" width="12.42578125" style="58" customWidth="1"/>
    <col min="14077" max="14077" width="17.5703125" style="58" customWidth="1"/>
    <col min="14078" max="14078" width="12.42578125" style="58" customWidth="1"/>
    <col min="14079" max="14079" width="15" style="58" customWidth="1"/>
    <col min="14080" max="14080" width="16.28515625" style="58" customWidth="1"/>
    <col min="14081" max="14082" width="17.5703125" style="58" customWidth="1"/>
    <col min="14083" max="14083" width="27.85546875" style="58" customWidth="1"/>
    <col min="14084" max="14084" width="13.7109375" style="58" customWidth="1"/>
    <col min="14085" max="14086" width="17.5703125" style="58" customWidth="1"/>
    <col min="14087" max="14087" width="15" style="58" customWidth="1"/>
    <col min="14088" max="14089" width="12.42578125" style="58" customWidth="1"/>
    <col min="14090" max="14091" width="17.5703125" style="58" customWidth="1"/>
    <col min="14092" max="14092" width="22.7109375" style="58" customWidth="1"/>
    <col min="14093" max="14093" width="17.5703125" style="58" customWidth="1"/>
    <col min="14094" max="14094" width="15" style="58" customWidth="1"/>
    <col min="14095" max="14095" width="17.5703125" style="58" customWidth="1"/>
    <col min="14096" max="14096" width="12.42578125" style="58" customWidth="1"/>
    <col min="14097" max="14097" width="34.28515625" style="58" customWidth="1"/>
    <col min="14098" max="14098" width="26.5703125" style="58" customWidth="1"/>
    <col min="14099" max="14100" width="18.85546875" style="58" customWidth="1"/>
    <col min="14101" max="14101" width="12.42578125" style="58" customWidth="1"/>
    <col min="14102" max="14102" width="20.140625" style="58" customWidth="1"/>
    <col min="14103" max="14103" width="16.28515625" style="58" customWidth="1"/>
    <col min="14104" max="14104" width="17.5703125" style="58" customWidth="1"/>
    <col min="14105" max="14286" width="12.42578125" style="58" customWidth="1"/>
    <col min="14287" max="14287" width="20.140625" style="58" customWidth="1"/>
    <col min="14288" max="14288" width="26.5703125" style="58" customWidth="1"/>
    <col min="14289" max="14289" width="29.140625" style="58" customWidth="1"/>
    <col min="14290" max="14291" width="13.7109375" style="58" customWidth="1"/>
    <col min="14292" max="14292" width="17.5703125" style="58" customWidth="1"/>
    <col min="14293" max="14293" width="12.42578125" style="58" customWidth="1"/>
    <col min="14294" max="14294" width="20.140625" style="58" customWidth="1"/>
    <col min="14295" max="14295" width="15" style="58" customWidth="1"/>
    <col min="14296" max="14296" width="12.42578125" style="58" customWidth="1"/>
    <col min="14297" max="14297" width="17.5703125" style="58" customWidth="1"/>
    <col min="14298" max="14298" width="15" style="58" customWidth="1"/>
    <col min="14299" max="14299" width="16.28515625" style="58" customWidth="1"/>
    <col min="14300" max="14300" width="24" style="58" customWidth="1"/>
    <col min="14301" max="14301" width="22.7109375" style="58" customWidth="1"/>
    <col min="14302" max="14302" width="30.42578125" style="58" customWidth="1"/>
    <col min="14303" max="14303" width="11.140625" style="58" customWidth="1"/>
    <col min="14304" max="14304" width="20.140625" style="58" customWidth="1"/>
    <col min="14305" max="14305" width="27.85546875" style="58" customWidth="1"/>
    <col min="14306" max="14306" width="17.5703125" style="58" customWidth="1"/>
    <col min="14307" max="14308" width="8.5703125" style="58" customWidth="1"/>
    <col min="14309" max="14309" width="16.28515625" style="58" customWidth="1"/>
    <col min="14310" max="14310" width="25.28515625" style="58" customWidth="1"/>
    <col min="14311" max="14311" width="24" style="58" customWidth="1"/>
    <col min="14312" max="14312" width="12.42578125" style="58" customWidth="1"/>
    <col min="14313" max="14313" width="15" style="58" customWidth="1"/>
    <col min="14314" max="14314" width="12.42578125" style="58" customWidth="1"/>
    <col min="14315" max="14315" width="6" style="58" customWidth="1"/>
    <col min="14316" max="14316" width="22.7109375" style="58" customWidth="1"/>
    <col min="14317" max="14317" width="31.7109375" style="58" customWidth="1"/>
    <col min="14318" max="14318" width="13.7109375" style="58" customWidth="1"/>
    <col min="14319" max="14319" width="16.28515625" style="58" customWidth="1"/>
    <col min="14320" max="14320" width="22.7109375" style="58" customWidth="1"/>
    <col min="14321" max="14321" width="21.42578125" style="58" customWidth="1"/>
    <col min="14322" max="14322" width="17.5703125" style="58" customWidth="1"/>
    <col min="14323" max="14323" width="16.28515625" style="58" customWidth="1"/>
    <col min="14324" max="14324" width="13.7109375" style="58" customWidth="1"/>
    <col min="14325" max="14325" width="8.5703125" style="58" customWidth="1"/>
    <col min="14326" max="14326" width="15" style="58" customWidth="1"/>
    <col min="14327" max="14327" width="17.5703125" style="58" customWidth="1"/>
    <col min="14328" max="14328" width="26.5703125" style="58" customWidth="1"/>
    <col min="14329" max="14329" width="25.28515625" style="58" customWidth="1"/>
    <col min="14330" max="14331" width="17.5703125" style="58" customWidth="1"/>
    <col min="14332" max="14332" width="12.42578125" style="58" customWidth="1"/>
    <col min="14333" max="14333" width="17.5703125" style="58" customWidth="1"/>
    <col min="14334" max="14334" width="12.42578125" style="58" customWidth="1"/>
    <col min="14335" max="14335" width="15" style="58" customWidth="1"/>
    <col min="14336" max="14336" width="16.28515625" style="58" customWidth="1"/>
    <col min="14337" max="14338" width="17.5703125" style="58" customWidth="1"/>
    <col min="14339" max="14339" width="27.85546875" style="58" customWidth="1"/>
    <col min="14340" max="14340" width="13.7109375" style="58" customWidth="1"/>
    <col min="14341" max="14342" width="17.5703125" style="58" customWidth="1"/>
    <col min="14343" max="14343" width="15" style="58" customWidth="1"/>
    <col min="14344" max="14345" width="12.42578125" style="58" customWidth="1"/>
    <col min="14346" max="14347" width="17.5703125" style="58" customWidth="1"/>
    <col min="14348" max="14348" width="22.7109375" style="58" customWidth="1"/>
    <col min="14349" max="14349" width="17.5703125" style="58" customWidth="1"/>
    <col min="14350" max="14350" width="15" style="58" customWidth="1"/>
    <col min="14351" max="14351" width="17.5703125" style="58" customWidth="1"/>
    <col min="14352" max="14352" width="12.42578125" style="58" customWidth="1"/>
    <col min="14353" max="14353" width="34.28515625" style="58" customWidth="1"/>
    <col min="14354" max="14354" width="26.5703125" style="58" customWidth="1"/>
    <col min="14355" max="14356" width="18.85546875" style="58" customWidth="1"/>
    <col min="14357" max="14357" width="12.42578125" style="58" customWidth="1"/>
    <col min="14358" max="14358" width="20.140625" style="58" customWidth="1"/>
    <col min="14359" max="14359" width="16.28515625" style="58" customWidth="1"/>
    <col min="14360" max="14360" width="17.5703125" style="58" customWidth="1"/>
    <col min="14361" max="14542" width="12.42578125" style="58" customWidth="1"/>
    <col min="14543" max="14543" width="20.140625" style="58" customWidth="1"/>
    <col min="14544" max="14544" width="26.5703125" style="58" customWidth="1"/>
    <col min="14545" max="14545" width="29.140625" style="58" customWidth="1"/>
    <col min="14546" max="14547" width="13.7109375" style="58" customWidth="1"/>
    <col min="14548" max="14548" width="17.5703125" style="58" customWidth="1"/>
    <col min="14549" max="14549" width="12.42578125" style="58" customWidth="1"/>
    <col min="14550" max="14550" width="20.140625" style="58" customWidth="1"/>
    <col min="14551" max="14551" width="15" style="58" customWidth="1"/>
    <col min="14552" max="14552" width="12.42578125" style="58" customWidth="1"/>
    <col min="14553" max="14553" width="17.5703125" style="58" customWidth="1"/>
    <col min="14554" max="14554" width="15" style="58" customWidth="1"/>
    <col min="14555" max="14555" width="16.28515625" style="58" customWidth="1"/>
    <col min="14556" max="14556" width="24" style="58" customWidth="1"/>
    <col min="14557" max="14557" width="22.7109375" style="58" customWidth="1"/>
    <col min="14558" max="14558" width="30.42578125" style="58" customWidth="1"/>
    <col min="14559" max="14559" width="11.140625" style="58" customWidth="1"/>
    <col min="14560" max="14560" width="20.140625" style="58" customWidth="1"/>
    <col min="14561" max="14561" width="27.85546875" style="58" customWidth="1"/>
    <col min="14562" max="14562" width="17.5703125" style="58" customWidth="1"/>
    <col min="14563" max="14564" width="8.5703125" style="58" customWidth="1"/>
    <col min="14565" max="14565" width="16.28515625" style="58" customWidth="1"/>
    <col min="14566" max="14566" width="25.28515625" style="58" customWidth="1"/>
    <col min="14567" max="14567" width="24" style="58" customWidth="1"/>
    <col min="14568" max="14568" width="12.42578125" style="58" customWidth="1"/>
    <col min="14569" max="14569" width="15" style="58" customWidth="1"/>
    <col min="14570" max="14570" width="12.42578125" style="58" customWidth="1"/>
    <col min="14571" max="14571" width="6" style="58" customWidth="1"/>
    <col min="14572" max="14572" width="22.7109375" style="58" customWidth="1"/>
    <col min="14573" max="14573" width="31.7109375" style="58" customWidth="1"/>
    <col min="14574" max="14574" width="13.7109375" style="58" customWidth="1"/>
    <col min="14575" max="14575" width="16.28515625" style="58" customWidth="1"/>
    <col min="14576" max="14576" width="22.7109375" style="58" customWidth="1"/>
    <col min="14577" max="14577" width="21.42578125" style="58" customWidth="1"/>
    <col min="14578" max="14578" width="17.5703125" style="58" customWidth="1"/>
    <col min="14579" max="14579" width="16.28515625" style="58" customWidth="1"/>
    <col min="14580" max="14580" width="13.7109375" style="58" customWidth="1"/>
    <col min="14581" max="14581" width="8.5703125" style="58" customWidth="1"/>
    <col min="14582" max="14582" width="15" style="58" customWidth="1"/>
    <col min="14583" max="14583" width="17.5703125" style="58" customWidth="1"/>
    <col min="14584" max="14584" width="26.5703125" style="58" customWidth="1"/>
    <col min="14585" max="14585" width="25.28515625" style="58" customWidth="1"/>
    <col min="14586" max="14587" width="17.5703125" style="58" customWidth="1"/>
    <col min="14588" max="14588" width="12.42578125" style="58" customWidth="1"/>
    <col min="14589" max="14589" width="17.5703125" style="58" customWidth="1"/>
    <col min="14590" max="14590" width="12.42578125" style="58" customWidth="1"/>
    <col min="14591" max="14591" width="15" style="58" customWidth="1"/>
    <col min="14592" max="14592" width="16.28515625" style="58" customWidth="1"/>
    <col min="14593" max="14594" width="17.5703125" style="58" customWidth="1"/>
    <col min="14595" max="14595" width="27.85546875" style="58" customWidth="1"/>
    <col min="14596" max="14596" width="13.7109375" style="58" customWidth="1"/>
    <col min="14597" max="14598" width="17.5703125" style="58" customWidth="1"/>
    <col min="14599" max="14599" width="15" style="58" customWidth="1"/>
    <col min="14600" max="14601" width="12.42578125" style="58" customWidth="1"/>
    <col min="14602" max="14603" width="17.5703125" style="58" customWidth="1"/>
    <col min="14604" max="14604" width="22.7109375" style="58" customWidth="1"/>
    <col min="14605" max="14605" width="17.5703125" style="58" customWidth="1"/>
    <col min="14606" max="14606" width="15" style="58" customWidth="1"/>
    <col min="14607" max="14607" width="17.5703125" style="58" customWidth="1"/>
    <col min="14608" max="14608" width="12.42578125" style="58" customWidth="1"/>
    <col min="14609" max="14609" width="34.28515625" style="58" customWidth="1"/>
    <col min="14610" max="14610" width="26.5703125" style="58" customWidth="1"/>
    <col min="14611" max="14612" width="18.85546875" style="58" customWidth="1"/>
    <col min="14613" max="14613" width="12.42578125" style="58" customWidth="1"/>
    <col min="14614" max="14614" width="20.140625" style="58" customWidth="1"/>
    <col min="14615" max="14615" width="16.28515625" style="58" customWidth="1"/>
    <col min="14616" max="14616" width="17.5703125" style="58" customWidth="1"/>
    <col min="14617" max="14798" width="12.42578125" style="58" customWidth="1"/>
    <col min="14799" max="14799" width="20.140625" style="58" customWidth="1"/>
    <col min="14800" max="14800" width="26.5703125" style="58" customWidth="1"/>
    <col min="14801" max="14801" width="29.140625" style="58" customWidth="1"/>
    <col min="14802" max="14803" width="13.7109375" style="58" customWidth="1"/>
    <col min="14804" max="14804" width="17.5703125" style="58" customWidth="1"/>
    <col min="14805" max="14805" width="12.42578125" style="58" customWidth="1"/>
    <col min="14806" max="14806" width="20.140625" style="58" customWidth="1"/>
    <col min="14807" max="14807" width="15" style="58" customWidth="1"/>
    <col min="14808" max="14808" width="12.42578125" style="58" customWidth="1"/>
    <col min="14809" max="14809" width="17.5703125" style="58" customWidth="1"/>
    <col min="14810" max="14810" width="15" style="58" customWidth="1"/>
    <col min="14811" max="14811" width="16.28515625" style="58" customWidth="1"/>
    <col min="14812" max="14812" width="24" style="58" customWidth="1"/>
    <col min="14813" max="14813" width="22.7109375" style="58" customWidth="1"/>
    <col min="14814" max="14814" width="30.42578125" style="58" customWidth="1"/>
    <col min="14815" max="14815" width="11.140625" style="58" customWidth="1"/>
    <col min="14816" max="14816" width="20.140625" style="58" customWidth="1"/>
    <col min="14817" max="14817" width="27.85546875" style="58" customWidth="1"/>
    <col min="14818" max="14818" width="17.5703125" style="58" customWidth="1"/>
    <col min="14819" max="14820" width="8.5703125" style="58" customWidth="1"/>
    <col min="14821" max="14821" width="16.28515625" style="58" customWidth="1"/>
    <col min="14822" max="14822" width="25.28515625" style="58" customWidth="1"/>
    <col min="14823" max="14823" width="24" style="58" customWidth="1"/>
    <col min="14824" max="14824" width="12.42578125" style="58" customWidth="1"/>
    <col min="14825" max="14825" width="15" style="58" customWidth="1"/>
    <col min="14826" max="14826" width="12.42578125" style="58" customWidth="1"/>
    <col min="14827" max="14827" width="6" style="58" customWidth="1"/>
    <col min="14828" max="14828" width="22.7109375" style="58" customWidth="1"/>
    <col min="14829" max="14829" width="31.7109375" style="58" customWidth="1"/>
    <col min="14830" max="14830" width="13.7109375" style="58" customWidth="1"/>
    <col min="14831" max="14831" width="16.28515625" style="58" customWidth="1"/>
    <col min="14832" max="14832" width="22.7109375" style="58" customWidth="1"/>
    <col min="14833" max="14833" width="21.42578125" style="58" customWidth="1"/>
    <col min="14834" max="14834" width="17.5703125" style="58" customWidth="1"/>
    <col min="14835" max="14835" width="16.28515625" style="58" customWidth="1"/>
    <col min="14836" max="14836" width="13.7109375" style="58" customWidth="1"/>
    <col min="14837" max="14837" width="8.5703125" style="58" customWidth="1"/>
    <col min="14838" max="14838" width="15" style="58" customWidth="1"/>
    <col min="14839" max="14839" width="17.5703125" style="58" customWidth="1"/>
    <col min="14840" max="14840" width="26.5703125" style="58" customWidth="1"/>
    <col min="14841" max="14841" width="25.28515625" style="58" customWidth="1"/>
    <col min="14842" max="14843" width="17.5703125" style="58" customWidth="1"/>
    <col min="14844" max="14844" width="12.42578125" style="58" customWidth="1"/>
    <col min="14845" max="14845" width="17.5703125" style="58" customWidth="1"/>
    <col min="14846" max="14846" width="12.42578125" style="58" customWidth="1"/>
    <col min="14847" max="14847" width="15" style="58" customWidth="1"/>
    <col min="14848" max="14848" width="16.28515625" style="58" customWidth="1"/>
    <col min="14849" max="14850" width="17.5703125" style="58" customWidth="1"/>
    <col min="14851" max="14851" width="27.85546875" style="58" customWidth="1"/>
    <col min="14852" max="14852" width="13.7109375" style="58" customWidth="1"/>
    <col min="14853" max="14854" width="17.5703125" style="58" customWidth="1"/>
    <col min="14855" max="14855" width="15" style="58" customWidth="1"/>
    <col min="14856" max="14857" width="12.42578125" style="58" customWidth="1"/>
    <col min="14858" max="14859" width="17.5703125" style="58" customWidth="1"/>
    <col min="14860" max="14860" width="22.7109375" style="58" customWidth="1"/>
    <col min="14861" max="14861" width="17.5703125" style="58" customWidth="1"/>
    <col min="14862" max="14862" width="15" style="58" customWidth="1"/>
    <col min="14863" max="14863" width="17.5703125" style="58" customWidth="1"/>
    <col min="14864" max="14864" width="12.42578125" style="58" customWidth="1"/>
    <col min="14865" max="14865" width="34.28515625" style="58" customWidth="1"/>
    <col min="14866" max="14866" width="26.5703125" style="58" customWidth="1"/>
    <col min="14867" max="14868" width="18.85546875" style="58" customWidth="1"/>
    <col min="14869" max="14869" width="12.42578125" style="58" customWidth="1"/>
    <col min="14870" max="14870" width="20.140625" style="58" customWidth="1"/>
    <col min="14871" max="14871" width="16.28515625" style="58" customWidth="1"/>
    <col min="14872" max="14872" width="17.5703125" style="58" customWidth="1"/>
    <col min="14873" max="15054" width="12.42578125" style="58" customWidth="1"/>
    <col min="15055" max="15055" width="20.140625" style="58" customWidth="1"/>
    <col min="15056" max="15056" width="26.5703125" style="58" customWidth="1"/>
    <col min="15057" max="15057" width="29.140625" style="58" customWidth="1"/>
    <col min="15058" max="15059" width="13.7109375" style="58" customWidth="1"/>
    <col min="15060" max="15060" width="17.5703125" style="58" customWidth="1"/>
    <col min="15061" max="15061" width="12.42578125" style="58" customWidth="1"/>
    <col min="15062" max="15062" width="20.140625" style="58" customWidth="1"/>
    <col min="15063" max="15063" width="15" style="58" customWidth="1"/>
    <col min="15064" max="15064" width="12.42578125" style="58" customWidth="1"/>
    <col min="15065" max="15065" width="17.5703125" style="58" customWidth="1"/>
    <col min="15066" max="15066" width="15" style="58" customWidth="1"/>
    <col min="15067" max="15067" width="16.28515625" style="58" customWidth="1"/>
    <col min="15068" max="15068" width="24" style="58" customWidth="1"/>
    <col min="15069" max="15069" width="22.7109375" style="58" customWidth="1"/>
    <col min="15070" max="15070" width="30.42578125" style="58" customWidth="1"/>
    <col min="15071" max="15071" width="11.140625" style="58" customWidth="1"/>
    <col min="15072" max="15072" width="20.140625" style="58" customWidth="1"/>
    <col min="15073" max="15073" width="27.85546875" style="58" customWidth="1"/>
    <col min="15074" max="15074" width="17.5703125" style="58" customWidth="1"/>
    <col min="15075" max="15076" width="8.5703125" style="58" customWidth="1"/>
    <col min="15077" max="15077" width="16.28515625" style="58" customWidth="1"/>
    <col min="15078" max="15078" width="25.28515625" style="58" customWidth="1"/>
    <col min="15079" max="15079" width="24" style="58" customWidth="1"/>
    <col min="15080" max="15080" width="12.42578125" style="58" customWidth="1"/>
    <col min="15081" max="15081" width="15" style="58" customWidth="1"/>
    <col min="15082" max="15082" width="12.42578125" style="58" customWidth="1"/>
    <col min="15083" max="15083" width="6" style="58" customWidth="1"/>
    <col min="15084" max="15084" width="22.7109375" style="58" customWidth="1"/>
    <col min="15085" max="15085" width="31.7109375" style="58" customWidth="1"/>
    <col min="15086" max="15086" width="13.7109375" style="58" customWidth="1"/>
    <col min="15087" max="15087" width="16.28515625" style="58" customWidth="1"/>
    <col min="15088" max="15088" width="22.7109375" style="58" customWidth="1"/>
    <col min="15089" max="15089" width="21.42578125" style="58" customWidth="1"/>
    <col min="15090" max="15090" width="17.5703125" style="58" customWidth="1"/>
    <col min="15091" max="15091" width="16.28515625" style="58" customWidth="1"/>
    <col min="15092" max="15092" width="13.7109375" style="58" customWidth="1"/>
    <col min="15093" max="15093" width="8.5703125" style="58" customWidth="1"/>
    <col min="15094" max="15094" width="15" style="58" customWidth="1"/>
    <col min="15095" max="15095" width="17.5703125" style="58" customWidth="1"/>
    <col min="15096" max="15096" width="26.5703125" style="58" customWidth="1"/>
    <col min="15097" max="15097" width="25.28515625" style="58" customWidth="1"/>
    <col min="15098" max="15099" width="17.5703125" style="58" customWidth="1"/>
    <col min="15100" max="15100" width="12.42578125" style="58" customWidth="1"/>
    <col min="15101" max="15101" width="17.5703125" style="58" customWidth="1"/>
    <col min="15102" max="15102" width="12.42578125" style="58" customWidth="1"/>
    <col min="15103" max="15103" width="15" style="58" customWidth="1"/>
    <col min="15104" max="15104" width="16.28515625" style="58" customWidth="1"/>
    <col min="15105" max="15106" width="17.5703125" style="58" customWidth="1"/>
    <col min="15107" max="15107" width="27.85546875" style="58" customWidth="1"/>
    <col min="15108" max="15108" width="13.7109375" style="58" customWidth="1"/>
    <col min="15109" max="15110" width="17.5703125" style="58" customWidth="1"/>
    <col min="15111" max="15111" width="15" style="58" customWidth="1"/>
    <col min="15112" max="15113" width="12.42578125" style="58" customWidth="1"/>
    <col min="15114" max="15115" width="17.5703125" style="58" customWidth="1"/>
    <col min="15116" max="15116" width="22.7109375" style="58" customWidth="1"/>
    <col min="15117" max="15117" width="17.5703125" style="58" customWidth="1"/>
    <col min="15118" max="15118" width="15" style="58" customWidth="1"/>
    <col min="15119" max="15119" width="17.5703125" style="58" customWidth="1"/>
    <col min="15120" max="15120" width="12.42578125" style="58" customWidth="1"/>
    <col min="15121" max="15121" width="34.28515625" style="58" customWidth="1"/>
    <col min="15122" max="15122" width="26.5703125" style="58" customWidth="1"/>
    <col min="15123" max="15124" width="18.85546875" style="58" customWidth="1"/>
    <col min="15125" max="15125" width="12.42578125" style="58" customWidth="1"/>
    <col min="15126" max="15126" width="20.140625" style="58" customWidth="1"/>
    <col min="15127" max="15127" width="16.28515625" style="58" customWidth="1"/>
    <col min="15128" max="15128" width="17.5703125" style="58" customWidth="1"/>
    <col min="15129" max="15310" width="12.42578125" style="58" customWidth="1"/>
    <col min="15311" max="15311" width="20.140625" style="58" customWidth="1"/>
    <col min="15312" max="15312" width="26.5703125" style="58" customWidth="1"/>
    <col min="15313" max="15313" width="29.140625" style="58" customWidth="1"/>
    <col min="15314" max="15315" width="13.7109375" style="58" customWidth="1"/>
    <col min="15316" max="15316" width="17.5703125" style="58" customWidth="1"/>
    <col min="15317" max="15317" width="12.42578125" style="58" customWidth="1"/>
    <col min="15318" max="15318" width="20.140625" style="58" customWidth="1"/>
    <col min="15319" max="15319" width="15" style="58" customWidth="1"/>
    <col min="15320" max="15320" width="12.42578125" style="58" customWidth="1"/>
    <col min="15321" max="15321" width="17.5703125" style="58" customWidth="1"/>
    <col min="15322" max="15322" width="15" style="58" customWidth="1"/>
    <col min="15323" max="15323" width="16.28515625" style="58" customWidth="1"/>
    <col min="15324" max="15324" width="24" style="58" customWidth="1"/>
    <col min="15325" max="15325" width="22.7109375" style="58" customWidth="1"/>
    <col min="15326" max="15326" width="30.42578125" style="58" customWidth="1"/>
    <col min="15327" max="15327" width="11.140625" style="58" customWidth="1"/>
    <col min="15328" max="15328" width="20.140625" style="58" customWidth="1"/>
    <col min="15329" max="15329" width="27.85546875" style="58" customWidth="1"/>
    <col min="15330" max="15330" width="17.5703125" style="58" customWidth="1"/>
    <col min="15331" max="15332" width="8.5703125" style="58" customWidth="1"/>
    <col min="15333" max="15333" width="16.28515625" style="58" customWidth="1"/>
    <col min="15334" max="15334" width="25.28515625" style="58" customWidth="1"/>
    <col min="15335" max="15335" width="24" style="58" customWidth="1"/>
    <col min="15336" max="15336" width="12.42578125" style="58" customWidth="1"/>
    <col min="15337" max="15337" width="15" style="58" customWidth="1"/>
    <col min="15338" max="15338" width="12.42578125" style="58" customWidth="1"/>
    <col min="15339" max="15339" width="6" style="58" customWidth="1"/>
    <col min="15340" max="15340" width="22.7109375" style="58" customWidth="1"/>
    <col min="15341" max="15341" width="31.7109375" style="58" customWidth="1"/>
    <col min="15342" max="15342" width="13.7109375" style="58" customWidth="1"/>
    <col min="15343" max="15343" width="16.28515625" style="58" customWidth="1"/>
    <col min="15344" max="15344" width="22.7109375" style="58" customWidth="1"/>
    <col min="15345" max="15345" width="21.42578125" style="58" customWidth="1"/>
    <col min="15346" max="15346" width="17.5703125" style="58" customWidth="1"/>
    <col min="15347" max="15347" width="16.28515625" style="58" customWidth="1"/>
    <col min="15348" max="15348" width="13.7109375" style="58" customWidth="1"/>
    <col min="15349" max="15349" width="8.5703125" style="58" customWidth="1"/>
    <col min="15350" max="15350" width="15" style="58" customWidth="1"/>
    <col min="15351" max="15351" width="17.5703125" style="58" customWidth="1"/>
    <col min="15352" max="15352" width="26.5703125" style="58" customWidth="1"/>
    <col min="15353" max="15353" width="25.28515625" style="58" customWidth="1"/>
    <col min="15354" max="15355" width="17.5703125" style="58" customWidth="1"/>
    <col min="15356" max="15356" width="12.42578125" style="58" customWidth="1"/>
    <col min="15357" max="15357" width="17.5703125" style="58" customWidth="1"/>
    <col min="15358" max="15358" width="12.42578125" style="58" customWidth="1"/>
    <col min="15359" max="15359" width="15" style="58" customWidth="1"/>
    <col min="15360" max="15360" width="16.28515625" style="58" customWidth="1"/>
    <col min="15361" max="15362" width="17.5703125" style="58" customWidth="1"/>
    <col min="15363" max="15363" width="27.85546875" style="58" customWidth="1"/>
    <col min="15364" max="15364" width="13.7109375" style="58" customWidth="1"/>
    <col min="15365" max="15366" width="17.5703125" style="58" customWidth="1"/>
    <col min="15367" max="15367" width="15" style="58" customWidth="1"/>
    <col min="15368" max="15369" width="12.42578125" style="58" customWidth="1"/>
    <col min="15370" max="15371" width="17.5703125" style="58" customWidth="1"/>
    <col min="15372" max="15372" width="22.7109375" style="58" customWidth="1"/>
    <col min="15373" max="15373" width="17.5703125" style="58" customWidth="1"/>
    <col min="15374" max="15374" width="15" style="58" customWidth="1"/>
    <col min="15375" max="15375" width="17.5703125" style="58" customWidth="1"/>
    <col min="15376" max="15376" width="12.42578125" style="58" customWidth="1"/>
    <col min="15377" max="15377" width="34.28515625" style="58" customWidth="1"/>
    <col min="15378" max="15378" width="26.5703125" style="58" customWidth="1"/>
    <col min="15379" max="15380" width="18.85546875" style="58" customWidth="1"/>
    <col min="15381" max="15381" width="12.42578125" style="58" customWidth="1"/>
    <col min="15382" max="15382" width="20.140625" style="58" customWidth="1"/>
    <col min="15383" max="15383" width="16.28515625" style="58" customWidth="1"/>
    <col min="15384" max="15384" width="17.5703125" style="58" customWidth="1"/>
    <col min="15385" max="15566" width="12.42578125" style="58" customWidth="1"/>
    <col min="15567" max="15567" width="20.140625" style="58" customWidth="1"/>
    <col min="15568" max="15568" width="26.5703125" style="58" customWidth="1"/>
    <col min="15569" max="15569" width="29.140625" style="58" customWidth="1"/>
    <col min="15570" max="15571" width="13.7109375" style="58" customWidth="1"/>
    <col min="15572" max="15572" width="17.5703125" style="58" customWidth="1"/>
    <col min="15573" max="15573" width="12.42578125" style="58" customWidth="1"/>
    <col min="15574" max="15574" width="20.140625" style="58" customWidth="1"/>
    <col min="15575" max="15575" width="15" style="58" customWidth="1"/>
    <col min="15576" max="15576" width="12.42578125" style="58" customWidth="1"/>
    <col min="15577" max="15577" width="17.5703125" style="58" customWidth="1"/>
    <col min="15578" max="15578" width="15" style="58" customWidth="1"/>
    <col min="15579" max="15579" width="16.28515625" style="58" customWidth="1"/>
    <col min="15580" max="15580" width="24" style="58" customWidth="1"/>
    <col min="15581" max="15581" width="22.7109375" style="58" customWidth="1"/>
    <col min="15582" max="15582" width="30.42578125" style="58" customWidth="1"/>
    <col min="15583" max="15583" width="11.140625" style="58" customWidth="1"/>
    <col min="15584" max="15584" width="20.140625" style="58" customWidth="1"/>
    <col min="15585" max="15585" width="27.85546875" style="58" customWidth="1"/>
    <col min="15586" max="15586" width="17.5703125" style="58" customWidth="1"/>
    <col min="15587" max="15588" width="8.5703125" style="58" customWidth="1"/>
    <col min="15589" max="15589" width="16.28515625" style="58" customWidth="1"/>
    <col min="15590" max="15590" width="25.28515625" style="58" customWidth="1"/>
    <col min="15591" max="15591" width="24" style="58" customWidth="1"/>
    <col min="15592" max="15592" width="12.42578125" style="58" customWidth="1"/>
    <col min="15593" max="15593" width="15" style="58" customWidth="1"/>
    <col min="15594" max="15594" width="12.42578125" style="58" customWidth="1"/>
    <col min="15595" max="15595" width="6" style="58" customWidth="1"/>
    <col min="15596" max="15596" width="22.7109375" style="58" customWidth="1"/>
    <col min="15597" max="15597" width="31.7109375" style="58" customWidth="1"/>
    <col min="15598" max="15598" width="13.7109375" style="58" customWidth="1"/>
    <col min="15599" max="15599" width="16.28515625" style="58" customWidth="1"/>
    <col min="15600" max="15600" width="22.7109375" style="58" customWidth="1"/>
    <col min="15601" max="15601" width="21.42578125" style="58" customWidth="1"/>
    <col min="15602" max="15602" width="17.5703125" style="58" customWidth="1"/>
    <col min="15603" max="15603" width="16.28515625" style="58" customWidth="1"/>
    <col min="15604" max="15604" width="13.7109375" style="58" customWidth="1"/>
    <col min="15605" max="15605" width="8.5703125" style="58" customWidth="1"/>
    <col min="15606" max="15606" width="15" style="58" customWidth="1"/>
    <col min="15607" max="15607" width="17.5703125" style="58" customWidth="1"/>
    <col min="15608" max="15608" width="26.5703125" style="58" customWidth="1"/>
    <col min="15609" max="15609" width="25.28515625" style="58" customWidth="1"/>
    <col min="15610" max="15611" width="17.5703125" style="58" customWidth="1"/>
    <col min="15612" max="15612" width="12.42578125" style="58" customWidth="1"/>
    <col min="15613" max="15613" width="17.5703125" style="58" customWidth="1"/>
    <col min="15614" max="15614" width="12.42578125" style="58" customWidth="1"/>
    <col min="15615" max="15615" width="15" style="58" customWidth="1"/>
    <col min="15616" max="15616" width="16.28515625" style="58" customWidth="1"/>
    <col min="15617" max="15618" width="17.5703125" style="58" customWidth="1"/>
    <col min="15619" max="15619" width="27.85546875" style="58" customWidth="1"/>
    <col min="15620" max="15620" width="13.7109375" style="58" customWidth="1"/>
    <col min="15621" max="15622" width="17.5703125" style="58" customWidth="1"/>
    <col min="15623" max="15623" width="15" style="58" customWidth="1"/>
    <col min="15624" max="15625" width="12.42578125" style="58" customWidth="1"/>
    <col min="15626" max="15627" width="17.5703125" style="58" customWidth="1"/>
    <col min="15628" max="15628" width="22.7109375" style="58" customWidth="1"/>
    <col min="15629" max="15629" width="17.5703125" style="58" customWidth="1"/>
    <col min="15630" max="15630" width="15" style="58" customWidth="1"/>
    <col min="15631" max="15631" width="17.5703125" style="58" customWidth="1"/>
    <col min="15632" max="15632" width="12.42578125" style="58" customWidth="1"/>
    <col min="15633" max="15633" width="34.28515625" style="58" customWidth="1"/>
    <col min="15634" max="15634" width="26.5703125" style="58" customWidth="1"/>
    <col min="15635" max="15636" width="18.85546875" style="58" customWidth="1"/>
    <col min="15637" max="15637" width="12.42578125" style="58" customWidth="1"/>
    <col min="15638" max="15638" width="20.140625" style="58" customWidth="1"/>
    <col min="15639" max="15639" width="16.28515625" style="58" customWidth="1"/>
    <col min="15640" max="15640" width="17.5703125" style="58" customWidth="1"/>
    <col min="15641" max="15822" width="12.42578125" style="58" customWidth="1"/>
    <col min="15823" max="15823" width="20.140625" style="58" customWidth="1"/>
    <col min="15824" max="15824" width="26.5703125" style="58" customWidth="1"/>
    <col min="15825" max="15825" width="29.140625" style="58" customWidth="1"/>
    <col min="15826" max="15827" width="13.7109375" style="58" customWidth="1"/>
    <col min="15828" max="15828" width="17.5703125" style="58" customWidth="1"/>
    <col min="15829" max="15829" width="12.42578125" style="58" customWidth="1"/>
    <col min="15830" max="15830" width="20.140625" style="58" customWidth="1"/>
    <col min="15831" max="15831" width="15" style="58" customWidth="1"/>
    <col min="15832" max="15832" width="12.42578125" style="58" customWidth="1"/>
    <col min="15833" max="15833" width="17.5703125" style="58" customWidth="1"/>
    <col min="15834" max="15834" width="15" style="58" customWidth="1"/>
    <col min="15835" max="15835" width="16.28515625" style="58" customWidth="1"/>
    <col min="15836" max="15836" width="24" style="58" customWidth="1"/>
    <col min="15837" max="15837" width="22.7109375" style="58" customWidth="1"/>
    <col min="15838" max="15838" width="30.42578125" style="58" customWidth="1"/>
    <col min="15839" max="15839" width="11.140625" style="58" customWidth="1"/>
    <col min="15840" max="15840" width="20.140625" style="58" customWidth="1"/>
    <col min="15841" max="15841" width="27.85546875" style="58" customWidth="1"/>
    <col min="15842" max="15842" width="17.5703125" style="58" customWidth="1"/>
    <col min="15843" max="15844" width="8.5703125" style="58" customWidth="1"/>
    <col min="15845" max="15845" width="16.28515625" style="58" customWidth="1"/>
    <col min="15846" max="15846" width="25.28515625" style="58" customWidth="1"/>
    <col min="15847" max="15847" width="24" style="58" customWidth="1"/>
    <col min="15848" max="15848" width="12.42578125" style="58" customWidth="1"/>
    <col min="15849" max="15849" width="15" style="58" customWidth="1"/>
    <col min="15850" max="15850" width="12.42578125" style="58" customWidth="1"/>
    <col min="15851" max="15851" width="6" style="58" customWidth="1"/>
    <col min="15852" max="15852" width="22.7109375" style="58" customWidth="1"/>
    <col min="15853" max="15853" width="31.7109375" style="58" customWidth="1"/>
    <col min="15854" max="15854" width="13.7109375" style="58" customWidth="1"/>
    <col min="15855" max="15855" width="16.28515625" style="58" customWidth="1"/>
    <col min="15856" max="15856" width="22.7109375" style="58" customWidth="1"/>
    <col min="15857" max="15857" width="21.42578125" style="58" customWidth="1"/>
    <col min="15858" max="15858" width="17.5703125" style="58" customWidth="1"/>
    <col min="15859" max="15859" width="16.28515625" style="58" customWidth="1"/>
    <col min="15860" max="15860" width="13.7109375" style="58" customWidth="1"/>
    <col min="15861" max="15861" width="8.5703125" style="58" customWidth="1"/>
    <col min="15862" max="15862" width="15" style="58" customWidth="1"/>
    <col min="15863" max="15863" width="17.5703125" style="58" customWidth="1"/>
    <col min="15864" max="15864" width="26.5703125" style="58" customWidth="1"/>
    <col min="15865" max="15865" width="25.28515625" style="58" customWidth="1"/>
    <col min="15866" max="15867" width="17.5703125" style="58" customWidth="1"/>
    <col min="15868" max="15868" width="12.42578125" style="58" customWidth="1"/>
    <col min="15869" max="15869" width="17.5703125" style="58" customWidth="1"/>
    <col min="15870" max="15870" width="12.42578125" style="58" customWidth="1"/>
    <col min="15871" max="15871" width="15" style="58" customWidth="1"/>
    <col min="15872" max="15872" width="16.28515625" style="58" customWidth="1"/>
    <col min="15873" max="15874" width="17.5703125" style="58" customWidth="1"/>
    <col min="15875" max="15875" width="27.85546875" style="58" customWidth="1"/>
    <col min="15876" max="15876" width="13.7109375" style="58" customWidth="1"/>
    <col min="15877" max="15878" width="17.5703125" style="58" customWidth="1"/>
    <col min="15879" max="15879" width="15" style="58" customWidth="1"/>
    <col min="15880" max="15881" width="12.42578125" style="58" customWidth="1"/>
    <col min="15882" max="15883" width="17.5703125" style="58" customWidth="1"/>
    <col min="15884" max="15884" width="22.7109375" style="58" customWidth="1"/>
    <col min="15885" max="15885" width="17.5703125" style="58" customWidth="1"/>
    <col min="15886" max="15886" width="15" style="58" customWidth="1"/>
    <col min="15887" max="15887" width="17.5703125" style="58" customWidth="1"/>
    <col min="15888" max="15888" width="12.42578125" style="58" customWidth="1"/>
    <col min="15889" max="15889" width="34.28515625" style="58" customWidth="1"/>
    <col min="15890" max="15890" width="26.5703125" style="58" customWidth="1"/>
    <col min="15891" max="15892" width="18.85546875" style="58" customWidth="1"/>
    <col min="15893" max="15893" width="12.42578125" style="58" customWidth="1"/>
    <col min="15894" max="15894" width="20.140625" style="58" customWidth="1"/>
    <col min="15895" max="15895" width="16.28515625" style="58" customWidth="1"/>
    <col min="15896" max="15896" width="17.5703125" style="58" customWidth="1"/>
    <col min="15897" max="16078" width="12.42578125" style="58" customWidth="1"/>
    <col min="16079" max="16079" width="20.140625" style="58" customWidth="1"/>
    <col min="16080" max="16080" width="26.5703125" style="58" customWidth="1"/>
    <col min="16081" max="16081" width="29.140625" style="58" customWidth="1"/>
    <col min="16082" max="16083" width="13.7109375" style="58" customWidth="1"/>
    <col min="16084" max="16084" width="17.5703125" style="58" customWidth="1"/>
    <col min="16085" max="16085" width="12.42578125" style="58" customWidth="1"/>
    <col min="16086" max="16086" width="20.140625" style="58" customWidth="1"/>
    <col min="16087" max="16087" width="15" style="58" customWidth="1"/>
    <col min="16088" max="16088" width="12.42578125" style="58" customWidth="1"/>
    <col min="16089" max="16089" width="17.5703125" style="58" customWidth="1"/>
    <col min="16090" max="16090" width="15" style="58" customWidth="1"/>
    <col min="16091" max="16091" width="16.28515625" style="58" customWidth="1"/>
    <col min="16092" max="16092" width="24" style="58" customWidth="1"/>
    <col min="16093" max="16093" width="22.7109375" style="58" customWidth="1"/>
    <col min="16094" max="16094" width="30.42578125" style="58" customWidth="1"/>
    <col min="16095" max="16095" width="11.140625" style="58" customWidth="1"/>
    <col min="16096" max="16096" width="20.140625" style="58" customWidth="1"/>
    <col min="16097" max="16097" width="27.85546875" style="58" customWidth="1"/>
    <col min="16098" max="16098" width="17.5703125" style="58" customWidth="1"/>
    <col min="16099" max="16100" width="8.5703125" style="58" customWidth="1"/>
    <col min="16101" max="16101" width="16.28515625" style="58" customWidth="1"/>
    <col min="16102" max="16102" width="25.28515625" style="58" customWidth="1"/>
    <col min="16103" max="16103" width="24" style="58" customWidth="1"/>
    <col min="16104" max="16104" width="12.42578125" style="58" customWidth="1"/>
    <col min="16105" max="16105" width="15" style="58" customWidth="1"/>
    <col min="16106" max="16106" width="12.42578125" style="58" customWidth="1"/>
    <col min="16107" max="16107" width="6" style="58" customWidth="1"/>
    <col min="16108" max="16108" width="22.7109375" style="58" customWidth="1"/>
    <col min="16109" max="16109" width="31.7109375" style="58" customWidth="1"/>
    <col min="16110" max="16110" width="13.7109375" style="58" customWidth="1"/>
    <col min="16111" max="16111" width="16.28515625" style="58" customWidth="1"/>
    <col min="16112" max="16112" width="22.7109375" style="58" customWidth="1"/>
    <col min="16113" max="16113" width="21.42578125" style="58" customWidth="1"/>
    <col min="16114" max="16114" width="17.5703125" style="58" customWidth="1"/>
    <col min="16115" max="16115" width="16.28515625" style="58" customWidth="1"/>
    <col min="16116" max="16116" width="13.7109375" style="58" customWidth="1"/>
    <col min="16117" max="16117" width="8.5703125" style="58" customWidth="1"/>
    <col min="16118" max="16118" width="15" style="58" customWidth="1"/>
    <col min="16119" max="16119" width="17.5703125" style="58" customWidth="1"/>
    <col min="16120" max="16120" width="26.5703125" style="58" customWidth="1"/>
    <col min="16121" max="16121" width="25.28515625" style="58" customWidth="1"/>
    <col min="16122" max="16123" width="17.5703125" style="58" customWidth="1"/>
    <col min="16124" max="16124" width="12.42578125" style="58" customWidth="1"/>
    <col min="16125" max="16125" width="17.5703125" style="58" customWidth="1"/>
    <col min="16126" max="16126" width="12.42578125" style="58" customWidth="1"/>
    <col min="16127" max="16127" width="15" style="58" customWidth="1"/>
    <col min="16128" max="16128" width="16.28515625" style="58" customWidth="1"/>
    <col min="16129" max="16130" width="17.5703125" style="58" customWidth="1"/>
    <col min="16131" max="16131" width="27.85546875" style="58" customWidth="1"/>
    <col min="16132" max="16132" width="13.7109375" style="58" customWidth="1"/>
    <col min="16133" max="16134" width="17.5703125" style="58" customWidth="1"/>
    <col min="16135" max="16135" width="15" style="58" customWidth="1"/>
    <col min="16136" max="16137" width="12.42578125" style="58" customWidth="1"/>
    <col min="16138" max="16139" width="17.5703125" style="58" customWidth="1"/>
    <col min="16140" max="16140" width="22.7109375" style="58" customWidth="1"/>
    <col min="16141" max="16141" width="17.5703125" style="58" customWidth="1"/>
    <col min="16142" max="16142" width="15" style="58" customWidth="1"/>
    <col min="16143" max="16143" width="17.5703125" style="58" customWidth="1"/>
    <col min="16144" max="16144" width="12.42578125" style="58" customWidth="1"/>
    <col min="16145" max="16145" width="34.28515625" style="58" customWidth="1"/>
    <col min="16146" max="16146" width="26.5703125" style="58" customWidth="1"/>
    <col min="16147" max="16148" width="18.85546875" style="58" customWidth="1"/>
    <col min="16149" max="16149" width="12.42578125" style="58" customWidth="1"/>
    <col min="16150" max="16150" width="20.140625" style="58" customWidth="1"/>
    <col min="16151" max="16151" width="16.28515625" style="58" customWidth="1"/>
    <col min="16152" max="16152" width="17.5703125" style="58" customWidth="1"/>
    <col min="16153" max="16384" width="12.42578125" style="58" customWidth="1"/>
  </cols>
  <sheetData>
    <row r="1" spans="1:206" s="83" customFormat="1" x14ac:dyDescent="0.2">
      <c r="A1" s="77" t="s">
        <v>105</v>
      </c>
      <c r="B1" s="70"/>
      <c r="C1" s="70"/>
      <c r="D1" s="70"/>
      <c r="E1" s="71" t="s">
        <v>110</v>
      </c>
      <c r="F1" s="145">
        <v>43388</v>
      </c>
      <c r="G1" s="161">
        <f>VLOOKUP(F1,[1]Plan1!$BO$80:$BQ$433,3)</f>
        <v>5103.6899999999996</v>
      </c>
      <c r="H1" s="73"/>
      <c r="I1" s="70"/>
      <c r="J1" s="74" t="s">
        <v>0</v>
      </c>
      <c r="K1" s="75">
        <v>43451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6"/>
      <c r="AA1" s="70"/>
      <c r="AB1" s="76"/>
      <c r="AC1" s="70"/>
      <c r="AD1" s="77" t="s">
        <v>1</v>
      </c>
      <c r="AE1" s="78"/>
      <c r="AF1" s="70"/>
      <c r="AG1" s="70"/>
      <c r="AH1" s="77" t="s">
        <v>2</v>
      </c>
      <c r="AI1" s="70"/>
      <c r="AJ1" s="70"/>
      <c r="AK1" s="70"/>
      <c r="AL1" s="70"/>
      <c r="AM1" s="70"/>
      <c r="AN1" s="77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6"/>
      <c r="DH1" s="70"/>
      <c r="DI1" s="70"/>
      <c r="DJ1" s="70"/>
      <c r="DK1" s="70"/>
      <c r="DL1" s="70"/>
      <c r="DM1" s="70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</row>
    <row r="2" spans="1:206" s="83" customFormat="1" x14ac:dyDescent="0.2">
      <c r="A2" s="121" t="s">
        <v>109</v>
      </c>
      <c r="B2" s="80" t="s">
        <v>107</v>
      </c>
      <c r="C2" s="84"/>
      <c r="D2" s="85"/>
      <c r="E2" s="71" t="s">
        <v>110</v>
      </c>
      <c r="F2" s="145">
        <v>43420</v>
      </c>
      <c r="G2" s="161">
        <f>VLOOKUP(F2,[1]Plan1!$BO$80:$BQ$433,3)</f>
        <v>5092.97</v>
      </c>
      <c r="H2" s="86"/>
      <c r="I2" s="86"/>
      <c r="J2" s="87" t="s">
        <v>3</v>
      </c>
      <c r="K2" s="75">
        <v>43455</v>
      </c>
      <c r="L2" s="70"/>
      <c r="M2" s="86"/>
      <c r="N2" s="86"/>
      <c r="O2" s="86"/>
      <c r="P2" s="88"/>
      <c r="Q2" s="86"/>
      <c r="R2" s="89"/>
      <c r="S2" s="88"/>
      <c r="T2" s="90"/>
      <c r="U2" s="86"/>
      <c r="V2" s="86"/>
      <c r="W2" s="86"/>
      <c r="X2" s="91"/>
      <c r="Y2" s="86"/>
      <c r="Z2" s="92"/>
      <c r="AA2" s="86"/>
      <c r="AB2" s="92"/>
      <c r="AC2" s="86"/>
      <c r="AD2" s="86"/>
      <c r="AE2" s="80"/>
      <c r="AF2" s="70"/>
      <c r="AG2" s="70"/>
      <c r="AH2" s="70"/>
      <c r="AI2" s="93"/>
      <c r="AJ2" s="70"/>
      <c r="AK2" s="70"/>
      <c r="AL2" s="70"/>
      <c r="AM2" s="70"/>
      <c r="AN2" s="94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7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76"/>
      <c r="DH2" s="99"/>
      <c r="DI2" s="99"/>
      <c r="DJ2" s="77"/>
      <c r="DK2" s="70"/>
      <c r="DL2" s="70"/>
      <c r="DM2" s="70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</row>
    <row r="3" spans="1:206" s="83" customFormat="1" x14ac:dyDescent="0.2">
      <c r="B3" s="162" t="s">
        <v>108</v>
      </c>
      <c r="C3" s="88"/>
      <c r="D3" s="100"/>
      <c r="E3" s="71" t="s">
        <v>110</v>
      </c>
      <c r="F3" s="146">
        <v>43451</v>
      </c>
      <c r="G3" s="161">
        <f>VLOOKUP(F3,[1]Plan1!$BO$80:$BQ$433,3)</f>
        <v>5100.6099999999997</v>
      </c>
      <c r="H3" s="73"/>
      <c r="I3" s="122"/>
      <c r="J3" s="123" t="s">
        <v>4</v>
      </c>
      <c r="K3" s="124">
        <f>NETWORKDAYS(K1,K2,AD$118:AD$502)-1</f>
        <v>4</v>
      </c>
      <c r="L3" s="73"/>
      <c r="M3" s="101"/>
      <c r="N3" s="101"/>
      <c r="O3" s="102"/>
      <c r="P3" s="102"/>
      <c r="Q3" s="73"/>
      <c r="R3" s="103"/>
      <c r="S3" s="102"/>
      <c r="T3" s="104" t="s">
        <v>5</v>
      </c>
      <c r="U3" s="70"/>
      <c r="V3" s="70"/>
      <c r="W3" s="98"/>
      <c r="X3" s="95"/>
      <c r="Y3" s="85"/>
      <c r="Z3" s="76"/>
      <c r="AA3" s="70"/>
      <c r="AB3" s="76"/>
      <c r="AC3" s="70"/>
      <c r="AD3" s="105"/>
      <c r="AE3" s="80"/>
      <c r="AF3" s="70"/>
      <c r="AG3" s="70"/>
      <c r="AH3" s="70"/>
      <c r="AI3" s="93"/>
      <c r="AJ3" s="70"/>
      <c r="AK3" s="70"/>
      <c r="AL3" s="70"/>
      <c r="AM3" s="70"/>
      <c r="AN3" s="77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99"/>
      <c r="CG3" s="99"/>
      <c r="CH3" s="99"/>
      <c r="CI3" s="106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8"/>
      <c r="CY3" s="70"/>
      <c r="CZ3" s="70"/>
      <c r="DA3" s="70"/>
      <c r="DB3" s="70"/>
      <c r="DC3" s="70"/>
      <c r="DD3" s="70"/>
      <c r="DE3" s="70"/>
      <c r="DF3" s="70"/>
      <c r="DG3" s="76"/>
      <c r="DH3" s="70"/>
      <c r="DI3" s="70"/>
      <c r="DJ3" s="77"/>
      <c r="DK3" s="70"/>
      <c r="DL3" s="70"/>
      <c r="DM3" s="70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</row>
    <row r="4" spans="1:206" s="83" customFormat="1" x14ac:dyDescent="0.2">
      <c r="A4" s="77"/>
      <c r="B4" s="187" t="s">
        <v>113</v>
      </c>
      <c r="C4" s="187" t="s">
        <v>114</v>
      </c>
      <c r="D4" s="187" t="s">
        <v>115</v>
      </c>
      <c r="E4" s="187" t="s">
        <v>116</v>
      </c>
      <c r="F4" s="187" t="s">
        <v>117</v>
      </c>
      <c r="G4" s="187" t="s">
        <v>118</v>
      </c>
      <c r="H4" s="187" t="s">
        <v>119</v>
      </c>
      <c r="I4" s="187" t="s">
        <v>120</v>
      </c>
      <c r="J4" s="187" t="s">
        <v>121</v>
      </c>
      <c r="K4" s="187" t="s">
        <v>122</v>
      </c>
      <c r="L4" s="187" t="s">
        <v>123</v>
      </c>
      <c r="M4" s="187" t="s">
        <v>124</v>
      </c>
      <c r="N4" s="187" t="s">
        <v>125</v>
      </c>
      <c r="O4" s="187" t="s">
        <v>126</v>
      </c>
      <c r="P4" s="187" t="s">
        <v>127</v>
      </c>
      <c r="Q4" s="187" t="s">
        <v>128</v>
      </c>
      <c r="R4" s="187" t="s">
        <v>129</v>
      </c>
      <c r="S4" s="187" t="s">
        <v>130</v>
      </c>
      <c r="T4" s="187" t="s">
        <v>131</v>
      </c>
      <c r="U4" s="187" t="s">
        <v>132</v>
      </c>
      <c r="V4" s="187" t="s">
        <v>133</v>
      </c>
      <c r="W4" s="187" t="s">
        <v>134</v>
      </c>
      <c r="X4" s="187" t="s">
        <v>135</v>
      </c>
      <c r="Y4" s="187" t="s">
        <v>136</v>
      </c>
      <c r="Z4" s="188" t="s">
        <v>137</v>
      </c>
      <c r="AA4" s="187" t="s">
        <v>138</v>
      </c>
      <c r="AB4" s="79"/>
      <c r="AC4" s="77"/>
      <c r="AD4" s="77"/>
      <c r="AE4" s="80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9"/>
      <c r="DH4" s="77"/>
      <c r="DI4" s="77"/>
      <c r="DJ4" s="77"/>
      <c r="DK4" s="77"/>
      <c r="DL4" s="77"/>
      <c r="DM4" s="77"/>
      <c r="DN4" s="81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</row>
    <row r="5" spans="1:206" s="83" customFormat="1" x14ac:dyDescent="0.2">
      <c r="A5" s="96" t="s">
        <v>6</v>
      </c>
      <c r="B5" s="109" t="s">
        <v>7</v>
      </c>
      <c r="C5" s="109" t="s">
        <v>8</v>
      </c>
      <c r="D5" s="72" t="s">
        <v>9</v>
      </c>
      <c r="E5" s="72" t="s">
        <v>9</v>
      </c>
      <c r="F5" s="77" t="s">
        <v>9</v>
      </c>
      <c r="G5" s="77" t="s">
        <v>9</v>
      </c>
      <c r="H5" s="110" t="s">
        <v>10</v>
      </c>
      <c r="I5" s="110" t="s">
        <v>10</v>
      </c>
      <c r="J5" s="77" t="s">
        <v>9</v>
      </c>
      <c r="K5" s="77" t="s">
        <v>9</v>
      </c>
      <c r="L5" s="77" t="s">
        <v>9</v>
      </c>
      <c r="M5" s="77" t="s">
        <v>9</v>
      </c>
      <c r="N5" s="77" t="s">
        <v>9</v>
      </c>
      <c r="O5" s="77" t="s">
        <v>9</v>
      </c>
      <c r="P5" s="109" t="s">
        <v>8</v>
      </c>
      <c r="Q5" s="111" t="s">
        <v>11</v>
      </c>
      <c r="R5" s="112" t="s">
        <v>8</v>
      </c>
      <c r="S5" s="109" t="s">
        <v>8</v>
      </c>
      <c r="T5" s="113" t="s">
        <v>12</v>
      </c>
      <c r="U5" s="114" t="s">
        <v>12</v>
      </c>
      <c r="V5" s="114" t="s">
        <v>12</v>
      </c>
      <c r="W5" s="114" t="s">
        <v>12</v>
      </c>
      <c r="X5" s="115" t="s">
        <v>8</v>
      </c>
      <c r="Y5" s="72" t="s">
        <v>13</v>
      </c>
      <c r="Z5" s="79" t="s">
        <v>14</v>
      </c>
      <c r="AA5" s="77" t="s">
        <v>14</v>
      </c>
      <c r="AB5" s="79"/>
      <c r="AC5" s="77"/>
      <c r="AD5" s="96"/>
      <c r="AE5" s="80"/>
      <c r="AF5" s="77"/>
      <c r="AG5" s="77"/>
      <c r="AH5" s="77"/>
      <c r="AI5" s="110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9"/>
      <c r="DH5" s="77"/>
      <c r="DI5" s="77"/>
      <c r="DJ5" s="77"/>
      <c r="DK5" s="77"/>
      <c r="DL5" s="77"/>
      <c r="DM5" s="77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</row>
    <row r="6" spans="1:206" s="83" customFormat="1" x14ac:dyDescent="0.2">
      <c r="A6" s="96"/>
      <c r="B6" s="109" t="s">
        <v>112</v>
      </c>
      <c r="C6" s="109" t="s">
        <v>15</v>
      </c>
      <c r="D6" s="72" t="s">
        <v>16</v>
      </c>
      <c r="E6" s="72" t="s">
        <v>16</v>
      </c>
      <c r="F6" s="116" t="s">
        <v>17</v>
      </c>
      <c r="G6" s="117" t="s">
        <v>18</v>
      </c>
      <c r="H6" s="110" t="s">
        <v>19</v>
      </c>
      <c r="I6" s="110" t="s">
        <v>19</v>
      </c>
      <c r="J6" s="77" t="s">
        <v>20</v>
      </c>
      <c r="K6" s="77" t="s">
        <v>20</v>
      </c>
      <c r="L6" s="77" t="s">
        <v>21</v>
      </c>
      <c r="M6" s="118" t="s">
        <v>21</v>
      </c>
      <c r="N6" s="118" t="s">
        <v>21</v>
      </c>
      <c r="O6" s="109" t="s">
        <v>21</v>
      </c>
      <c r="P6" s="109" t="s">
        <v>15</v>
      </c>
      <c r="Q6" s="111" t="s">
        <v>22</v>
      </c>
      <c r="R6" s="112" t="s">
        <v>13</v>
      </c>
      <c r="S6" s="109" t="s">
        <v>13</v>
      </c>
      <c r="T6" s="110" t="s">
        <v>23</v>
      </c>
      <c r="U6" s="77" t="s">
        <v>24</v>
      </c>
      <c r="V6" s="77" t="s">
        <v>25</v>
      </c>
      <c r="W6" s="77" t="s">
        <v>21</v>
      </c>
      <c r="X6" s="115" t="s">
        <v>12</v>
      </c>
      <c r="Y6" s="72" t="s">
        <v>26</v>
      </c>
      <c r="Z6" s="79" t="s">
        <v>27</v>
      </c>
      <c r="AA6" s="77" t="s">
        <v>27</v>
      </c>
      <c r="AB6" s="79"/>
      <c r="AC6" s="77"/>
      <c r="AD6" s="96"/>
      <c r="AE6" s="80"/>
      <c r="AF6" s="77"/>
      <c r="AG6" s="77"/>
      <c r="AH6" s="77"/>
      <c r="AI6" s="110"/>
      <c r="AJ6" s="77"/>
      <c r="AK6" s="77"/>
      <c r="AL6" s="77"/>
      <c r="AM6" s="77"/>
      <c r="AN6" s="96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/>
      <c r="DH6" s="77"/>
      <c r="DI6" s="77"/>
      <c r="DJ6" s="77"/>
      <c r="DK6" s="77"/>
      <c r="DL6" s="77"/>
      <c r="DM6" s="77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</row>
    <row r="7" spans="1:206" s="83" customFormat="1" x14ac:dyDescent="0.2">
      <c r="A7" s="96"/>
      <c r="B7" s="109" t="s">
        <v>106</v>
      </c>
      <c r="C7" s="109"/>
      <c r="D7" s="72" t="s">
        <v>28</v>
      </c>
      <c r="E7" s="72" t="s">
        <v>28</v>
      </c>
      <c r="F7" s="96" t="s">
        <v>29</v>
      </c>
      <c r="G7" s="117" t="s">
        <v>30</v>
      </c>
      <c r="H7" s="110" t="s">
        <v>31</v>
      </c>
      <c r="I7" s="110" t="s">
        <v>31</v>
      </c>
      <c r="J7" s="77" t="s">
        <v>32</v>
      </c>
      <c r="K7" s="77" t="s">
        <v>33</v>
      </c>
      <c r="L7" s="77" t="s">
        <v>34</v>
      </c>
      <c r="M7" s="118" t="s">
        <v>35</v>
      </c>
      <c r="N7" s="77" t="s">
        <v>34</v>
      </c>
      <c r="O7" s="109" t="s">
        <v>34</v>
      </c>
      <c r="P7" s="109" t="s">
        <v>36</v>
      </c>
      <c r="Q7" s="111"/>
      <c r="R7" s="112"/>
      <c r="S7" s="109" t="s">
        <v>36</v>
      </c>
      <c r="T7" s="110" t="s">
        <v>37</v>
      </c>
      <c r="U7" s="77" t="s">
        <v>38</v>
      </c>
      <c r="V7" s="77" t="s">
        <v>24</v>
      </c>
      <c r="W7" s="77" t="s">
        <v>39</v>
      </c>
      <c r="X7" s="115"/>
      <c r="Y7" s="72"/>
      <c r="Z7" s="79" t="s">
        <v>40</v>
      </c>
      <c r="AA7" s="77" t="s">
        <v>6</v>
      </c>
      <c r="AB7" s="79"/>
      <c r="AC7" s="77"/>
      <c r="AD7" s="96"/>
      <c r="AE7" s="80">
        <v>1</v>
      </c>
      <c r="AF7" s="77">
        <v>2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111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9"/>
      <c r="DH7" s="77"/>
      <c r="DI7" s="77"/>
      <c r="DJ7" s="77"/>
      <c r="DK7" s="77"/>
      <c r="DL7" s="77"/>
      <c r="DM7" s="77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</row>
    <row r="8" spans="1:206" s="83" customFormat="1" x14ac:dyDescent="0.2">
      <c r="A8" s="82"/>
      <c r="B8" s="109" t="s">
        <v>112</v>
      </c>
      <c r="C8" s="109" t="s">
        <v>41</v>
      </c>
      <c r="D8" s="72" t="s">
        <v>42</v>
      </c>
      <c r="E8" s="72" t="s">
        <v>43</v>
      </c>
      <c r="F8" s="96"/>
      <c r="G8" s="117"/>
      <c r="H8" s="110" t="s">
        <v>44</v>
      </c>
      <c r="I8" s="110"/>
      <c r="J8" s="77" t="s">
        <v>45</v>
      </c>
      <c r="K8" s="77" t="s">
        <v>46</v>
      </c>
      <c r="L8" s="77" t="s">
        <v>17</v>
      </c>
      <c r="M8" s="77" t="s">
        <v>17</v>
      </c>
      <c r="N8" s="77" t="s">
        <v>47</v>
      </c>
      <c r="O8" s="109" t="s">
        <v>48</v>
      </c>
      <c r="P8" s="109" t="s">
        <v>49</v>
      </c>
      <c r="Q8" s="111"/>
      <c r="R8" s="112" t="s">
        <v>50</v>
      </c>
      <c r="S8" s="109" t="s">
        <v>51</v>
      </c>
      <c r="T8" s="110"/>
      <c r="U8" s="77" t="s">
        <v>52</v>
      </c>
      <c r="V8" s="77"/>
      <c r="W8" s="77" t="s">
        <v>53</v>
      </c>
      <c r="X8" s="115"/>
      <c r="Y8" s="72"/>
      <c r="Z8" s="79" t="s">
        <v>54</v>
      </c>
      <c r="AA8" s="77"/>
      <c r="AB8" s="79"/>
      <c r="AC8" s="125" t="s">
        <v>55</v>
      </c>
      <c r="AD8" s="126" t="s">
        <v>10</v>
      </c>
      <c r="AE8" s="125" t="s">
        <v>56</v>
      </c>
      <c r="AF8" s="125" t="s">
        <v>57</v>
      </c>
      <c r="AG8" s="125" t="s">
        <v>58</v>
      </c>
      <c r="AH8" s="125" t="s">
        <v>59</v>
      </c>
      <c r="AI8" s="127" t="s">
        <v>59</v>
      </c>
      <c r="AJ8" s="125" t="s">
        <v>60</v>
      </c>
      <c r="AK8" s="125" t="s">
        <v>55</v>
      </c>
      <c r="AL8" s="125" t="s">
        <v>19</v>
      </c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9"/>
      <c r="DH8" s="119"/>
      <c r="DI8" s="119"/>
      <c r="DJ8" s="119"/>
      <c r="DK8" s="119"/>
      <c r="DL8" s="119"/>
      <c r="DM8" s="119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</row>
    <row r="9" spans="1:206" s="83" customFormat="1" x14ac:dyDescent="0.2">
      <c r="A9" s="75">
        <v>43451</v>
      </c>
      <c r="B9" s="109" t="s">
        <v>61</v>
      </c>
      <c r="C9" s="109" t="s">
        <v>61</v>
      </c>
      <c r="D9" s="72"/>
      <c r="E9" s="72"/>
      <c r="F9" s="96"/>
      <c r="G9" s="117"/>
      <c r="H9" s="110"/>
      <c r="I9" s="110"/>
      <c r="J9" s="110"/>
      <c r="K9" s="110"/>
      <c r="L9" s="77"/>
      <c r="M9" s="118"/>
      <c r="N9" s="118"/>
      <c r="O9" s="109"/>
      <c r="P9" s="109" t="s">
        <v>61</v>
      </c>
      <c r="Q9" s="111"/>
      <c r="R9" s="112" t="s">
        <v>62</v>
      </c>
      <c r="S9" s="109" t="s">
        <v>61</v>
      </c>
      <c r="T9" s="110"/>
      <c r="U9" s="111"/>
      <c r="V9" s="111"/>
      <c r="W9" s="112"/>
      <c r="X9" s="115" t="s">
        <v>61</v>
      </c>
      <c r="Y9" s="72" t="s">
        <v>61</v>
      </c>
      <c r="Z9" s="79"/>
      <c r="AA9" s="77"/>
      <c r="AB9" s="79"/>
      <c r="AC9" s="128"/>
      <c r="AD9" s="129"/>
      <c r="AE9" s="125" t="s">
        <v>61</v>
      </c>
      <c r="AF9" s="125" t="s">
        <v>63</v>
      </c>
      <c r="AG9" s="130">
        <f>T10</f>
        <v>0.12</v>
      </c>
      <c r="AH9" s="125" t="s">
        <v>61</v>
      </c>
      <c r="AI9" s="127" t="s">
        <v>62</v>
      </c>
      <c r="AJ9" s="125" t="s">
        <v>61</v>
      </c>
      <c r="AK9" s="128"/>
      <c r="AL9" s="125" t="s">
        <v>64</v>
      </c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9"/>
      <c r="DH9" s="120"/>
      <c r="DI9" s="120"/>
      <c r="DJ9" s="119"/>
      <c r="DK9" s="119"/>
      <c r="DL9" s="119"/>
      <c r="DM9" s="119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</row>
    <row r="10" spans="1:206" x14ac:dyDescent="0.2">
      <c r="A10" s="75">
        <v>43451</v>
      </c>
      <c r="B10" s="5">
        <f t="shared" ref="B10:B73" si="0">(P10+X10)</f>
        <v>1000</v>
      </c>
      <c r="C10" s="61">
        <v>1000</v>
      </c>
      <c r="D10" s="152">
        <f>IF(G2=G3,G1,G2)</f>
        <v>5092.97</v>
      </c>
      <c r="E10" s="152">
        <f>G3</f>
        <v>5100.6099999999997</v>
      </c>
      <c r="F10" s="142">
        <f>A10</f>
        <v>43451</v>
      </c>
      <c r="G10" s="9">
        <f t="shared" ref="G10:G73" si="1">(E10/D10)-1</f>
        <v>1.5001070102511616E-3</v>
      </c>
      <c r="H10" s="69">
        <f>AK120</f>
        <v>43480</v>
      </c>
      <c r="I10" s="64">
        <f t="shared" ref="I10:I73" si="2">IF(A10&gt;I9,H10,I9)</f>
        <v>43480</v>
      </c>
      <c r="J10" s="4">
        <f>AL120</f>
        <v>19</v>
      </c>
      <c r="K10" s="62">
        <f t="shared" ref="K10:K39" si="3">IF(A10&lt;K$2,0,(J10-(NETWORKDAYS(A10,I10,AD$118:AD$502)-1))-K$3)</f>
        <v>0</v>
      </c>
      <c r="L10" s="5">
        <f t="shared" ref="L10:L73" si="4">TRUNC((E10/D10)^TRUNC((K10/J10),9),8)</f>
        <v>1</v>
      </c>
      <c r="M10" s="12">
        <v>1</v>
      </c>
      <c r="N10" s="12">
        <v>1</v>
      </c>
      <c r="O10" s="5">
        <f t="shared" ref="O10:O40" si="5">TRUNC(((E10/D10)^(K10/J10)),8)</f>
        <v>1</v>
      </c>
      <c r="P10" s="5">
        <f t="shared" ref="P10:P73" si="6">TRUNC(C10*O10,8)</f>
        <v>1000</v>
      </c>
      <c r="Q10" s="10">
        <v>0</v>
      </c>
      <c r="R10" s="6">
        <f t="shared" ref="R10:R73" si="7">IF(Q10&gt;0,VLOOKUP($A10,$AD$10:$AI$114,6),0)</f>
        <v>0</v>
      </c>
      <c r="S10" s="5">
        <f t="shared" ref="S10:S73" si="8">IF(R10&gt;0,TRUNC(R10*P10,8),0)</f>
        <v>0</v>
      </c>
      <c r="T10" s="13">
        <v>0.12</v>
      </c>
      <c r="U10" s="10">
        <v>0</v>
      </c>
      <c r="V10" s="10">
        <v>252</v>
      </c>
      <c r="W10" s="12">
        <f t="shared" ref="W10:W73" si="9">ROUND((1+T10)^TRUNC((U10/V10),9),9)</f>
        <v>1</v>
      </c>
      <c r="X10" s="5">
        <f t="shared" ref="X10:X73" si="10">TRUNC((P10*(W10-1)),8)</f>
        <v>0</v>
      </c>
      <c r="Y10" s="11">
        <f t="shared" ref="Y10:Y73" si="11">IF(Q10&gt;0,S10+X10,0)</f>
        <v>0</v>
      </c>
      <c r="Z10" s="2" t="s">
        <v>65</v>
      </c>
      <c r="AA10" s="64">
        <f>AL11</f>
        <v>43465</v>
      </c>
      <c r="AB10" s="2"/>
      <c r="AC10" s="15"/>
      <c r="AD10" s="67"/>
      <c r="AE10" s="68"/>
      <c r="AF10" s="18"/>
      <c r="AG10" s="27"/>
      <c r="AH10" s="27"/>
      <c r="AI10" s="19"/>
      <c r="AJ10" s="27"/>
      <c r="AK10" s="15"/>
      <c r="AL10" s="16"/>
      <c r="AM10" s="10"/>
      <c r="AN10" s="1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4"/>
      <c r="CH10" s="25"/>
      <c r="CI10" s="23"/>
      <c r="CJ10" s="23"/>
      <c r="CK10" s="23"/>
      <c r="CL10" s="23"/>
      <c r="CM10" s="23"/>
      <c r="CN10" s="24"/>
      <c r="CO10" s="23"/>
      <c r="CP10" s="23"/>
      <c r="CQ10" s="23"/>
      <c r="CR10" s="1"/>
      <c r="CS10" s="1"/>
      <c r="CT10" s="1"/>
      <c r="CU10" s="1"/>
      <c r="CV10" s="1"/>
      <c r="CW10" s="4"/>
      <c r="CX10" s="14"/>
      <c r="CY10" s="1"/>
      <c r="CZ10" s="1"/>
      <c r="DA10" s="1"/>
      <c r="DB10" s="1"/>
      <c r="DC10" s="1"/>
      <c r="DD10" s="1"/>
      <c r="DE10" s="1"/>
      <c r="DF10" s="1"/>
      <c r="DG10" s="2"/>
      <c r="DH10" s="18"/>
      <c r="DI10" s="18"/>
      <c r="DJ10" s="18"/>
      <c r="DK10" s="26"/>
      <c r="DL10" s="18"/>
      <c r="DM10" s="18"/>
    </row>
    <row r="11" spans="1:206" x14ac:dyDescent="0.2">
      <c r="A11" s="97">
        <f t="shared" ref="A11:A74" si="12">(A10+1)</f>
        <v>43452</v>
      </c>
      <c r="B11" s="5">
        <f t="shared" si="0"/>
        <v>1000</v>
      </c>
      <c r="C11" s="5">
        <f t="shared" ref="C11:C74" si="13">TRUNC(IF(Q10&gt;0,VLOOKUP(A10,$AD$12:$AE$114,2),C10),8)</f>
        <v>1000</v>
      </c>
      <c r="D11" s="63">
        <f t="shared" ref="D11:D74" si="14">IF(E11=E10,D10,E10)</f>
        <v>5092.97</v>
      </c>
      <c r="E11" s="60">
        <f t="shared" ref="E11:E39" si="15">E10</f>
        <v>5100.6099999999997</v>
      </c>
      <c r="F11" s="143">
        <f t="shared" ref="F11:F74" si="16">IF(D11=D10,F10,A11)</f>
        <v>43451</v>
      </c>
      <c r="G11" s="9">
        <f t="shared" si="1"/>
        <v>1.5001070102511616E-3</v>
      </c>
      <c r="H11" s="64">
        <f>IF(DAY(A11)=15,VLOOKUP(A11,AH$118:AK$167,4),H10)</f>
        <v>43480</v>
      </c>
      <c r="I11" s="64">
        <f t="shared" si="2"/>
        <v>43480</v>
      </c>
      <c r="J11" s="1">
        <f t="shared" ref="J11:J74" si="17">IF(I11=I10,J10,NETWORKDAYS(I10,I11,$AD$118:$AD$502)-1)</f>
        <v>19</v>
      </c>
      <c r="K11" s="62">
        <f t="shared" si="3"/>
        <v>0</v>
      </c>
      <c r="L11" s="5">
        <f t="shared" si="4"/>
        <v>1</v>
      </c>
      <c r="M11" s="12">
        <f t="shared" ref="M11:M41" si="18">IF(I11&gt;I10,ROUND(O10,4),M10)</f>
        <v>1</v>
      </c>
      <c r="N11" s="12">
        <v>1</v>
      </c>
      <c r="O11" s="5">
        <f t="shared" si="5"/>
        <v>1</v>
      </c>
      <c r="P11" s="5">
        <f t="shared" si="6"/>
        <v>1000</v>
      </c>
      <c r="Q11" s="10">
        <v>0</v>
      </c>
      <c r="R11" s="6">
        <f t="shared" si="7"/>
        <v>0</v>
      </c>
      <c r="S11" s="5">
        <f t="shared" si="8"/>
        <v>0</v>
      </c>
      <c r="T11" s="6">
        <f t="shared" ref="T11:T74" si="19">(T10)</f>
        <v>0.12</v>
      </c>
      <c r="U11" s="10">
        <f t="shared" ref="U11:U39" si="20">IF(A10&lt;K$2,0,IF(Q10&gt;0,1,IF(K11=K10,U10,U10+1)))</f>
        <v>0</v>
      </c>
      <c r="V11" s="10">
        <v>252</v>
      </c>
      <c r="W11" s="12">
        <f t="shared" si="9"/>
        <v>1</v>
      </c>
      <c r="X11" s="5">
        <f t="shared" si="10"/>
        <v>0</v>
      </c>
      <c r="Y11" s="11">
        <f t="shared" si="11"/>
        <v>0</v>
      </c>
      <c r="Z11" s="2" t="s">
        <v>65</v>
      </c>
      <c r="AA11" s="64">
        <f t="shared" ref="AA11:AA74" si="21">IF(Q10&gt;0,VLOOKUP(A10,$AD$10:$AL$114,9),AA10)</f>
        <v>43465</v>
      </c>
      <c r="AB11" s="2"/>
      <c r="AC11" s="15">
        <v>0</v>
      </c>
      <c r="AD11" s="65">
        <f>K2</f>
        <v>43455</v>
      </c>
      <c r="AE11" s="27">
        <f>C10</f>
        <v>1000</v>
      </c>
      <c r="AF11" s="18">
        <v>0</v>
      </c>
      <c r="AG11" s="68">
        <v>0</v>
      </c>
      <c r="AH11" s="68">
        <v>0</v>
      </c>
      <c r="AI11" s="19">
        <v>0</v>
      </c>
      <c r="AJ11" s="68">
        <f t="shared" ref="AJ11:AJ16" si="22">(AG11+AH11)</f>
        <v>0</v>
      </c>
      <c r="AK11" s="15">
        <v>0</v>
      </c>
      <c r="AL11" s="66">
        <f t="shared" ref="AL11:AL16" si="23">AD12</f>
        <v>43465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9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4"/>
      <c r="CX11" s="1"/>
      <c r="CY11" s="1"/>
      <c r="CZ11" s="1"/>
      <c r="DA11" s="1"/>
      <c r="DB11" s="1"/>
      <c r="DC11" s="1"/>
      <c r="DD11" s="1"/>
      <c r="DE11" s="1"/>
      <c r="DF11" s="1"/>
      <c r="DG11" s="2"/>
      <c r="DH11" s="18"/>
      <c r="DI11" s="18"/>
      <c r="DJ11" s="18"/>
      <c r="DK11" s="18"/>
      <c r="DL11" s="18"/>
      <c r="DM11" s="18"/>
    </row>
    <row r="12" spans="1:206" x14ac:dyDescent="0.2">
      <c r="A12" s="97">
        <f t="shared" si="12"/>
        <v>43453</v>
      </c>
      <c r="B12" s="5">
        <f t="shared" si="0"/>
        <v>1000</v>
      </c>
      <c r="C12" s="5">
        <f t="shared" si="13"/>
        <v>1000</v>
      </c>
      <c r="D12" s="63">
        <f t="shared" si="14"/>
        <v>5092.97</v>
      </c>
      <c r="E12" s="60">
        <f t="shared" si="15"/>
        <v>5100.6099999999997</v>
      </c>
      <c r="F12" s="143">
        <f t="shared" si="16"/>
        <v>43451</v>
      </c>
      <c r="G12" s="9">
        <f t="shared" si="1"/>
        <v>1.5001070102511616E-3</v>
      </c>
      <c r="H12" s="64">
        <f t="shared" ref="H12:H75" si="24">IF(DAY(A12)=15,VLOOKUP(A12,AH$118:AK$167,4),H11)</f>
        <v>43480</v>
      </c>
      <c r="I12" s="64">
        <f t="shared" si="2"/>
        <v>43480</v>
      </c>
      <c r="J12" s="1">
        <f t="shared" si="17"/>
        <v>19</v>
      </c>
      <c r="K12" s="62">
        <f t="shared" si="3"/>
        <v>0</v>
      </c>
      <c r="L12" s="5">
        <f t="shared" si="4"/>
        <v>1</v>
      </c>
      <c r="M12" s="12">
        <f t="shared" si="18"/>
        <v>1</v>
      </c>
      <c r="N12" s="12">
        <v>1</v>
      </c>
      <c r="O12" s="5">
        <f t="shared" si="5"/>
        <v>1</v>
      </c>
      <c r="P12" s="5">
        <f t="shared" si="6"/>
        <v>1000</v>
      </c>
      <c r="Q12" s="10">
        <v>0</v>
      </c>
      <c r="R12" s="6">
        <f t="shared" si="7"/>
        <v>0</v>
      </c>
      <c r="S12" s="5">
        <f t="shared" si="8"/>
        <v>0</v>
      </c>
      <c r="T12" s="6">
        <f t="shared" si="19"/>
        <v>0.12</v>
      </c>
      <c r="U12" s="10">
        <f t="shared" si="20"/>
        <v>0</v>
      </c>
      <c r="V12" s="10">
        <v>252</v>
      </c>
      <c r="W12" s="12">
        <f t="shared" si="9"/>
        <v>1</v>
      </c>
      <c r="X12" s="5">
        <f t="shared" si="10"/>
        <v>0</v>
      </c>
      <c r="Y12" s="11">
        <f t="shared" si="11"/>
        <v>0</v>
      </c>
      <c r="Z12" s="2" t="s">
        <v>65</v>
      </c>
      <c r="AA12" s="64">
        <f t="shared" si="21"/>
        <v>43465</v>
      </c>
      <c r="AB12" s="2"/>
      <c r="AC12" s="15">
        <v>3</v>
      </c>
      <c r="AD12" s="66">
        <f>AJ172</f>
        <v>43465</v>
      </c>
      <c r="AE12" s="27">
        <f>(AE11-AH12)</f>
        <v>1000</v>
      </c>
      <c r="AF12" s="18">
        <f>NETWORKDAYS(AD11,AD12,AD$118:AD$502)-1</f>
        <v>5</v>
      </c>
      <c r="AG12" s="147">
        <f>TRUNC(AE11*(ROUND((1+T$10)^(AF12/252),9)-1),8)</f>
        <v>2.25111499</v>
      </c>
      <c r="AH12" s="147">
        <f>TRUNC((AE11*AI12),8)</f>
        <v>0</v>
      </c>
      <c r="AI12" s="19">
        <v>0</v>
      </c>
      <c r="AJ12" s="68">
        <f t="shared" si="22"/>
        <v>2.25111499</v>
      </c>
      <c r="AK12" s="15">
        <f>AK11+1</f>
        <v>1</v>
      </c>
      <c r="AL12" s="66">
        <f t="shared" si="23"/>
        <v>43495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9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4"/>
      <c r="CX12" s="1"/>
      <c r="CY12" s="1"/>
      <c r="CZ12" s="1"/>
      <c r="DA12" s="1"/>
      <c r="DB12" s="1"/>
      <c r="DC12" s="1"/>
      <c r="DD12" s="1"/>
      <c r="DE12" s="1"/>
      <c r="DF12" s="1"/>
      <c r="DG12" s="2"/>
      <c r="DH12" s="18"/>
      <c r="DI12" s="18"/>
      <c r="DJ12" s="18"/>
      <c r="DK12" s="18"/>
      <c r="DL12" s="31"/>
      <c r="DM12" s="31"/>
    </row>
    <row r="13" spans="1:206" x14ac:dyDescent="0.2">
      <c r="A13" s="97">
        <f t="shared" si="12"/>
        <v>43454</v>
      </c>
      <c r="B13" s="5">
        <f t="shared" si="0"/>
        <v>1000</v>
      </c>
      <c r="C13" s="5">
        <f t="shared" si="13"/>
        <v>1000</v>
      </c>
      <c r="D13" s="63">
        <f t="shared" si="14"/>
        <v>5092.97</v>
      </c>
      <c r="E13" s="60">
        <f t="shared" si="15"/>
        <v>5100.6099999999997</v>
      </c>
      <c r="F13" s="143">
        <f t="shared" si="16"/>
        <v>43451</v>
      </c>
      <c r="G13" s="9">
        <f t="shared" si="1"/>
        <v>1.5001070102511616E-3</v>
      </c>
      <c r="H13" s="64">
        <f t="shared" si="24"/>
        <v>43480</v>
      </c>
      <c r="I13" s="64">
        <f t="shared" si="2"/>
        <v>43480</v>
      </c>
      <c r="J13" s="1">
        <f t="shared" si="17"/>
        <v>19</v>
      </c>
      <c r="K13" s="62">
        <f t="shared" si="3"/>
        <v>0</v>
      </c>
      <c r="L13" s="5">
        <f t="shared" si="4"/>
        <v>1</v>
      </c>
      <c r="M13" s="12">
        <f t="shared" si="18"/>
        <v>1</v>
      </c>
      <c r="N13" s="12">
        <v>1</v>
      </c>
      <c r="O13" s="5">
        <f t="shared" si="5"/>
        <v>1</v>
      </c>
      <c r="P13" s="5">
        <f t="shared" si="6"/>
        <v>1000</v>
      </c>
      <c r="Q13" s="10">
        <v>0</v>
      </c>
      <c r="R13" s="6">
        <f t="shared" si="7"/>
        <v>0</v>
      </c>
      <c r="S13" s="5">
        <f t="shared" si="8"/>
        <v>0</v>
      </c>
      <c r="T13" s="6">
        <f t="shared" si="19"/>
        <v>0.12</v>
      </c>
      <c r="U13" s="10">
        <f t="shared" si="20"/>
        <v>0</v>
      </c>
      <c r="V13" s="10">
        <v>252</v>
      </c>
      <c r="W13" s="12">
        <f t="shared" si="9"/>
        <v>1</v>
      </c>
      <c r="X13" s="5">
        <f t="shared" si="10"/>
        <v>0</v>
      </c>
      <c r="Y13" s="11">
        <f t="shared" si="11"/>
        <v>0</v>
      </c>
      <c r="Z13" s="2" t="s">
        <v>65</v>
      </c>
      <c r="AA13" s="64">
        <f t="shared" si="21"/>
        <v>43465</v>
      </c>
      <c r="AB13" s="2"/>
      <c r="AC13" s="15">
        <f>AC12+1</f>
        <v>4</v>
      </c>
      <c r="AD13" s="66">
        <f t="shared" ref="AD13:AD57" si="25">AJ173</f>
        <v>43495</v>
      </c>
      <c r="AE13" s="27">
        <f>(AE12-AH13)</f>
        <v>1000</v>
      </c>
      <c r="AF13" s="18">
        <f>NETWORKDAYS(AD12,AD13,AD$118:AD$502)-1</f>
        <v>21</v>
      </c>
      <c r="AG13" s="147">
        <f>TRUNC(AE12*(ROUND((1+T$10)^(AF13/252),9)-1),8)</f>
        <v>9.4887929999999994</v>
      </c>
      <c r="AH13" s="147">
        <f>TRUNC((AE12*AI13),8)</f>
        <v>0</v>
      </c>
      <c r="AI13" s="19">
        <v>0</v>
      </c>
      <c r="AJ13" s="68">
        <f t="shared" si="22"/>
        <v>9.4887929999999994</v>
      </c>
      <c r="AK13" s="15">
        <f>AK12+1</f>
        <v>2</v>
      </c>
      <c r="AL13" s="66">
        <f t="shared" si="23"/>
        <v>43524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9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4"/>
      <c r="CX13" s="1"/>
      <c r="CY13" s="1"/>
      <c r="CZ13" s="1"/>
      <c r="DA13" s="1"/>
      <c r="DB13" s="1"/>
      <c r="DC13" s="1"/>
      <c r="DD13" s="1"/>
      <c r="DE13" s="1"/>
      <c r="DF13" s="1"/>
      <c r="DG13" s="2"/>
      <c r="DH13" s="18"/>
      <c r="DI13" s="18"/>
      <c r="DJ13" s="18"/>
      <c r="DK13" s="18"/>
      <c r="DL13" s="31"/>
      <c r="DM13" s="31"/>
    </row>
    <row r="14" spans="1:206" x14ac:dyDescent="0.2">
      <c r="A14" s="97">
        <f t="shared" si="12"/>
        <v>43455</v>
      </c>
      <c r="B14" s="5">
        <f t="shared" si="0"/>
        <v>1000</v>
      </c>
      <c r="C14" s="5">
        <f t="shared" si="13"/>
        <v>1000</v>
      </c>
      <c r="D14" s="63">
        <f t="shared" si="14"/>
        <v>5092.97</v>
      </c>
      <c r="E14" s="60">
        <f t="shared" si="15"/>
        <v>5100.6099999999997</v>
      </c>
      <c r="F14" s="143">
        <f t="shared" si="16"/>
        <v>43451</v>
      </c>
      <c r="G14" s="9">
        <f t="shared" si="1"/>
        <v>1.5001070102511616E-3</v>
      </c>
      <c r="H14" s="64">
        <f t="shared" si="24"/>
        <v>43480</v>
      </c>
      <c r="I14" s="64">
        <f t="shared" si="2"/>
        <v>43480</v>
      </c>
      <c r="J14" s="1">
        <f t="shared" si="17"/>
        <v>19</v>
      </c>
      <c r="K14" s="62">
        <f t="shared" si="3"/>
        <v>0</v>
      </c>
      <c r="L14" s="5">
        <f t="shared" si="4"/>
        <v>1</v>
      </c>
      <c r="M14" s="12">
        <f t="shared" si="18"/>
        <v>1</v>
      </c>
      <c r="N14" s="12">
        <v>1</v>
      </c>
      <c r="O14" s="5">
        <f t="shared" si="5"/>
        <v>1</v>
      </c>
      <c r="P14" s="5">
        <f t="shared" si="6"/>
        <v>1000</v>
      </c>
      <c r="Q14" s="10">
        <v>0</v>
      </c>
      <c r="R14" s="6">
        <f t="shared" si="7"/>
        <v>0</v>
      </c>
      <c r="S14" s="5">
        <f t="shared" si="8"/>
        <v>0</v>
      </c>
      <c r="T14" s="6">
        <f t="shared" si="19"/>
        <v>0.12</v>
      </c>
      <c r="U14" s="10">
        <f t="shared" si="20"/>
        <v>0</v>
      </c>
      <c r="V14" s="10">
        <v>252</v>
      </c>
      <c r="W14" s="12">
        <f t="shared" si="9"/>
        <v>1</v>
      </c>
      <c r="X14" s="5">
        <f t="shared" si="10"/>
        <v>0</v>
      </c>
      <c r="Y14" s="11">
        <f t="shared" si="11"/>
        <v>0</v>
      </c>
      <c r="Z14" s="2" t="s">
        <v>65</v>
      </c>
      <c r="AA14" s="64">
        <f t="shared" si="21"/>
        <v>43465</v>
      </c>
      <c r="AB14" s="2"/>
      <c r="AC14" s="15">
        <f>AC13+1</f>
        <v>5</v>
      </c>
      <c r="AD14" s="66">
        <f t="shared" si="25"/>
        <v>43524</v>
      </c>
      <c r="AE14" s="27">
        <f>(AE13-AH14)</f>
        <v>1000</v>
      </c>
      <c r="AF14" s="18">
        <f>NETWORKDAYS(AD13,AD14,AD$118:AD$502)-1</f>
        <v>21</v>
      </c>
      <c r="AG14" s="147">
        <f>TRUNC(AE13*(ROUND((1+T$10)^(AF14/252),9)-1),8)</f>
        <v>9.4887929999999994</v>
      </c>
      <c r="AH14" s="147">
        <f>TRUNC((AE13*AI14),8)</f>
        <v>0</v>
      </c>
      <c r="AI14" s="19">
        <v>0</v>
      </c>
      <c r="AJ14" s="68">
        <f t="shared" si="22"/>
        <v>9.4887929999999994</v>
      </c>
      <c r="AK14" s="15">
        <f>AK13+1</f>
        <v>3</v>
      </c>
      <c r="AL14" s="66">
        <f t="shared" si="23"/>
        <v>43556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9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4"/>
      <c r="CX14" s="1"/>
      <c r="CY14" s="1"/>
      <c r="CZ14" s="1"/>
      <c r="DA14" s="1"/>
      <c r="DB14" s="1"/>
      <c r="DC14" s="1"/>
      <c r="DD14" s="1"/>
      <c r="DE14" s="1"/>
      <c r="DF14" s="1"/>
      <c r="DG14" s="2"/>
      <c r="DH14" s="18"/>
      <c r="DI14" s="18"/>
      <c r="DJ14" s="18"/>
      <c r="DK14" s="18"/>
      <c r="DL14" s="31"/>
      <c r="DM14" s="31"/>
    </row>
    <row r="15" spans="1:206" x14ac:dyDescent="0.2">
      <c r="A15" s="97">
        <f t="shared" si="12"/>
        <v>43456</v>
      </c>
      <c r="B15" s="5">
        <f t="shared" si="0"/>
        <v>1000.52874348</v>
      </c>
      <c r="C15" s="5">
        <f t="shared" si="13"/>
        <v>1000</v>
      </c>
      <c r="D15" s="63">
        <f t="shared" si="14"/>
        <v>5092.97</v>
      </c>
      <c r="E15" s="60">
        <f t="shared" si="15"/>
        <v>5100.6099999999997</v>
      </c>
      <c r="F15" s="143">
        <f t="shared" si="16"/>
        <v>43451</v>
      </c>
      <c r="G15" s="9">
        <f t="shared" si="1"/>
        <v>1.5001070102511616E-3</v>
      </c>
      <c r="H15" s="64">
        <f t="shared" si="24"/>
        <v>43480</v>
      </c>
      <c r="I15" s="64">
        <f t="shared" si="2"/>
        <v>43480</v>
      </c>
      <c r="J15" s="1">
        <f t="shared" si="17"/>
        <v>19</v>
      </c>
      <c r="K15" s="62">
        <f>IF(A15&lt;K$2,0,(J15-(NETWORKDAYS(A15,I15,AD$118:AD$502)-1))-K$3)</f>
        <v>1</v>
      </c>
      <c r="L15" s="5">
        <f t="shared" si="4"/>
        <v>1.0000788899999999</v>
      </c>
      <c r="M15" s="12">
        <f t="shared" si="18"/>
        <v>1</v>
      </c>
      <c r="N15" s="12">
        <v>1</v>
      </c>
      <c r="O15" s="5">
        <f t="shared" si="5"/>
        <v>1.0000788899999999</v>
      </c>
      <c r="P15" s="5">
        <f t="shared" si="6"/>
        <v>1000.07889</v>
      </c>
      <c r="Q15" s="10">
        <f t="shared" ref="Q15:Q73" si="26">IF(VLOOKUP(A15,AD$10:AK$114,8)=VLOOKUP(A14,AD$10:AK$114,8),0,VLOOKUP(A15,AD$10:AK$114,8))</f>
        <v>0</v>
      </c>
      <c r="R15" s="6">
        <f t="shared" si="7"/>
        <v>0</v>
      </c>
      <c r="S15" s="5">
        <f t="shared" si="8"/>
        <v>0</v>
      </c>
      <c r="T15" s="6">
        <f t="shared" si="19"/>
        <v>0.12</v>
      </c>
      <c r="U15" s="10">
        <f t="shared" si="20"/>
        <v>1</v>
      </c>
      <c r="V15" s="10">
        <v>252</v>
      </c>
      <c r="W15" s="12">
        <f t="shared" si="9"/>
        <v>1.0004498180000001</v>
      </c>
      <c r="X15" s="5">
        <f t="shared" si="10"/>
        <v>0.44985347999999997</v>
      </c>
      <c r="Y15" s="11">
        <f t="shared" si="11"/>
        <v>0</v>
      </c>
      <c r="Z15" s="2" t="s">
        <v>65</v>
      </c>
      <c r="AA15" s="64">
        <f t="shared" si="21"/>
        <v>43465</v>
      </c>
      <c r="AB15" s="2"/>
      <c r="AC15" s="15">
        <f>AC14+1</f>
        <v>6</v>
      </c>
      <c r="AD15" s="66">
        <f t="shared" si="25"/>
        <v>43556</v>
      </c>
      <c r="AE15" s="27">
        <f>(AE14-AH15)</f>
        <v>1000</v>
      </c>
      <c r="AF15" s="18">
        <f>NETWORKDAYS(AD14,AD15,AD$118:AD$502)-1</f>
        <v>20</v>
      </c>
      <c r="AG15" s="147">
        <f>TRUNC(AE14*(ROUND((1+T$10)^(AF15/252),9)-1),8)</f>
        <v>9.0349109999999992</v>
      </c>
      <c r="AH15" s="147">
        <f t="shared" ref="AH15:AH16" si="27">TRUNC((AE14*AI15),8)</f>
        <v>0</v>
      </c>
      <c r="AI15" s="19">
        <v>0</v>
      </c>
      <c r="AJ15" s="68">
        <f t="shared" si="22"/>
        <v>9.0349109999999992</v>
      </c>
      <c r="AK15" s="15">
        <f>AK14+1</f>
        <v>4</v>
      </c>
      <c r="AL15" s="66">
        <f t="shared" si="23"/>
        <v>43585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9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4"/>
      <c r="CX15" s="1"/>
      <c r="CY15" s="1"/>
      <c r="CZ15" s="1"/>
      <c r="DA15" s="1"/>
      <c r="DB15" s="1"/>
      <c r="DC15" s="1"/>
      <c r="DD15" s="1"/>
      <c r="DE15" s="1"/>
      <c r="DF15" s="1"/>
      <c r="DG15" s="2"/>
      <c r="DH15" s="18"/>
      <c r="DI15" s="18"/>
      <c r="DJ15" s="18"/>
      <c r="DK15" s="18"/>
      <c r="DL15" s="31"/>
      <c r="DM15" s="31"/>
    </row>
    <row r="16" spans="1:206" x14ac:dyDescent="0.2">
      <c r="A16" s="97">
        <f t="shared" si="12"/>
        <v>43457</v>
      </c>
      <c r="B16" s="5">
        <f t="shared" si="0"/>
        <v>1000.52874348</v>
      </c>
      <c r="C16" s="5">
        <f t="shared" si="13"/>
        <v>1000</v>
      </c>
      <c r="D16" s="63">
        <f t="shared" si="14"/>
        <v>5092.97</v>
      </c>
      <c r="E16" s="60">
        <f t="shared" si="15"/>
        <v>5100.6099999999997</v>
      </c>
      <c r="F16" s="143">
        <f t="shared" si="16"/>
        <v>43451</v>
      </c>
      <c r="G16" s="9">
        <f t="shared" si="1"/>
        <v>1.5001070102511616E-3</v>
      </c>
      <c r="H16" s="64">
        <f t="shared" si="24"/>
        <v>43480</v>
      </c>
      <c r="I16" s="64">
        <f t="shared" si="2"/>
        <v>43480</v>
      </c>
      <c r="J16" s="1">
        <f t="shared" si="17"/>
        <v>19</v>
      </c>
      <c r="K16" s="62">
        <f t="shared" si="3"/>
        <v>1</v>
      </c>
      <c r="L16" s="5">
        <f t="shared" si="4"/>
        <v>1.0000788899999999</v>
      </c>
      <c r="M16" s="12">
        <f t="shared" si="18"/>
        <v>1</v>
      </c>
      <c r="N16" s="12">
        <v>1</v>
      </c>
      <c r="O16" s="5">
        <f t="shared" si="5"/>
        <v>1.0000788899999999</v>
      </c>
      <c r="P16" s="5">
        <f t="shared" si="6"/>
        <v>1000.07889</v>
      </c>
      <c r="Q16" s="10">
        <f t="shared" si="26"/>
        <v>0</v>
      </c>
      <c r="R16" s="6">
        <f t="shared" si="7"/>
        <v>0</v>
      </c>
      <c r="S16" s="5">
        <f t="shared" si="8"/>
        <v>0</v>
      </c>
      <c r="T16" s="6">
        <f t="shared" si="19"/>
        <v>0.12</v>
      </c>
      <c r="U16" s="10">
        <f t="shared" si="20"/>
        <v>1</v>
      </c>
      <c r="V16" s="10">
        <v>252</v>
      </c>
      <c r="W16" s="12">
        <f t="shared" si="9"/>
        <v>1.0004498180000001</v>
      </c>
      <c r="X16" s="5">
        <f t="shared" si="10"/>
        <v>0.44985347999999997</v>
      </c>
      <c r="Y16" s="11">
        <f t="shared" si="11"/>
        <v>0</v>
      </c>
      <c r="Z16" s="2" t="s">
        <v>65</v>
      </c>
      <c r="AA16" s="64">
        <f t="shared" si="21"/>
        <v>43465</v>
      </c>
      <c r="AB16" s="2"/>
      <c r="AC16" s="15">
        <f>AC15+1</f>
        <v>7</v>
      </c>
      <c r="AD16" s="66">
        <f t="shared" si="25"/>
        <v>43585</v>
      </c>
      <c r="AE16" s="27">
        <f>(AE15-AH16)</f>
        <v>1000</v>
      </c>
      <c r="AF16" s="18">
        <f>NETWORKDAYS(AD15,AD16,AD$118:AD$502)-1</f>
        <v>20</v>
      </c>
      <c r="AG16" s="147">
        <f>TRUNC(AE15*(ROUND((1+T$10)^(AF16/252),9)-1),8)</f>
        <v>9.0349109999999992</v>
      </c>
      <c r="AH16" s="147">
        <f t="shared" si="27"/>
        <v>0</v>
      </c>
      <c r="AI16" s="19">
        <v>0</v>
      </c>
      <c r="AJ16" s="68">
        <f t="shared" si="22"/>
        <v>9.0349109999999992</v>
      </c>
      <c r="AK16" s="15">
        <f>AK15+1</f>
        <v>5</v>
      </c>
      <c r="AL16" s="66">
        <f t="shared" si="23"/>
        <v>43615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9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4"/>
      <c r="CX16" s="1"/>
      <c r="CY16" s="1"/>
      <c r="CZ16" s="1"/>
      <c r="DA16" s="1"/>
      <c r="DB16" s="1"/>
      <c r="DC16" s="1"/>
      <c r="DD16" s="1"/>
      <c r="DE16" s="1"/>
      <c r="DF16" s="1"/>
      <c r="DG16" s="2"/>
      <c r="DH16" s="18"/>
      <c r="DI16" s="18"/>
      <c r="DJ16" s="18"/>
      <c r="DK16" s="18"/>
      <c r="DL16" s="31"/>
      <c r="DM16" s="31"/>
    </row>
    <row r="17" spans="1:117" x14ac:dyDescent="0.2">
      <c r="A17" s="97">
        <f t="shared" si="12"/>
        <v>43458</v>
      </c>
      <c r="B17" s="5">
        <f t="shared" si="0"/>
        <v>1000.52874348</v>
      </c>
      <c r="C17" s="5">
        <f t="shared" si="13"/>
        <v>1000</v>
      </c>
      <c r="D17" s="63">
        <f t="shared" si="14"/>
        <v>5092.97</v>
      </c>
      <c r="E17" s="60">
        <f t="shared" si="15"/>
        <v>5100.6099999999997</v>
      </c>
      <c r="F17" s="143">
        <f t="shared" si="16"/>
        <v>43451</v>
      </c>
      <c r="G17" s="9">
        <f t="shared" si="1"/>
        <v>1.5001070102511616E-3</v>
      </c>
      <c r="H17" s="64">
        <f t="shared" si="24"/>
        <v>43480</v>
      </c>
      <c r="I17" s="64">
        <f t="shared" si="2"/>
        <v>43480</v>
      </c>
      <c r="J17" s="1">
        <f t="shared" si="17"/>
        <v>19</v>
      </c>
      <c r="K17" s="62">
        <f t="shared" si="3"/>
        <v>1</v>
      </c>
      <c r="L17" s="5">
        <f t="shared" si="4"/>
        <v>1.0000788899999999</v>
      </c>
      <c r="M17" s="12">
        <f t="shared" si="18"/>
        <v>1</v>
      </c>
      <c r="N17" s="12">
        <v>1</v>
      </c>
      <c r="O17" s="5">
        <f t="shared" si="5"/>
        <v>1.0000788899999999</v>
      </c>
      <c r="P17" s="5">
        <f t="shared" si="6"/>
        <v>1000.07889</v>
      </c>
      <c r="Q17" s="10">
        <f t="shared" si="26"/>
        <v>0</v>
      </c>
      <c r="R17" s="6">
        <f t="shared" si="7"/>
        <v>0</v>
      </c>
      <c r="S17" s="5">
        <f t="shared" si="8"/>
        <v>0</v>
      </c>
      <c r="T17" s="6">
        <f t="shared" si="19"/>
        <v>0.12</v>
      </c>
      <c r="U17" s="10">
        <f t="shared" si="20"/>
        <v>1</v>
      </c>
      <c r="V17" s="10">
        <v>252</v>
      </c>
      <c r="W17" s="12">
        <f t="shared" si="9"/>
        <v>1.0004498180000001</v>
      </c>
      <c r="X17" s="5">
        <f t="shared" si="10"/>
        <v>0.44985347999999997</v>
      </c>
      <c r="Y17" s="11">
        <f t="shared" si="11"/>
        <v>0</v>
      </c>
      <c r="Z17" s="2" t="s">
        <v>65</v>
      </c>
      <c r="AA17" s="64">
        <f t="shared" si="21"/>
        <v>43465</v>
      </c>
      <c r="AB17" s="2"/>
      <c r="AC17" s="15">
        <f t="shared" ref="AC17:AC57" si="28">AC16+1</f>
        <v>8</v>
      </c>
      <c r="AD17" s="66">
        <f t="shared" si="25"/>
        <v>43615</v>
      </c>
      <c r="AE17" s="27">
        <f t="shared" ref="AE17:AE23" si="29">(AE16-AH17)</f>
        <v>1000</v>
      </c>
      <c r="AF17" s="18">
        <f t="shared" ref="AF17:AF23" si="30">NETWORKDAYS(AD16,AD17,AD$118:AD$502)-1</f>
        <v>21</v>
      </c>
      <c r="AG17" s="147">
        <f t="shared" ref="AG17:AG23" si="31">TRUNC(AE16*(ROUND((1+T$10)^(AF17/252),9)-1),8)</f>
        <v>9.4887929999999994</v>
      </c>
      <c r="AH17" s="147">
        <f t="shared" ref="AH17:AH23" si="32">TRUNC((AE16*AI17),8)</f>
        <v>0</v>
      </c>
      <c r="AI17" s="19">
        <v>0</v>
      </c>
      <c r="AJ17" s="68">
        <f t="shared" ref="AJ17:AJ23" si="33">(AG17+AH17)</f>
        <v>9.4887929999999994</v>
      </c>
      <c r="AK17" s="15">
        <f t="shared" ref="AK17:AK57" si="34">AK16+1</f>
        <v>6</v>
      </c>
      <c r="AL17" s="66">
        <f t="shared" ref="AL17:AL23" si="35">AD18</f>
        <v>43647</v>
      </c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9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4"/>
      <c r="CX17" s="1"/>
      <c r="CY17" s="1"/>
      <c r="CZ17" s="1"/>
      <c r="DA17" s="1"/>
      <c r="DB17" s="1"/>
      <c r="DC17" s="1"/>
      <c r="DD17" s="1"/>
      <c r="DE17" s="1"/>
      <c r="DF17" s="1"/>
      <c r="DG17" s="2"/>
      <c r="DH17" s="18"/>
      <c r="DI17" s="18"/>
      <c r="DJ17" s="18"/>
      <c r="DK17" s="18"/>
      <c r="DL17" s="31"/>
      <c r="DM17" s="31"/>
    </row>
    <row r="18" spans="1:117" x14ac:dyDescent="0.2">
      <c r="A18" s="97">
        <f t="shared" si="12"/>
        <v>43459</v>
      </c>
      <c r="B18" s="5">
        <f t="shared" si="0"/>
        <v>1001.05778099</v>
      </c>
      <c r="C18" s="5">
        <f t="shared" si="13"/>
        <v>1000</v>
      </c>
      <c r="D18" s="63">
        <f t="shared" si="14"/>
        <v>5092.97</v>
      </c>
      <c r="E18" s="60">
        <f t="shared" si="15"/>
        <v>5100.6099999999997</v>
      </c>
      <c r="F18" s="143">
        <f t="shared" si="16"/>
        <v>43451</v>
      </c>
      <c r="G18" s="9">
        <f t="shared" si="1"/>
        <v>1.5001070102511616E-3</v>
      </c>
      <c r="H18" s="64">
        <f t="shared" si="24"/>
        <v>43480</v>
      </c>
      <c r="I18" s="64">
        <f t="shared" si="2"/>
        <v>43480</v>
      </c>
      <c r="J18" s="1">
        <f t="shared" si="17"/>
        <v>19</v>
      </c>
      <c r="K18" s="62">
        <f t="shared" si="3"/>
        <v>2</v>
      </c>
      <c r="L18" s="5">
        <f t="shared" si="4"/>
        <v>1.0001578</v>
      </c>
      <c r="M18" s="12">
        <f t="shared" si="18"/>
        <v>1</v>
      </c>
      <c r="N18" s="12">
        <v>1</v>
      </c>
      <c r="O18" s="5">
        <f t="shared" si="5"/>
        <v>1.0001578</v>
      </c>
      <c r="P18" s="5">
        <f t="shared" si="6"/>
        <v>1000.1578</v>
      </c>
      <c r="Q18" s="10">
        <f t="shared" si="26"/>
        <v>0</v>
      </c>
      <c r="R18" s="6">
        <f t="shared" si="7"/>
        <v>0</v>
      </c>
      <c r="S18" s="5">
        <f t="shared" si="8"/>
        <v>0</v>
      </c>
      <c r="T18" s="6">
        <f t="shared" si="19"/>
        <v>0.12</v>
      </c>
      <c r="U18" s="10">
        <f t="shared" si="20"/>
        <v>2</v>
      </c>
      <c r="V18" s="10">
        <v>252</v>
      </c>
      <c r="W18" s="12">
        <f t="shared" si="9"/>
        <v>1.0008998389999999</v>
      </c>
      <c r="X18" s="5">
        <f t="shared" si="10"/>
        <v>0.89998098999999998</v>
      </c>
      <c r="Y18" s="11">
        <f t="shared" si="11"/>
        <v>0</v>
      </c>
      <c r="Z18" s="2" t="s">
        <v>65</v>
      </c>
      <c r="AA18" s="64">
        <f t="shared" si="21"/>
        <v>43465</v>
      </c>
      <c r="AB18" s="2"/>
      <c r="AC18" s="15">
        <f t="shared" si="28"/>
        <v>9</v>
      </c>
      <c r="AD18" s="66">
        <f t="shared" si="25"/>
        <v>43647</v>
      </c>
      <c r="AE18" s="27">
        <f t="shared" si="29"/>
        <v>1000</v>
      </c>
      <c r="AF18" s="18">
        <f t="shared" si="30"/>
        <v>21</v>
      </c>
      <c r="AG18" s="147">
        <f t="shared" si="31"/>
        <v>9.4887929999999994</v>
      </c>
      <c r="AH18" s="147">
        <f t="shared" si="32"/>
        <v>0</v>
      </c>
      <c r="AI18" s="19">
        <v>0</v>
      </c>
      <c r="AJ18" s="68">
        <f t="shared" si="33"/>
        <v>9.4887929999999994</v>
      </c>
      <c r="AK18" s="15">
        <f t="shared" si="34"/>
        <v>7</v>
      </c>
      <c r="AL18" s="66">
        <f t="shared" si="35"/>
        <v>43676</v>
      </c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9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4"/>
      <c r="CX18" s="1"/>
      <c r="CY18" s="1"/>
      <c r="CZ18" s="1"/>
      <c r="DA18" s="1"/>
      <c r="DB18" s="1"/>
      <c r="DC18" s="1"/>
      <c r="DD18" s="1"/>
      <c r="DE18" s="1"/>
      <c r="DF18" s="1"/>
      <c r="DG18" s="2"/>
      <c r="DH18" s="18"/>
      <c r="DI18" s="18"/>
      <c r="DJ18" s="18"/>
      <c r="DK18" s="18"/>
      <c r="DL18" s="31"/>
      <c r="DM18" s="31"/>
    </row>
    <row r="19" spans="1:117" x14ac:dyDescent="0.2">
      <c r="A19" s="97">
        <f t="shared" si="12"/>
        <v>43460</v>
      </c>
      <c r="B19" s="5">
        <f t="shared" si="0"/>
        <v>1001.05778099</v>
      </c>
      <c r="C19" s="5">
        <f t="shared" si="13"/>
        <v>1000</v>
      </c>
      <c r="D19" s="63">
        <f t="shared" si="14"/>
        <v>5092.97</v>
      </c>
      <c r="E19" s="60">
        <f t="shared" si="15"/>
        <v>5100.6099999999997</v>
      </c>
      <c r="F19" s="143">
        <f t="shared" si="16"/>
        <v>43451</v>
      </c>
      <c r="G19" s="9">
        <f t="shared" si="1"/>
        <v>1.5001070102511616E-3</v>
      </c>
      <c r="H19" s="64">
        <f t="shared" si="24"/>
        <v>43480</v>
      </c>
      <c r="I19" s="64">
        <f t="shared" si="2"/>
        <v>43480</v>
      </c>
      <c r="J19" s="1">
        <f t="shared" si="17"/>
        <v>19</v>
      </c>
      <c r="K19" s="62">
        <f t="shared" si="3"/>
        <v>2</v>
      </c>
      <c r="L19" s="5">
        <f t="shared" si="4"/>
        <v>1.0001578</v>
      </c>
      <c r="M19" s="12">
        <f t="shared" si="18"/>
        <v>1</v>
      </c>
      <c r="N19" s="12">
        <v>1</v>
      </c>
      <c r="O19" s="5">
        <f t="shared" si="5"/>
        <v>1.0001578</v>
      </c>
      <c r="P19" s="5">
        <f t="shared" si="6"/>
        <v>1000.1578</v>
      </c>
      <c r="Q19" s="10">
        <f t="shared" si="26"/>
        <v>0</v>
      </c>
      <c r="R19" s="6">
        <f t="shared" si="7"/>
        <v>0</v>
      </c>
      <c r="S19" s="5">
        <f t="shared" si="8"/>
        <v>0</v>
      </c>
      <c r="T19" s="6">
        <f t="shared" si="19"/>
        <v>0.12</v>
      </c>
      <c r="U19" s="10">
        <f t="shared" si="20"/>
        <v>2</v>
      </c>
      <c r="V19" s="10">
        <v>252</v>
      </c>
      <c r="W19" s="12">
        <f t="shared" si="9"/>
        <v>1.0008998389999999</v>
      </c>
      <c r="X19" s="5">
        <f t="shared" si="10"/>
        <v>0.89998098999999998</v>
      </c>
      <c r="Y19" s="11">
        <f t="shared" si="11"/>
        <v>0</v>
      </c>
      <c r="Z19" s="2" t="s">
        <v>65</v>
      </c>
      <c r="AA19" s="64">
        <f t="shared" si="21"/>
        <v>43465</v>
      </c>
      <c r="AB19" s="2"/>
      <c r="AC19" s="15">
        <f t="shared" si="28"/>
        <v>10</v>
      </c>
      <c r="AD19" s="66">
        <f t="shared" si="25"/>
        <v>43676</v>
      </c>
      <c r="AE19" s="27">
        <f t="shared" si="29"/>
        <v>1000</v>
      </c>
      <c r="AF19" s="18">
        <f t="shared" si="30"/>
        <v>21</v>
      </c>
      <c r="AG19" s="147">
        <f t="shared" si="31"/>
        <v>9.4887929999999994</v>
      </c>
      <c r="AH19" s="147">
        <f t="shared" si="32"/>
        <v>0</v>
      </c>
      <c r="AI19" s="19">
        <v>0</v>
      </c>
      <c r="AJ19" s="68">
        <f t="shared" si="33"/>
        <v>9.4887929999999994</v>
      </c>
      <c r="AK19" s="15">
        <f t="shared" si="34"/>
        <v>8</v>
      </c>
      <c r="AL19" s="66">
        <f t="shared" si="35"/>
        <v>43707</v>
      </c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9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4"/>
      <c r="CX19" s="1"/>
      <c r="CY19" s="1"/>
      <c r="CZ19" s="1"/>
      <c r="DA19" s="1"/>
      <c r="DB19" s="1"/>
      <c r="DC19" s="1"/>
      <c r="DD19" s="1"/>
      <c r="DE19" s="1"/>
      <c r="DF19" s="1"/>
      <c r="DG19" s="2"/>
      <c r="DH19" s="18"/>
      <c r="DI19" s="18"/>
      <c r="DJ19" s="18"/>
      <c r="DK19" s="18"/>
      <c r="DL19" s="31"/>
      <c r="DM19" s="31"/>
    </row>
    <row r="20" spans="1:117" x14ac:dyDescent="0.2">
      <c r="A20" s="97">
        <f t="shared" si="12"/>
        <v>43461</v>
      </c>
      <c r="B20" s="5">
        <f t="shared" si="0"/>
        <v>1001.58708055</v>
      </c>
      <c r="C20" s="5">
        <f t="shared" si="13"/>
        <v>1000</v>
      </c>
      <c r="D20" s="63">
        <f t="shared" si="14"/>
        <v>5092.97</v>
      </c>
      <c r="E20" s="60">
        <f t="shared" si="15"/>
        <v>5100.6099999999997</v>
      </c>
      <c r="F20" s="143">
        <f t="shared" si="16"/>
        <v>43451</v>
      </c>
      <c r="G20" s="9">
        <f t="shared" si="1"/>
        <v>1.5001070102511616E-3</v>
      </c>
      <c r="H20" s="64">
        <f t="shared" si="24"/>
        <v>43480</v>
      </c>
      <c r="I20" s="64">
        <f t="shared" si="2"/>
        <v>43480</v>
      </c>
      <c r="J20" s="1">
        <f t="shared" si="17"/>
        <v>19</v>
      </c>
      <c r="K20" s="62">
        <f t="shared" si="3"/>
        <v>3</v>
      </c>
      <c r="L20" s="5">
        <f t="shared" si="4"/>
        <v>1.0002367000000001</v>
      </c>
      <c r="M20" s="12">
        <f t="shared" si="18"/>
        <v>1</v>
      </c>
      <c r="N20" s="12">
        <v>1</v>
      </c>
      <c r="O20" s="5">
        <f t="shared" si="5"/>
        <v>1.0002367000000001</v>
      </c>
      <c r="P20" s="5">
        <f t="shared" si="6"/>
        <v>1000.2367</v>
      </c>
      <c r="Q20" s="10">
        <f t="shared" si="26"/>
        <v>0</v>
      </c>
      <c r="R20" s="6">
        <f t="shared" si="7"/>
        <v>0</v>
      </c>
      <c r="S20" s="5">
        <f t="shared" si="8"/>
        <v>0</v>
      </c>
      <c r="T20" s="6">
        <f t="shared" si="19"/>
        <v>0.12</v>
      </c>
      <c r="U20" s="10">
        <f t="shared" si="20"/>
        <v>3</v>
      </c>
      <c r="V20" s="10">
        <v>252</v>
      </c>
      <c r="W20" s="12">
        <f t="shared" si="9"/>
        <v>1.0013500609999999</v>
      </c>
      <c r="X20" s="5">
        <f t="shared" si="10"/>
        <v>1.3503805499999999</v>
      </c>
      <c r="Y20" s="11">
        <f t="shared" si="11"/>
        <v>0</v>
      </c>
      <c r="Z20" s="2" t="s">
        <v>65</v>
      </c>
      <c r="AA20" s="64">
        <f t="shared" si="21"/>
        <v>43465</v>
      </c>
      <c r="AB20" s="2"/>
      <c r="AC20" s="15">
        <f t="shared" si="28"/>
        <v>11</v>
      </c>
      <c r="AD20" s="66">
        <f t="shared" si="25"/>
        <v>43707</v>
      </c>
      <c r="AE20" s="27">
        <f t="shared" si="29"/>
        <v>1000</v>
      </c>
      <c r="AF20" s="18">
        <f t="shared" si="30"/>
        <v>23</v>
      </c>
      <c r="AG20" s="147">
        <f t="shared" si="31"/>
        <v>10.397169999999999</v>
      </c>
      <c r="AH20" s="147">
        <f t="shared" si="32"/>
        <v>0</v>
      </c>
      <c r="AI20" s="19">
        <v>0</v>
      </c>
      <c r="AJ20" s="68">
        <f t="shared" si="33"/>
        <v>10.397169999999999</v>
      </c>
      <c r="AK20" s="15">
        <f t="shared" si="34"/>
        <v>9</v>
      </c>
      <c r="AL20" s="66">
        <f t="shared" si="35"/>
        <v>43738</v>
      </c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9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4"/>
      <c r="CX20" s="1"/>
      <c r="CY20" s="1"/>
      <c r="CZ20" s="1"/>
      <c r="DA20" s="1"/>
      <c r="DB20" s="1"/>
      <c r="DC20" s="1"/>
      <c r="DD20" s="1"/>
      <c r="DE20" s="1"/>
      <c r="DF20" s="1"/>
      <c r="DG20" s="2"/>
      <c r="DH20" s="18"/>
      <c r="DI20" s="18"/>
      <c r="DJ20" s="18"/>
      <c r="DK20" s="18"/>
      <c r="DL20" s="31"/>
      <c r="DM20" s="31"/>
    </row>
    <row r="21" spans="1:117" x14ac:dyDescent="0.2">
      <c r="A21" s="97">
        <f t="shared" si="12"/>
        <v>43462</v>
      </c>
      <c r="B21" s="5">
        <f t="shared" si="0"/>
        <v>1002.11667526</v>
      </c>
      <c r="C21" s="5">
        <f t="shared" si="13"/>
        <v>1000</v>
      </c>
      <c r="D21" s="63">
        <f t="shared" si="14"/>
        <v>5092.97</v>
      </c>
      <c r="E21" s="60">
        <f t="shared" si="15"/>
        <v>5100.6099999999997</v>
      </c>
      <c r="F21" s="143">
        <f t="shared" si="16"/>
        <v>43451</v>
      </c>
      <c r="G21" s="9">
        <f t="shared" si="1"/>
        <v>1.5001070102511616E-3</v>
      </c>
      <c r="H21" s="64">
        <f t="shared" si="24"/>
        <v>43480</v>
      </c>
      <c r="I21" s="64">
        <f t="shared" si="2"/>
        <v>43480</v>
      </c>
      <c r="J21" s="1">
        <f t="shared" si="17"/>
        <v>19</v>
      </c>
      <c r="K21" s="62">
        <f t="shared" si="3"/>
        <v>4</v>
      </c>
      <c r="L21" s="5">
        <f t="shared" si="4"/>
        <v>1.0003156200000001</v>
      </c>
      <c r="M21" s="12">
        <f t="shared" si="18"/>
        <v>1</v>
      </c>
      <c r="N21" s="12">
        <v>1</v>
      </c>
      <c r="O21" s="5">
        <f t="shared" si="5"/>
        <v>1.0003156200000001</v>
      </c>
      <c r="P21" s="5">
        <f t="shared" si="6"/>
        <v>1000.31562</v>
      </c>
      <c r="Q21" s="10">
        <f t="shared" si="26"/>
        <v>0</v>
      </c>
      <c r="R21" s="6">
        <f t="shared" si="7"/>
        <v>0</v>
      </c>
      <c r="S21" s="5">
        <f t="shared" si="8"/>
        <v>0</v>
      </c>
      <c r="T21" s="6">
        <f t="shared" si="19"/>
        <v>0.12</v>
      </c>
      <c r="U21" s="10">
        <f t="shared" si="20"/>
        <v>4</v>
      </c>
      <c r="V21" s="10">
        <v>252</v>
      </c>
      <c r="W21" s="12">
        <f t="shared" si="9"/>
        <v>1.0018004869999999</v>
      </c>
      <c r="X21" s="5">
        <f t="shared" si="10"/>
        <v>1.80105526</v>
      </c>
      <c r="Y21" s="11">
        <f t="shared" si="11"/>
        <v>0</v>
      </c>
      <c r="Z21" s="2" t="s">
        <v>65</v>
      </c>
      <c r="AA21" s="64">
        <f t="shared" si="21"/>
        <v>43465</v>
      </c>
      <c r="AB21" s="2"/>
      <c r="AC21" s="15">
        <f t="shared" si="28"/>
        <v>12</v>
      </c>
      <c r="AD21" s="66">
        <f t="shared" si="25"/>
        <v>43738</v>
      </c>
      <c r="AE21" s="27">
        <f t="shared" si="29"/>
        <v>1000</v>
      </c>
      <c r="AF21" s="18">
        <f t="shared" si="30"/>
        <v>21</v>
      </c>
      <c r="AG21" s="147">
        <f t="shared" si="31"/>
        <v>9.4887929999999994</v>
      </c>
      <c r="AH21" s="147">
        <f t="shared" si="32"/>
        <v>0</v>
      </c>
      <c r="AI21" s="19">
        <v>0</v>
      </c>
      <c r="AJ21" s="68">
        <f t="shared" si="33"/>
        <v>9.4887929999999994</v>
      </c>
      <c r="AK21" s="15">
        <f t="shared" si="34"/>
        <v>10</v>
      </c>
      <c r="AL21" s="66">
        <f t="shared" si="35"/>
        <v>43768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9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4"/>
      <c r="CX21" s="1"/>
      <c r="CY21" s="1"/>
      <c r="CZ21" s="1"/>
      <c r="DA21" s="1"/>
      <c r="DB21" s="1"/>
      <c r="DC21" s="1"/>
      <c r="DD21" s="1"/>
      <c r="DE21" s="1"/>
      <c r="DF21" s="1"/>
      <c r="DG21" s="2"/>
      <c r="DH21" s="18"/>
      <c r="DI21" s="18"/>
      <c r="DJ21" s="18"/>
      <c r="DK21" s="18"/>
      <c r="DL21" s="31"/>
      <c r="DM21" s="31"/>
    </row>
    <row r="22" spans="1:117" x14ac:dyDescent="0.2">
      <c r="A22" s="97">
        <f t="shared" si="12"/>
        <v>43463</v>
      </c>
      <c r="B22" s="5">
        <f t="shared" si="0"/>
        <v>1002.64654315</v>
      </c>
      <c r="C22" s="5">
        <f t="shared" si="13"/>
        <v>1000</v>
      </c>
      <c r="D22" s="63">
        <f t="shared" si="14"/>
        <v>5092.97</v>
      </c>
      <c r="E22" s="60">
        <f t="shared" si="15"/>
        <v>5100.6099999999997</v>
      </c>
      <c r="F22" s="143">
        <f t="shared" si="16"/>
        <v>43451</v>
      </c>
      <c r="G22" s="9">
        <f t="shared" si="1"/>
        <v>1.5001070102511616E-3</v>
      </c>
      <c r="H22" s="64">
        <f t="shared" si="24"/>
        <v>43480</v>
      </c>
      <c r="I22" s="64">
        <f t="shared" si="2"/>
        <v>43480</v>
      </c>
      <c r="J22" s="1">
        <f t="shared" si="17"/>
        <v>19</v>
      </c>
      <c r="K22" s="62">
        <f t="shared" si="3"/>
        <v>5</v>
      </c>
      <c r="L22" s="5">
        <f t="shared" si="4"/>
        <v>1.0003945400000001</v>
      </c>
      <c r="M22" s="12">
        <f t="shared" si="18"/>
        <v>1</v>
      </c>
      <c r="N22" s="12">
        <v>1</v>
      </c>
      <c r="O22" s="5">
        <f t="shared" si="5"/>
        <v>1.0003945400000001</v>
      </c>
      <c r="P22" s="5">
        <f t="shared" si="6"/>
        <v>1000.39454</v>
      </c>
      <c r="Q22" s="10">
        <f t="shared" si="26"/>
        <v>0</v>
      </c>
      <c r="R22" s="6">
        <f t="shared" si="7"/>
        <v>0</v>
      </c>
      <c r="S22" s="5">
        <f t="shared" si="8"/>
        <v>0</v>
      </c>
      <c r="T22" s="6">
        <f t="shared" si="19"/>
        <v>0.12</v>
      </c>
      <c r="U22" s="10">
        <f t="shared" si="20"/>
        <v>5</v>
      </c>
      <c r="V22" s="10">
        <v>252</v>
      </c>
      <c r="W22" s="12">
        <f t="shared" si="9"/>
        <v>1.002251115</v>
      </c>
      <c r="X22" s="5">
        <f t="shared" si="10"/>
        <v>2.2520031500000002</v>
      </c>
      <c r="Y22" s="11">
        <f t="shared" si="11"/>
        <v>0</v>
      </c>
      <c r="Z22" s="2" t="s">
        <v>65</v>
      </c>
      <c r="AA22" s="64">
        <f t="shared" si="21"/>
        <v>43465</v>
      </c>
      <c r="AB22" s="2"/>
      <c r="AC22" s="15">
        <f t="shared" si="28"/>
        <v>13</v>
      </c>
      <c r="AD22" s="66">
        <f t="shared" si="25"/>
        <v>43768</v>
      </c>
      <c r="AE22" s="27">
        <f t="shared" si="29"/>
        <v>1000</v>
      </c>
      <c r="AF22" s="18">
        <f t="shared" si="30"/>
        <v>22</v>
      </c>
      <c r="AG22" s="147">
        <f t="shared" si="31"/>
        <v>9.9428789999999996</v>
      </c>
      <c r="AH22" s="147">
        <f t="shared" si="32"/>
        <v>0</v>
      </c>
      <c r="AI22" s="19">
        <v>0</v>
      </c>
      <c r="AJ22" s="68">
        <f t="shared" si="33"/>
        <v>9.9428789999999996</v>
      </c>
      <c r="AK22" s="15">
        <f t="shared" si="34"/>
        <v>11</v>
      </c>
      <c r="AL22" s="66">
        <f t="shared" si="35"/>
        <v>43801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9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4"/>
      <c r="CX22" s="1"/>
      <c r="CY22" s="1"/>
      <c r="CZ22" s="1"/>
      <c r="DA22" s="1"/>
      <c r="DB22" s="1"/>
      <c r="DC22" s="1"/>
      <c r="DD22" s="1"/>
      <c r="DE22" s="1"/>
      <c r="DF22" s="1"/>
      <c r="DG22" s="2"/>
      <c r="DH22" s="18"/>
      <c r="DI22" s="18"/>
      <c r="DJ22" s="18"/>
      <c r="DK22" s="18"/>
      <c r="DL22" s="31"/>
      <c r="DM22" s="31"/>
    </row>
    <row r="23" spans="1:117" x14ac:dyDescent="0.2">
      <c r="A23" s="97">
        <f t="shared" si="12"/>
        <v>43464</v>
      </c>
      <c r="B23" s="5">
        <f t="shared" si="0"/>
        <v>1002.64654315</v>
      </c>
      <c r="C23" s="5">
        <f t="shared" si="13"/>
        <v>1000</v>
      </c>
      <c r="D23" s="63">
        <f t="shared" si="14"/>
        <v>5092.97</v>
      </c>
      <c r="E23" s="60">
        <f t="shared" si="15"/>
        <v>5100.6099999999997</v>
      </c>
      <c r="F23" s="143">
        <f t="shared" si="16"/>
        <v>43451</v>
      </c>
      <c r="G23" s="9">
        <f t="shared" si="1"/>
        <v>1.5001070102511616E-3</v>
      </c>
      <c r="H23" s="64">
        <f t="shared" si="24"/>
        <v>43480</v>
      </c>
      <c r="I23" s="64">
        <f t="shared" si="2"/>
        <v>43480</v>
      </c>
      <c r="J23" s="1">
        <f t="shared" si="17"/>
        <v>19</v>
      </c>
      <c r="K23" s="62">
        <f t="shared" si="3"/>
        <v>5</v>
      </c>
      <c r="L23" s="5">
        <f t="shared" si="4"/>
        <v>1.0003945400000001</v>
      </c>
      <c r="M23" s="12">
        <f t="shared" si="18"/>
        <v>1</v>
      </c>
      <c r="N23" s="12">
        <v>1</v>
      </c>
      <c r="O23" s="5">
        <f t="shared" si="5"/>
        <v>1.0003945400000001</v>
      </c>
      <c r="P23" s="5">
        <f t="shared" si="6"/>
        <v>1000.39454</v>
      </c>
      <c r="Q23" s="10">
        <f t="shared" si="26"/>
        <v>0</v>
      </c>
      <c r="R23" s="6">
        <f t="shared" si="7"/>
        <v>0</v>
      </c>
      <c r="S23" s="5">
        <f t="shared" si="8"/>
        <v>0</v>
      </c>
      <c r="T23" s="6">
        <f t="shared" si="19"/>
        <v>0.12</v>
      </c>
      <c r="U23" s="10">
        <f t="shared" si="20"/>
        <v>5</v>
      </c>
      <c r="V23" s="10">
        <v>252</v>
      </c>
      <c r="W23" s="12">
        <f t="shared" si="9"/>
        <v>1.002251115</v>
      </c>
      <c r="X23" s="5">
        <f t="shared" si="10"/>
        <v>2.2520031500000002</v>
      </c>
      <c r="Y23" s="11">
        <f t="shared" si="11"/>
        <v>0</v>
      </c>
      <c r="Z23" s="2" t="s">
        <v>65</v>
      </c>
      <c r="AA23" s="64">
        <f t="shared" si="21"/>
        <v>43465</v>
      </c>
      <c r="AB23" s="2"/>
      <c r="AC23" s="15">
        <f t="shared" si="28"/>
        <v>14</v>
      </c>
      <c r="AD23" s="66">
        <f t="shared" si="25"/>
        <v>43801</v>
      </c>
      <c r="AE23" s="27">
        <f t="shared" si="29"/>
        <v>1000</v>
      </c>
      <c r="AF23" s="18">
        <f t="shared" si="30"/>
        <v>22</v>
      </c>
      <c r="AG23" s="147">
        <f t="shared" si="31"/>
        <v>9.9428789999999996</v>
      </c>
      <c r="AH23" s="147">
        <f t="shared" si="32"/>
        <v>0</v>
      </c>
      <c r="AI23" s="19">
        <v>0</v>
      </c>
      <c r="AJ23" s="68">
        <f t="shared" si="33"/>
        <v>9.9428789999999996</v>
      </c>
      <c r="AK23" s="15">
        <f t="shared" si="34"/>
        <v>12</v>
      </c>
      <c r="AL23" s="66">
        <f t="shared" si="35"/>
        <v>43829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9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4"/>
      <c r="CX23" s="1"/>
      <c r="CY23" s="1"/>
      <c r="CZ23" s="1"/>
      <c r="DA23" s="1"/>
      <c r="DB23" s="1"/>
      <c r="DC23" s="1"/>
      <c r="DD23" s="1"/>
      <c r="DE23" s="1"/>
      <c r="DF23" s="1"/>
      <c r="DG23" s="2"/>
      <c r="DH23" s="18"/>
      <c r="DI23" s="18"/>
      <c r="DJ23" s="18"/>
      <c r="DK23" s="18"/>
      <c r="DL23" s="31"/>
      <c r="DM23" s="31"/>
    </row>
    <row r="24" spans="1:117" ht="15" x14ac:dyDescent="0.2">
      <c r="A24" s="163">
        <f t="shared" si="12"/>
        <v>43465</v>
      </c>
      <c r="B24" s="164">
        <f t="shared" si="0"/>
        <v>1002.64654315</v>
      </c>
      <c r="C24" s="164">
        <f t="shared" si="13"/>
        <v>1000</v>
      </c>
      <c r="D24" s="165">
        <f t="shared" si="14"/>
        <v>5092.97</v>
      </c>
      <c r="E24" s="166">
        <f t="shared" si="15"/>
        <v>5100.6099999999997</v>
      </c>
      <c r="F24" s="167">
        <f t="shared" si="16"/>
        <v>43451</v>
      </c>
      <c r="G24" s="168">
        <f t="shared" si="1"/>
        <v>1.5001070102511616E-3</v>
      </c>
      <c r="H24" s="169">
        <f t="shared" si="24"/>
        <v>43480</v>
      </c>
      <c r="I24" s="169">
        <f t="shared" si="2"/>
        <v>43480</v>
      </c>
      <c r="J24" s="170">
        <f t="shared" si="17"/>
        <v>19</v>
      </c>
      <c r="K24" s="170">
        <f t="shared" si="3"/>
        <v>5</v>
      </c>
      <c r="L24" s="164">
        <f t="shared" si="4"/>
        <v>1.0003945400000001</v>
      </c>
      <c r="M24" s="171">
        <f t="shared" si="18"/>
        <v>1</v>
      </c>
      <c r="N24" s="171">
        <v>1</v>
      </c>
      <c r="O24" s="164">
        <f t="shared" si="5"/>
        <v>1.0003945400000001</v>
      </c>
      <c r="P24" s="164">
        <f t="shared" si="6"/>
        <v>1000.39454</v>
      </c>
      <c r="Q24" s="172">
        <f t="shared" si="26"/>
        <v>1</v>
      </c>
      <c r="R24" s="173">
        <f t="shared" si="7"/>
        <v>0</v>
      </c>
      <c r="S24" s="164">
        <f t="shared" si="8"/>
        <v>0</v>
      </c>
      <c r="T24" s="173">
        <f t="shared" si="19"/>
        <v>0.12</v>
      </c>
      <c r="U24" s="172">
        <f t="shared" si="20"/>
        <v>5</v>
      </c>
      <c r="V24" s="172">
        <v>252</v>
      </c>
      <c r="W24" s="171">
        <f t="shared" si="9"/>
        <v>1.002251115</v>
      </c>
      <c r="X24" s="164">
        <f t="shared" si="10"/>
        <v>2.2520031500000002</v>
      </c>
      <c r="Y24" s="164">
        <f t="shared" si="11"/>
        <v>2.2520031500000002</v>
      </c>
      <c r="Z24" s="174" t="s">
        <v>65</v>
      </c>
      <c r="AA24" s="169">
        <f t="shared" si="21"/>
        <v>43465</v>
      </c>
      <c r="AB24" s="2"/>
      <c r="AC24" s="15">
        <f t="shared" si="28"/>
        <v>15</v>
      </c>
      <c r="AD24" s="66">
        <f t="shared" si="25"/>
        <v>43829</v>
      </c>
      <c r="AE24" s="27">
        <f t="shared" ref="AE24:AE31" si="36">(AE23-AH24)</f>
        <v>1000</v>
      </c>
      <c r="AF24" s="18">
        <f t="shared" ref="AF24:AF31" si="37">NETWORKDAYS(AD23,AD24,AD$118:AD$502)-1</f>
        <v>19</v>
      </c>
      <c r="AG24" s="147">
        <f t="shared" ref="AG24:AG31" si="38">TRUNC(AE23*(ROUND((1+T$10)^(AF24/252),9)-1),8)</f>
        <v>8.5812329900000002</v>
      </c>
      <c r="AH24" s="147">
        <f t="shared" ref="AH24:AH31" si="39">TRUNC((AE23*AI24),8)</f>
        <v>0</v>
      </c>
      <c r="AI24" s="19">
        <v>0</v>
      </c>
      <c r="AJ24" s="68">
        <f t="shared" ref="AJ24:AJ31" si="40">(AG24+AH24)</f>
        <v>8.5812329900000002</v>
      </c>
      <c r="AK24" s="15">
        <f t="shared" si="34"/>
        <v>13</v>
      </c>
      <c r="AL24" s="66">
        <f t="shared" ref="AL24:AL31" si="41">AD25</f>
        <v>43860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9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4"/>
      <c r="CX24" s="1"/>
      <c r="CY24" s="1"/>
      <c r="CZ24" s="1"/>
      <c r="DA24" s="1"/>
      <c r="DB24" s="1"/>
      <c r="DC24" s="1"/>
      <c r="DD24" s="1"/>
      <c r="DE24" s="1"/>
      <c r="DF24" s="1"/>
      <c r="DG24" s="2"/>
      <c r="DH24" s="18"/>
      <c r="DI24" s="18"/>
      <c r="DJ24" s="18"/>
      <c r="DK24" s="18"/>
      <c r="DL24" s="31"/>
      <c r="DM24" s="31"/>
    </row>
    <row r="25" spans="1:117" x14ac:dyDescent="0.2">
      <c r="A25" s="131">
        <f t="shared" si="12"/>
        <v>43466</v>
      </c>
      <c r="B25" s="132">
        <f t="shared" si="0"/>
        <v>1000.92350097</v>
      </c>
      <c r="C25" s="132">
        <f t="shared" si="13"/>
        <v>1000</v>
      </c>
      <c r="D25" s="133">
        <f t="shared" si="14"/>
        <v>5092.97</v>
      </c>
      <c r="E25" s="60">
        <f t="shared" si="15"/>
        <v>5100.6099999999997</v>
      </c>
      <c r="F25" s="144">
        <f t="shared" si="16"/>
        <v>43451</v>
      </c>
      <c r="G25" s="136">
        <f t="shared" si="1"/>
        <v>1.5001070102511616E-3</v>
      </c>
      <c r="H25" s="64">
        <f t="shared" si="24"/>
        <v>43480</v>
      </c>
      <c r="I25" s="135">
        <f t="shared" si="2"/>
        <v>43480</v>
      </c>
      <c r="J25" s="137">
        <f t="shared" si="17"/>
        <v>19</v>
      </c>
      <c r="K25" s="62">
        <f t="shared" si="3"/>
        <v>6</v>
      </c>
      <c r="L25" s="132">
        <f t="shared" si="4"/>
        <v>1.00047347</v>
      </c>
      <c r="M25" s="138">
        <f t="shared" si="18"/>
        <v>1</v>
      </c>
      <c r="N25" s="138">
        <v>1</v>
      </c>
      <c r="O25" s="132">
        <f t="shared" si="5"/>
        <v>1.00047347</v>
      </c>
      <c r="P25" s="132">
        <f t="shared" si="6"/>
        <v>1000.47347</v>
      </c>
      <c r="Q25" s="139">
        <f t="shared" si="26"/>
        <v>0</v>
      </c>
      <c r="R25" s="140">
        <f t="shared" si="7"/>
        <v>0</v>
      </c>
      <c r="S25" s="132">
        <f t="shared" si="8"/>
        <v>0</v>
      </c>
      <c r="T25" s="140">
        <f t="shared" si="19"/>
        <v>0.12</v>
      </c>
      <c r="U25" s="10">
        <f t="shared" si="20"/>
        <v>1</v>
      </c>
      <c r="V25" s="139">
        <v>252</v>
      </c>
      <c r="W25" s="138">
        <f t="shared" si="9"/>
        <v>1.0004498180000001</v>
      </c>
      <c r="X25" s="132">
        <f t="shared" si="10"/>
        <v>0.45003096999999997</v>
      </c>
      <c r="Y25" s="134">
        <f t="shared" si="11"/>
        <v>0</v>
      </c>
      <c r="Z25" s="141" t="s">
        <v>65</v>
      </c>
      <c r="AA25" s="135">
        <f t="shared" si="21"/>
        <v>43495</v>
      </c>
      <c r="AB25" s="2"/>
      <c r="AC25" s="15">
        <f t="shared" si="28"/>
        <v>16</v>
      </c>
      <c r="AD25" s="66">
        <f t="shared" si="25"/>
        <v>43860</v>
      </c>
      <c r="AE25" s="27">
        <f t="shared" si="36"/>
        <v>1000</v>
      </c>
      <c r="AF25" s="18">
        <f t="shared" si="37"/>
        <v>22</v>
      </c>
      <c r="AG25" s="147">
        <f t="shared" si="38"/>
        <v>9.9428789999999996</v>
      </c>
      <c r="AH25" s="147">
        <f t="shared" si="39"/>
        <v>0</v>
      </c>
      <c r="AI25" s="19">
        <v>0</v>
      </c>
      <c r="AJ25" s="68">
        <f t="shared" si="40"/>
        <v>9.9428789999999996</v>
      </c>
      <c r="AK25" s="15">
        <f t="shared" si="34"/>
        <v>14</v>
      </c>
      <c r="AL25" s="66">
        <f t="shared" si="41"/>
        <v>43892</v>
      </c>
      <c r="AM25" s="4"/>
      <c r="AN25" s="51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34"/>
      <c r="CI25" s="1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35"/>
      <c r="DH25" s="36"/>
      <c r="DI25" s="36"/>
      <c r="DJ25" s="36"/>
      <c r="DK25" s="36"/>
      <c r="DL25" s="36"/>
      <c r="DM25" s="36"/>
    </row>
    <row r="26" spans="1:117" x14ac:dyDescent="0.2">
      <c r="A26" s="97">
        <f t="shared" si="12"/>
        <v>43467</v>
      </c>
      <c r="B26" s="5">
        <f t="shared" si="0"/>
        <v>1000.92350097</v>
      </c>
      <c r="C26" s="5">
        <f t="shared" si="13"/>
        <v>1000</v>
      </c>
      <c r="D26" s="63">
        <f t="shared" si="14"/>
        <v>5092.97</v>
      </c>
      <c r="E26" s="60">
        <f t="shared" si="15"/>
        <v>5100.6099999999997</v>
      </c>
      <c r="F26" s="143">
        <f t="shared" si="16"/>
        <v>43451</v>
      </c>
      <c r="G26" s="9">
        <f t="shared" si="1"/>
        <v>1.5001070102511616E-3</v>
      </c>
      <c r="H26" s="64">
        <f t="shared" si="24"/>
        <v>43480</v>
      </c>
      <c r="I26" s="64">
        <f t="shared" si="2"/>
        <v>43480</v>
      </c>
      <c r="J26" s="1">
        <f t="shared" si="17"/>
        <v>19</v>
      </c>
      <c r="K26" s="62">
        <f t="shared" si="3"/>
        <v>6</v>
      </c>
      <c r="L26" s="5">
        <f t="shared" si="4"/>
        <v>1.00047347</v>
      </c>
      <c r="M26" s="12">
        <f t="shared" si="18"/>
        <v>1</v>
      </c>
      <c r="N26" s="12">
        <v>1</v>
      </c>
      <c r="O26" s="5">
        <f t="shared" si="5"/>
        <v>1.00047347</v>
      </c>
      <c r="P26" s="5">
        <f t="shared" si="6"/>
        <v>1000.47347</v>
      </c>
      <c r="Q26" s="10">
        <f t="shared" si="26"/>
        <v>0</v>
      </c>
      <c r="R26" s="6">
        <f t="shared" si="7"/>
        <v>0</v>
      </c>
      <c r="S26" s="5">
        <f t="shared" si="8"/>
        <v>0</v>
      </c>
      <c r="T26" s="6">
        <f t="shared" si="19"/>
        <v>0.12</v>
      </c>
      <c r="U26" s="10">
        <f t="shared" si="20"/>
        <v>1</v>
      </c>
      <c r="V26" s="10">
        <v>252</v>
      </c>
      <c r="W26" s="12">
        <f t="shared" si="9"/>
        <v>1.0004498180000001</v>
      </c>
      <c r="X26" s="5">
        <f t="shared" si="10"/>
        <v>0.45003096999999997</v>
      </c>
      <c r="Y26" s="11">
        <f t="shared" si="11"/>
        <v>0</v>
      </c>
      <c r="Z26" s="2" t="s">
        <v>65</v>
      </c>
      <c r="AA26" s="64">
        <f t="shared" si="21"/>
        <v>43495</v>
      </c>
      <c r="AB26" s="2"/>
      <c r="AC26" s="15">
        <f t="shared" si="28"/>
        <v>17</v>
      </c>
      <c r="AD26" s="66">
        <f t="shared" si="25"/>
        <v>43892</v>
      </c>
      <c r="AE26" s="27">
        <f t="shared" si="36"/>
        <v>968.75</v>
      </c>
      <c r="AF26" s="18">
        <f t="shared" si="37"/>
        <v>20</v>
      </c>
      <c r="AG26" s="147">
        <f t="shared" si="38"/>
        <v>9.0349109999999992</v>
      </c>
      <c r="AH26" s="147">
        <f t="shared" si="39"/>
        <v>31.25</v>
      </c>
      <c r="AI26" s="148">
        <v>3.125E-2</v>
      </c>
      <c r="AJ26" s="68">
        <f t="shared" si="40"/>
        <v>40.284911000000001</v>
      </c>
      <c r="AK26" s="15">
        <f t="shared" si="34"/>
        <v>15</v>
      </c>
      <c r="AL26" s="66">
        <f t="shared" si="41"/>
        <v>43920</v>
      </c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9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4"/>
      <c r="CX26" s="1"/>
      <c r="CY26" s="1"/>
      <c r="CZ26" s="1"/>
      <c r="DA26" s="1"/>
      <c r="DB26" s="1"/>
      <c r="DC26" s="1"/>
      <c r="DD26" s="1"/>
      <c r="DE26" s="1"/>
      <c r="DF26" s="1"/>
      <c r="DG26" s="2"/>
      <c r="DH26" s="18"/>
      <c r="DI26" s="18"/>
      <c r="DJ26" s="18"/>
      <c r="DK26" s="18"/>
      <c r="DL26" s="31"/>
      <c r="DM26" s="31"/>
    </row>
    <row r="27" spans="1:117" x14ac:dyDescent="0.2">
      <c r="A27" s="97">
        <f t="shared" si="12"/>
        <v>43468</v>
      </c>
      <c r="B27" s="5">
        <f t="shared" si="0"/>
        <v>1001.45273607</v>
      </c>
      <c r="C27" s="5">
        <f t="shared" si="13"/>
        <v>1000</v>
      </c>
      <c r="D27" s="63">
        <f t="shared" si="14"/>
        <v>5092.97</v>
      </c>
      <c r="E27" s="60">
        <f t="shared" si="15"/>
        <v>5100.6099999999997</v>
      </c>
      <c r="F27" s="143">
        <f t="shared" si="16"/>
        <v>43451</v>
      </c>
      <c r="G27" s="9">
        <f t="shared" si="1"/>
        <v>1.5001070102511616E-3</v>
      </c>
      <c r="H27" s="64">
        <f t="shared" si="24"/>
        <v>43480</v>
      </c>
      <c r="I27" s="64">
        <f t="shared" si="2"/>
        <v>43480</v>
      </c>
      <c r="J27" s="1">
        <f t="shared" si="17"/>
        <v>19</v>
      </c>
      <c r="K27" s="62">
        <f t="shared" si="3"/>
        <v>7</v>
      </c>
      <c r="L27" s="5">
        <f t="shared" si="4"/>
        <v>1.0005523999999999</v>
      </c>
      <c r="M27" s="12">
        <f t="shared" si="18"/>
        <v>1</v>
      </c>
      <c r="N27" s="12">
        <v>1</v>
      </c>
      <c r="O27" s="5">
        <f t="shared" si="5"/>
        <v>1.0005523999999999</v>
      </c>
      <c r="P27" s="5">
        <f t="shared" si="6"/>
        <v>1000.5524</v>
      </c>
      <c r="Q27" s="10">
        <f t="shared" si="26"/>
        <v>0</v>
      </c>
      <c r="R27" s="6">
        <f t="shared" si="7"/>
        <v>0</v>
      </c>
      <c r="S27" s="5">
        <f t="shared" si="8"/>
        <v>0</v>
      </c>
      <c r="T27" s="6">
        <f t="shared" si="19"/>
        <v>0.12</v>
      </c>
      <c r="U27" s="10">
        <f t="shared" si="20"/>
        <v>2</v>
      </c>
      <c r="V27" s="10">
        <v>252</v>
      </c>
      <c r="W27" s="12">
        <f t="shared" si="9"/>
        <v>1.0008998389999999</v>
      </c>
      <c r="X27" s="5">
        <f t="shared" si="10"/>
        <v>0.90033607000000004</v>
      </c>
      <c r="Y27" s="11">
        <f t="shared" si="11"/>
        <v>0</v>
      </c>
      <c r="Z27" s="2" t="s">
        <v>65</v>
      </c>
      <c r="AA27" s="64">
        <f t="shared" si="21"/>
        <v>43495</v>
      </c>
      <c r="AB27" s="2"/>
      <c r="AC27" s="15">
        <f t="shared" si="28"/>
        <v>18</v>
      </c>
      <c r="AD27" s="66">
        <f t="shared" si="25"/>
        <v>43920</v>
      </c>
      <c r="AE27" s="27">
        <f t="shared" si="36"/>
        <v>937.50006250000001</v>
      </c>
      <c r="AF27" s="18">
        <f t="shared" si="37"/>
        <v>20</v>
      </c>
      <c r="AG27" s="147">
        <f t="shared" si="38"/>
        <v>8.7525700299999993</v>
      </c>
      <c r="AH27" s="147">
        <f t="shared" si="39"/>
        <v>31.249937500000001</v>
      </c>
      <c r="AI27" s="148">
        <v>3.2258000000000002E-2</v>
      </c>
      <c r="AJ27" s="68">
        <f t="shared" si="40"/>
        <v>40.002507530000003</v>
      </c>
      <c r="AK27" s="15">
        <f t="shared" si="34"/>
        <v>16</v>
      </c>
      <c r="AL27" s="66">
        <f t="shared" si="41"/>
        <v>43951</v>
      </c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9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4"/>
      <c r="CX27" s="1"/>
      <c r="CY27" s="1"/>
      <c r="CZ27" s="1"/>
      <c r="DA27" s="1"/>
      <c r="DB27" s="1"/>
      <c r="DC27" s="1"/>
      <c r="DD27" s="1"/>
      <c r="DE27" s="1"/>
      <c r="DF27" s="1"/>
      <c r="DG27" s="2"/>
      <c r="DH27" s="18"/>
      <c r="DI27" s="18"/>
      <c r="DJ27" s="18"/>
      <c r="DK27" s="18"/>
      <c r="DL27" s="31"/>
      <c r="DM27" s="31"/>
    </row>
    <row r="28" spans="1:117" x14ac:dyDescent="0.2">
      <c r="A28" s="97">
        <f t="shared" si="12"/>
        <v>43469</v>
      </c>
      <c r="B28" s="5">
        <f t="shared" si="0"/>
        <v>1001.9822533400001</v>
      </c>
      <c r="C28" s="5">
        <f t="shared" si="13"/>
        <v>1000</v>
      </c>
      <c r="D28" s="63">
        <f t="shared" si="14"/>
        <v>5092.97</v>
      </c>
      <c r="E28" s="60">
        <f t="shared" si="15"/>
        <v>5100.6099999999997</v>
      </c>
      <c r="F28" s="143">
        <f t="shared" si="16"/>
        <v>43451</v>
      </c>
      <c r="G28" s="9">
        <f t="shared" si="1"/>
        <v>1.5001070102511616E-3</v>
      </c>
      <c r="H28" s="64">
        <f t="shared" si="24"/>
        <v>43480</v>
      </c>
      <c r="I28" s="64">
        <f t="shared" si="2"/>
        <v>43480</v>
      </c>
      <c r="J28" s="1">
        <f t="shared" si="17"/>
        <v>19</v>
      </c>
      <c r="K28" s="62">
        <f t="shared" si="3"/>
        <v>8</v>
      </c>
      <c r="L28" s="5">
        <f t="shared" si="4"/>
        <v>1.00063134</v>
      </c>
      <c r="M28" s="12">
        <f t="shared" si="18"/>
        <v>1</v>
      </c>
      <c r="N28" s="12">
        <v>1</v>
      </c>
      <c r="O28" s="5">
        <f t="shared" si="5"/>
        <v>1.00063134</v>
      </c>
      <c r="P28" s="5">
        <f t="shared" si="6"/>
        <v>1000.63134</v>
      </c>
      <c r="Q28" s="10">
        <f t="shared" si="26"/>
        <v>0</v>
      </c>
      <c r="R28" s="6">
        <f t="shared" si="7"/>
        <v>0</v>
      </c>
      <c r="S28" s="5">
        <f t="shared" si="8"/>
        <v>0</v>
      </c>
      <c r="T28" s="6">
        <f t="shared" si="19"/>
        <v>0.12</v>
      </c>
      <c r="U28" s="10">
        <f t="shared" si="20"/>
        <v>3</v>
      </c>
      <c r="V28" s="10">
        <v>252</v>
      </c>
      <c r="W28" s="12">
        <f t="shared" si="9"/>
        <v>1.0013500609999999</v>
      </c>
      <c r="X28" s="5">
        <f t="shared" si="10"/>
        <v>1.35091334</v>
      </c>
      <c r="Y28" s="11">
        <f t="shared" si="11"/>
        <v>0</v>
      </c>
      <c r="Z28" s="2" t="s">
        <v>65</v>
      </c>
      <c r="AA28" s="64">
        <f t="shared" si="21"/>
        <v>43495</v>
      </c>
      <c r="AB28" s="2"/>
      <c r="AC28" s="15">
        <f t="shared" si="28"/>
        <v>19</v>
      </c>
      <c r="AD28" s="66">
        <f t="shared" si="25"/>
        <v>43951</v>
      </c>
      <c r="AE28" s="27">
        <f t="shared" si="36"/>
        <v>906.25037292000002</v>
      </c>
      <c r="AF28" s="18">
        <f t="shared" si="37"/>
        <v>21</v>
      </c>
      <c r="AG28" s="147">
        <f t="shared" si="38"/>
        <v>8.8957440299999995</v>
      </c>
      <c r="AH28" s="147">
        <f t="shared" si="39"/>
        <v>31.249689579999998</v>
      </c>
      <c r="AI28" s="148">
        <v>3.3333000000000002E-2</v>
      </c>
      <c r="AJ28" s="68">
        <f t="shared" si="40"/>
        <v>40.145433609999998</v>
      </c>
      <c r="AK28" s="15">
        <f t="shared" si="34"/>
        <v>17</v>
      </c>
      <c r="AL28" s="66">
        <f t="shared" si="41"/>
        <v>43983</v>
      </c>
      <c r="AN28" s="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9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4"/>
      <c r="CX28" s="1"/>
      <c r="CY28" s="1"/>
      <c r="CZ28" s="1"/>
      <c r="DA28" s="1"/>
      <c r="DB28" s="1"/>
      <c r="DC28" s="1"/>
      <c r="DD28" s="1"/>
      <c r="DE28" s="1"/>
      <c r="DF28" s="1"/>
      <c r="DG28" s="2"/>
      <c r="DH28" s="18"/>
      <c r="DI28" s="18"/>
      <c r="DJ28" s="18"/>
      <c r="DK28" s="18"/>
      <c r="DL28" s="31"/>
      <c r="DM28" s="31"/>
    </row>
    <row r="29" spans="1:117" x14ac:dyDescent="0.2">
      <c r="A29" s="97">
        <f t="shared" si="12"/>
        <v>43470</v>
      </c>
      <c r="B29" s="5">
        <f t="shared" si="0"/>
        <v>1002.51205586</v>
      </c>
      <c r="C29" s="5">
        <f t="shared" si="13"/>
        <v>1000</v>
      </c>
      <c r="D29" s="63">
        <f t="shared" si="14"/>
        <v>5092.97</v>
      </c>
      <c r="E29" s="60">
        <f t="shared" si="15"/>
        <v>5100.6099999999997</v>
      </c>
      <c r="F29" s="143">
        <f t="shared" si="16"/>
        <v>43451</v>
      </c>
      <c r="G29" s="9">
        <f t="shared" si="1"/>
        <v>1.5001070102511616E-3</v>
      </c>
      <c r="H29" s="64">
        <f t="shared" si="24"/>
        <v>43480</v>
      </c>
      <c r="I29" s="64">
        <f t="shared" si="2"/>
        <v>43480</v>
      </c>
      <c r="J29" s="1">
        <f t="shared" si="17"/>
        <v>19</v>
      </c>
      <c r="K29" s="62">
        <f t="shared" si="3"/>
        <v>9</v>
      </c>
      <c r="L29" s="5">
        <f t="shared" si="4"/>
        <v>1.00071029</v>
      </c>
      <c r="M29" s="12">
        <f t="shared" si="18"/>
        <v>1</v>
      </c>
      <c r="N29" s="12">
        <v>1</v>
      </c>
      <c r="O29" s="5">
        <f t="shared" si="5"/>
        <v>1.00071029</v>
      </c>
      <c r="P29" s="5">
        <f t="shared" si="6"/>
        <v>1000.71029</v>
      </c>
      <c r="Q29" s="10">
        <f t="shared" si="26"/>
        <v>0</v>
      </c>
      <c r="R29" s="6">
        <f t="shared" si="7"/>
        <v>0</v>
      </c>
      <c r="S29" s="5">
        <f t="shared" si="8"/>
        <v>0</v>
      </c>
      <c r="T29" s="6">
        <f t="shared" si="19"/>
        <v>0.12</v>
      </c>
      <c r="U29" s="10">
        <f t="shared" si="20"/>
        <v>4</v>
      </c>
      <c r="V29" s="10">
        <v>252</v>
      </c>
      <c r="W29" s="12">
        <f t="shared" si="9"/>
        <v>1.0018004869999999</v>
      </c>
      <c r="X29" s="5">
        <f t="shared" si="10"/>
        <v>1.8017658599999999</v>
      </c>
      <c r="Y29" s="11">
        <f t="shared" si="11"/>
        <v>0</v>
      </c>
      <c r="Z29" s="2" t="s">
        <v>65</v>
      </c>
      <c r="AA29" s="64">
        <f t="shared" si="21"/>
        <v>43495</v>
      </c>
      <c r="AB29" s="2"/>
      <c r="AC29" s="15">
        <f t="shared" si="28"/>
        <v>20</v>
      </c>
      <c r="AD29" s="66">
        <f t="shared" si="25"/>
        <v>43983</v>
      </c>
      <c r="AE29" s="27">
        <f t="shared" si="36"/>
        <v>875.00014132000001</v>
      </c>
      <c r="AF29" s="18">
        <f t="shared" si="37"/>
        <v>21</v>
      </c>
      <c r="AG29" s="147">
        <f t="shared" si="38"/>
        <v>8.5992221900000008</v>
      </c>
      <c r="AH29" s="147">
        <f t="shared" si="39"/>
        <v>31.250231599999999</v>
      </c>
      <c r="AI29" s="148">
        <v>3.4483E-2</v>
      </c>
      <c r="AJ29" s="68">
        <f t="shared" si="40"/>
        <v>39.849453789999998</v>
      </c>
      <c r="AK29" s="15">
        <f t="shared" si="34"/>
        <v>18</v>
      </c>
      <c r="AL29" s="66">
        <f t="shared" si="41"/>
        <v>44012</v>
      </c>
      <c r="AN29" s="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9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4"/>
      <c r="CX29" s="1"/>
      <c r="CY29" s="1"/>
      <c r="CZ29" s="1"/>
      <c r="DA29" s="1"/>
      <c r="DB29" s="1"/>
      <c r="DC29" s="1"/>
      <c r="DD29" s="1"/>
      <c r="DE29" s="1"/>
      <c r="DF29" s="1"/>
      <c r="DG29" s="2"/>
      <c r="DH29" s="18"/>
      <c r="DI29" s="18"/>
      <c r="DJ29" s="18"/>
      <c r="DK29" s="18"/>
      <c r="DL29" s="31"/>
      <c r="DM29" s="31"/>
    </row>
    <row r="30" spans="1:117" x14ac:dyDescent="0.2">
      <c r="A30" s="97">
        <f t="shared" si="12"/>
        <v>43471</v>
      </c>
      <c r="B30" s="5">
        <f t="shared" si="0"/>
        <v>1002.51205586</v>
      </c>
      <c r="C30" s="5">
        <f t="shared" si="13"/>
        <v>1000</v>
      </c>
      <c r="D30" s="63">
        <f t="shared" si="14"/>
        <v>5092.97</v>
      </c>
      <c r="E30" s="60">
        <f t="shared" si="15"/>
        <v>5100.6099999999997</v>
      </c>
      <c r="F30" s="143">
        <f t="shared" si="16"/>
        <v>43451</v>
      </c>
      <c r="G30" s="9">
        <f t="shared" si="1"/>
        <v>1.5001070102511616E-3</v>
      </c>
      <c r="H30" s="64">
        <f t="shared" si="24"/>
        <v>43480</v>
      </c>
      <c r="I30" s="64">
        <f t="shared" si="2"/>
        <v>43480</v>
      </c>
      <c r="J30" s="1">
        <f t="shared" si="17"/>
        <v>19</v>
      </c>
      <c r="K30" s="62">
        <f t="shared" si="3"/>
        <v>9</v>
      </c>
      <c r="L30" s="5">
        <f t="shared" si="4"/>
        <v>1.00071029</v>
      </c>
      <c r="M30" s="12">
        <f t="shared" si="18"/>
        <v>1</v>
      </c>
      <c r="N30" s="12">
        <v>1</v>
      </c>
      <c r="O30" s="5">
        <f t="shared" si="5"/>
        <v>1.00071029</v>
      </c>
      <c r="P30" s="5">
        <f t="shared" si="6"/>
        <v>1000.71029</v>
      </c>
      <c r="Q30" s="10">
        <f t="shared" si="26"/>
        <v>0</v>
      </c>
      <c r="R30" s="6">
        <f t="shared" si="7"/>
        <v>0</v>
      </c>
      <c r="S30" s="5">
        <f t="shared" si="8"/>
        <v>0</v>
      </c>
      <c r="T30" s="6">
        <f t="shared" si="19"/>
        <v>0.12</v>
      </c>
      <c r="U30" s="10">
        <f t="shared" si="20"/>
        <v>4</v>
      </c>
      <c r="V30" s="10">
        <v>252</v>
      </c>
      <c r="W30" s="12">
        <f t="shared" si="9"/>
        <v>1.0018004869999999</v>
      </c>
      <c r="X30" s="5">
        <f t="shared" si="10"/>
        <v>1.8017658599999999</v>
      </c>
      <c r="Y30" s="11">
        <f t="shared" si="11"/>
        <v>0</v>
      </c>
      <c r="Z30" s="2" t="s">
        <v>65</v>
      </c>
      <c r="AA30" s="64">
        <f t="shared" si="21"/>
        <v>43495</v>
      </c>
      <c r="AB30" s="2"/>
      <c r="AC30" s="15">
        <f t="shared" si="28"/>
        <v>21</v>
      </c>
      <c r="AD30" s="66">
        <f t="shared" si="25"/>
        <v>44012</v>
      </c>
      <c r="AE30" s="27">
        <f t="shared" si="36"/>
        <v>843.75038628000004</v>
      </c>
      <c r="AF30" s="18">
        <f t="shared" si="37"/>
        <v>20</v>
      </c>
      <c r="AG30" s="147">
        <f t="shared" si="38"/>
        <v>7.9055483999999998</v>
      </c>
      <c r="AH30" s="147">
        <f t="shared" si="39"/>
        <v>31.24975504</v>
      </c>
      <c r="AI30" s="148">
        <v>3.5714000000000003E-2</v>
      </c>
      <c r="AJ30" s="68">
        <f t="shared" si="40"/>
        <v>39.155303439999997</v>
      </c>
      <c r="AK30" s="15">
        <f t="shared" si="34"/>
        <v>19</v>
      </c>
      <c r="AL30" s="66">
        <f t="shared" si="41"/>
        <v>44042</v>
      </c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9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4"/>
      <c r="CX30" s="1"/>
      <c r="CY30" s="1"/>
      <c r="CZ30" s="1"/>
      <c r="DA30" s="1"/>
      <c r="DB30" s="1"/>
      <c r="DC30" s="1"/>
      <c r="DD30" s="1"/>
      <c r="DE30" s="1"/>
      <c r="DF30" s="1"/>
      <c r="DG30" s="2"/>
      <c r="DH30" s="18"/>
      <c r="DI30" s="18"/>
      <c r="DJ30" s="18"/>
      <c r="DK30" s="18"/>
      <c r="DL30" s="31"/>
      <c r="DM30" s="31"/>
    </row>
    <row r="31" spans="1:117" x14ac:dyDescent="0.2">
      <c r="A31" s="97">
        <f t="shared" si="12"/>
        <v>43472</v>
      </c>
      <c r="B31" s="5">
        <f t="shared" si="0"/>
        <v>1002.51205586</v>
      </c>
      <c r="C31" s="5">
        <f t="shared" si="13"/>
        <v>1000</v>
      </c>
      <c r="D31" s="63">
        <f t="shared" si="14"/>
        <v>5092.97</v>
      </c>
      <c r="E31" s="60">
        <f t="shared" si="15"/>
        <v>5100.6099999999997</v>
      </c>
      <c r="F31" s="143">
        <f t="shared" si="16"/>
        <v>43451</v>
      </c>
      <c r="G31" s="9">
        <f t="shared" si="1"/>
        <v>1.5001070102511616E-3</v>
      </c>
      <c r="H31" s="64">
        <f t="shared" si="24"/>
        <v>43480</v>
      </c>
      <c r="I31" s="64">
        <f t="shared" si="2"/>
        <v>43480</v>
      </c>
      <c r="J31" s="1">
        <f t="shared" si="17"/>
        <v>19</v>
      </c>
      <c r="K31" s="62">
        <f t="shared" si="3"/>
        <v>9</v>
      </c>
      <c r="L31" s="5">
        <f t="shared" si="4"/>
        <v>1.00071029</v>
      </c>
      <c r="M31" s="12">
        <f t="shared" si="18"/>
        <v>1</v>
      </c>
      <c r="N31" s="12">
        <f t="shared" ref="N31:N94" si="42">IF(I31&gt;I30,N30*M31,N30)</f>
        <v>1</v>
      </c>
      <c r="O31" s="5">
        <f t="shared" si="5"/>
        <v>1.00071029</v>
      </c>
      <c r="P31" s="5">
        <f t="shared" si="6"/>
        <v>1000.71029</v>
      </c>
      <c r="Q31" s="10">
        <f t="shared" si="26"/>
        <v>0</v>
      </c>
      <c r="R31" s="6">
        <f t="shared" si="7"/>
        <v>0</v>
      </c>
      <c r="S31" s="5">
        <f t="shared" si="8"/>
        <v>0</v>
      </c>
      <c r="T31" s="6">
        <f t="shared" si="19"/>
        <v>0.12</v>
      </c>
      <c r="U31" s="10">
        <f t="shared" si="20"/>
        <v>4</v>
      </c>
      <c r="V31" s="10">
        <v>252</v>
      </c>
      <c r="W31" s="12">
        <f t="shared" si="9"/>
        <v>1.0018004869999999</v>
      </c>
      <c r="X31" s="5">
        <f t="shared" si="10"/>
        <v>1.8017658599999999</v>
      </c>
      <c r="Y31" s="11">
        <f t="shared" si="11"/>
        <v>0</v>
      </c>
      <c r="Z31" s="2" t="s">
        <v>65</v>
      </c>
      <c r="AA31" s="64">
        <f t="shared" si="21"/>
        <v>43495</v>
      </c>
      <c r="AB31" s="2"/>
      <c r="AC31" s="15">
        <f t="shared" si="28"/>
        <v>22</v>
      </c>
      <c r="AD31" s="66">
        <f t="shared" si="25"/>
        <v>44042</v>
      </c>
      <c r="AE31" s="27">
        <f t="shared" si="36"/>
        <v>812.50040323000007</v>
      </c>
      <c r="AF31" s="18">
        <f t="shared" si="37"/>
        <v>22</v>
      </c>
      <c r="AG31" s="147">
        <f t="shared" si="38"/>
        <v>8.3893079900000007</v>
      </c>
      <c r="AH31" s="147">
        <f t="shared" si="39"/>
        <v>31.249983050000001</v>
      </c>
      <c r="AI31" s="148">
        <v>3.7037E-2</v>
      </c>
      <c r="AJ31" s="68">
        <f t="shared" si="40"/>
        <v>39.639291040000003</v>
      </c>
      <c r="AK31" s="15">
        <f t="shared" si="34"/>
        <v>20</v>
      </c>
      <c r="AL31" s="66">
        <f t="shared" si="41"/>
        <v>44074</v>
      </c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9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4"/>
      <c r="CX31" s="1"/>
      <c r="CY31" s="1"/>
      <c r="CZ31" s="1"/>
      <c r="DA31" s="1"/>
      <c r="DB31" s="1"/>
      <c r="DC31" s="1"/>
      <c r="DD31" s="1"/>
      <c r="DE31" s="1"/>
      <c r="DF31" s="1"/>
      <c r="DG31" s="2"/>
      <c r="DH31" s="18"/>
      <c r="DI31" s="18"/>
      <c r="DJ31" s="18"/>
      <c r="DK31" s="18"/>
      <c r="DL31" s="31"/>
      <c r="DM31" s="31"/>
    </row>
    <row r="32" spans="1:117" x14ac:dyDescent="0.2">
      <c r="A32" s="97">
        <f t="shared" si="12"/>
        <v>43473</v>
      </c>
      <c r="B32" s="5">
        <f t="shared" si="0"/>
        <v>1003.04213167</v>
      </c>
      <c r="C32" s="5">
        <f t="shared" si="13"/>
        <v>1000</v>
      </c>
      <c r="D32" s="63">
        <f t="shared" si="14"/>
        <v>5092.97</v>
      </c>
      <c r="E32" s="60">
        <f t="shared" si="15"/>
        <v>5100.6099999999997</v>
      </c>
      <c r="F32" s="143">
        <f t="shared" si="16"/>
        <v>43451</v>
      </c>
      <c r="G32" s="9">
        <f t="shared" si="1"/>
        <v>1.5001070102511616E-3</v>
      </c>
      <c r="H32" s="64">
        <f t="shared" si="24"/>
        <v>43480</v>
      </c>
      <c r="I32" s="64">
        <f t="shared" si="2"/>
        <v>43480</v>
      </c>
      <c r="J32" s="1">
        <f t="shared" si="17"/>
        <v>19</v>
      </c>
      <c r="K32" s="62">
        <f t="shared" si="3"/>
        <v>10</v>
      </c>
      <c r="L32" s="5">
        <f t="shared" si="4"/>
        <v>1.00078924</v>
      </c>
      <c r="M32" s="12">
        <f t="shared" si="18"/>
        <v>1</v>
      </c>
      <c r="N32" s="12">
        <f t="shared" si="42"/>
        <v>1</v>
      </c>
      <c r="O32" s="5">
        <f t="shared" si="5"/>
        <v>1.00078924</v>
      </c>
      <c r="P32" s="5">
        <f t="shared" si="6"/>
        <v>1000.7892399999999</v>
      </c>
      <c r="Q32" s="10">
        <f t="shared" si="26"/>
        <v>0</v>
      </c>
      <c r="R32" s="6">
        <f t="shared" si="7"/>
        <v>0</v>
      </c>
      <c r="S32" s="5">
        <f t="shared" si="8"/>
        <v>0</v>
      </c>
      <c r="T32" s="6">
        <f t="shared" si="19"/>
        <v>0.12</v>
      </c>
      <c r="U32" s="10">
        <f t="shared" si="20"/>
        <v>5</v>
      </c>
      <c r="V32" s="10">
        <v>252</v>
      </c>
      <c r="W32" s="12">
        <f t="shared" si="9"/>
        <v>1.002251115</v>
      </c>
      <c r="X32" s="5">
        <f t="shared" si="10"/>
        <v>2.2528916699999999</v>
      </c>
      <c r="Y32" s="11">
        <f t="shared" si="11"/>
        <v>0</v>
      </c>
      <c r="Z32" s="2" t="s">
        <v>65</v>
      </c>
      <c r="AA32" s="64">
        <f t="shared" si="21"/>
        <v>43495</v>
      </c>
      <c r="AB32" s="2"/>
      <c r="AC32" s="15">
        <f t="shared" si="28"/>
        <v>23</v>
      </c>
      <c r="AD32" s="66">
        <f t="shared" si="25"/>
        <v>44074</v>
      </c>
      <c r="AE32" s="27">
        <f t="shared" ref="AE32:AE57" si="43">(AE31-AH32)</f>
        <v>781.25001273000009</v>
      </c>
      <c r="AF32" s="18">
        <f t="shared" ref="AF32:AF57" si="44">NETWORKDAYS(AD31,AD32,AD$118:AD$502)-1</f>
        <v>22</v>
      </c>
      <c r="AG32" s="147">
        <f t="shared" ref="AG32:AG57" si="45">TRUNC(AE31*(ROUND((1+T$10)^(AF32/252),9)-1),8)</f>
        <v>8.0785931899999994</v>
      </c>
      <c r="AH32" s="147">
        <f t="shared" ref="AH32:AH57" si="46">TRUNC((AE31*AI32),8)</f>
        <v>31.250390500000002</v>
      </c>
      <c r="AI32" s="148">
        <v>3.8462000000000003E-2</v>
      </c>
      <c r="AJ32" s="68">
        <f t="shared" ref="AJ32:AJ57" si="47">(AG32+AH32)</f>
        <v>39.328983690000001</v>
      </c>
      <c r="AK32" s="15">
        <f t="shared" si="34"/>
        <v>21</v>
      </c>
      <c r="AL32" s="66">
        <f t="shared" ref="AL32:AL56" si="48">AD33</f>
        <v>44104</v>
      </c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9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4"/>
      <c r="CX32" s="1"/>
      <c r="CY32" s="1"/>
      <c r="CZ32" s="1"/>
      <c r="DA32" s="1"/>
      <c r="DB32" s="1"/>
      <c r="DC32" s="1"/>
      <c r="DD32" s="1"/>
      <c r="DE32" s="1"/>
      <c r="DF32" s="1"/>
      <c r="DG32" s="2"/>
      <c r="DH32" s="18"/>
      <c r="DI32" s="18"/>
      <c r="DJ32" s="18"/>
      <c r="DK32" s="18"/>
      <c r="DL32" s="31"/>
      <c r="DM32" s="31"/>
    </row>
    <row r="33" spans="1:117" x14ac:dyDescent="0.2">
      <c r="A33" s="97">
        <f t="shared" si="12"/>
        <v>43474</v>
      </c>
      <c r="B33" s="5">
        <f t="shared" si="0"/>
        <v>1003.57249182</v>
      </c>
      <c r="C33" s="5">
        <f t="shared" si="13"/>
        <v>1000</v>
      </c>
      <c r="D33" s="63">
        <f t="shared" si="14"/>
        <v>5092.97</v>
      </c>
      <c r="E33" s="60">
        <f t="shared" si="15"/>
        <v>5100.6099999999997</v>
      </c>
      <c r="F33" s="143">
        <f t="shared" si="16"/>
        <v>43451</v>
      </c>
      <c r="G33" s="9">
        <f t="shared" si="1"/>
        <v>1.5001070102511616E-3</v>
      </c>
      <c r="H33" s="64">
        <f t="shared" si="24"/>
        <v>43480</v>
      </c>
      <c r="I33" s="64">
        <f t="shared" si="2"/>
        <v>43480</v>
      </c>
      <c r="J33" s="1">
        <f t="shared" si="17"/>
        <v>19</v>
      </c>
      <c r="K33" s="62">
        <f t="shared" si="3"/>
        <v>11</v>
      </c>
      <c r="L33" s="5">
        <f t="shared" si="4"/>
        <v>1.0008682</v>
      </c>
      <c r="M33" s="12">
        <f t="shared" si="18"/>
        <v>1</v>
      </c>
      <c r="N33" s="12">
        <f t="shared" si="42"/>
        <v>1</v>
      </c>
      <c r="O33" s="5">
        <f t="shared" si="5"/>
        <v>1.0008682</v>
      </c>
      <c r="P33" s="5">
        <f t="shared" si="6"/>
        <v>1000.8682</v>
      </c>
      <c r="Q33" s="10">
        <f t="shared" si="26"/>
        <v>0</v>
      </c>
      <c r="R33" s="6">
        <f t="shared" si="7"/>
        <v>0</v>
      </c>
      <c r="S33" s="5">
        <f t="shared" si="8"/>
        <v>0</v>
      </c>
      <c r="T33" s="6">
        <f t="shared" si="19"/>
        <v>0.12</v>
      </c>
      <c r="U33" s="10">
        <f t="shared" si="20"/>
        <v>6</v>
      </c>
      <c r="V33" s="10">
        <v>252</v>
      </c>
      <c r="W33" s="12">
        <f t="shared" si="9"/>
        <v>1.002701946</v>
      </c>
      <c r="X33" s="5">
        <f t="shared" si="10"/>
        <v>2.7042918199999999</v>
      </c>
      <c r="Y33" s="11">
        <f t="shared" si="11"/>
        <v>0</v>
      </c>
      <c r="Z33" s="2" t="s">
        <v>65</v>
      </c>
      <c r="AA33" s="64">
        <f t="shared" si="21"/>
        <v>43495</v>
      </c>
      <c r="AB33" s="2"/>
      <c r="AC33" s="15">
        <f t="shared" si="28"/>
        <v>24</v>
      </c>
      <c r="AD33" s="66">
        <f t="shared" si="25"/>
        <v>44104</v>
      </c>
      <c r="AE33" s="27">
        <f t="shared" si="43"/>
        <v>750.00001223000004</v>
      </c>
      <c r="AF33" s="18">
        <f t="shared" si="44"/>
        <v>21</v>
      </c>
      <c r="AG33" s="147">
        <f t="shared" si="45"/>
        <v>7.4131196499999996</v>
      </c>
      <c r="AH33" s="147">
        <f t="shared" si="46"/>
        <v>31.250000499999999</v>
      </c>
      <c r="AI33" s="148">
        <v>0.04</v>
      </c>
      <c r="AJ33" s="68">
        <f t="shared" si="47"/>
        <v>38.663120149999997</v>
      </c>
      <c r="AK33" s="15">
        <f t="shared" si="34"/>
        <v>22</v>
      </c>
      <c r="AL33" s="66">
        <f t="shared" si="48"/>
        <v>44134</v>
      </c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9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4"/>
      <c r="CX33" s="1"/>
      <c r="CY33" s="1"/>
      <c r="CZ33" s="1"/>
      <c r="DA33" s="1"/>
      <c r="DB33" s="1"/>
      <c r="DC33" s="1"/>
      <c r="DD33" s="1"/>
      <c r="DE33" s="1"/>
      <c r="DF33" s="1"/>
      <c r="DG33" s="2"/>
      <c r="DH33" s="18"/>
      <c r="DI33" s="18"/>
      <c r="DJ33" s="18"/>
      <c r="DK33" s="18"/>
      <c r="DL33" s="31"/>
      <c r="DM33" s="31"/>
    </row>
    <row r="34" spans="1:117" x14ac:dyDescent="0.2">
      <c r="A34" s="97">
        <f t="shared" si="12"/>
        <v>43475</v>
      </c>
      <c r="B34" s="5">
        <f t="shared" si="0"/>
        <v>1004.1031354</v>
      </c>
      <c r="C34" s="5">
        <f t="shared" si="13"/>
        <v>1000</v>
      </c>
      <c r="D34" s="63">
        <f t="shared" si="14"/>
        <v>5092.97</v>
      </c>
      <c r="E34" s="60">
        <f t="shared" si="15"/>
        <v>5100.6099999999997</v>
      </c>
      <c r="F34" s="143">
        <f t="shared" si="16"/>
        <v>43451</v>
      </c>
      <c r="G34" s="9">
        <f t="shared" si="1"/>
        <v>1.5001070102511616E-3</v>
      </c>
      <c r="H34" s="64">
        <f t="shared" si="24"/>
        <v>43480</v>
      </c>
      <c r="I34" s="64">
        <f t="shared" si="2"/>
        <v>43480</v>
      </c>
      <c r="J34" s="1">
        <f t="shared" si="17"/>
        <v>19</v>
      </c>
      <c r="K34" s="62">
        <f t="shared" si="3"/>
        <v>12</v>
      </c>
      <c r="L34" s="5">
        <f t="shared" si="4"/>
        <v>1.0009471700000001</v>
      </c>
      <c r="M34" s="12">
        <f t="shared" si="18"/>
        <v>1</v>
      </c>
      <c r="N34" s="12">
        <f t="shared" si="42"/>
        <v>1</v>
      </c>
      <c r="O34" s="5">
        <f t="shared" si="5"/>
        <v>1.0009471700000001</v>
      </c>
      <c r="P34" s="5">
        <f t="shared" si="6"/>
        <v>1000.94717</v>
      </c>
      <c r="Q34" s="10">
        <f t="shared" si="26"/>
        <v>0</v>
      </c>
      <c r="R34" s="6">
        <f t="shared" si="7"/>
        <v>0</v>
      </c>
      <c r="S34" s="5">
        <f t="shared" si="8"/>
        <v>0</v>
      </c>
      <c r="T34" s="6">
        <f t="shared" si="19"/>
        <v>0.12</v>
      </c>
      <c r="U34" s="10">
        <f t="shared" si="20"/>
        <v>7</v>
      </c>
      <c r="V34" s="10">
        <v>252</v>
      </c>
      <c r="W34" s="12">
        <f t="shared" si="9"/>
        <v>1.003152979</v>
      </c>
      <c r="X34" s="5">
        <f t="shared" si="10"/>
        <v>3.1559653999999999</v>
      </c>
      <c r="Y34" s="11">
        <f t="shared" si="11"/>
        <v>0</v>
      </c>
      <c r="Z34" s="2" t="s">
        <v>65</v>
      </c>
      <c r="AA34" s="64">
        <f t="shared" si="21"/>
        <v>43495</v>
      </c>
      <c r="AB34" s="2"/>
      <c r="AC34" s="15">
        <f t="shared" si="28"/>
        <v>25</v>
      </c>
      <c r="AD34" s="66">
        <f t="shared" si="25"/>
        <v>44134</v>
      </c>
      <c r="AE34" s="27">
        <f t="shared" si="43"/>
        <v>718.74976173000005</v>
      </c>
      <c r="AF34" s="18">
        <f t="shared" si="44"/>
        <v>21</v>
      </c>
      <c r="AG34" s="147">
        <f t="shared" si="45"/>
        <v>7.1165948600000002</v>
      </c>
      <c r="AH34" s="147">
        <f t="shared" si="46"/>
        <v>31.2502505</v>
      </c>
      <c r="AI34" s="148">
        <v>4.1667000000000003E-2</v>
      </c>
      <c r="AJ34" s="68">
        <f t="shared" si="47"/>
        <v>38.366845359999999</v>
      </c>
      <c r="AK34" s="15">
        <f t="shared" si="34"/>
        <v>23</v>
      </c>
      <c r="AL34" s="66">
        <f t="shared" si="48"/>
        <v>44165</v>
      </c>
      <c r="AN34" s="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9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4"/>
      <c r="CX34" s="1"/>
      <c r="CY34" s="1"/>
      <c r="CZ34" s="1"/>
      <c r="DA34" s="1"/>
      <c r="DB34" s="1"/>
      <c r="DC34" s="1"/>
      <c r="DD34" s="1"/>
      <c r="DE34" s="1"/>
      <c r="DF34" s="1"/>
      <c r="DG34" s="2"/>
      <c r="DH34" s="18"/>
      <c r="DI34" s="18"/>
      <c r="DJ34" s="18"/>
      <c r="DK34" s="18"/>
      <c r="DL34" s="31"/>
      <c r="DM34" s="31"/>
    </row>
    <row r="35" spans="1:117" x14ac:dyDescent="0.2">
      <c r="A35" s="97">
        <f t="shared" si="12"/>
        <v>43476</v>
      </c>
      <c r="B35" s="5">
        <f t="shared" si="0"/>
        <v>1004.6340544300001</v>
      </c>
      <c r="C35" s="5">
        <f t="shared" si="13"/>
        <v>1000</v>
      </c>
      <c r="D35" s="63">
        <f t="shared" si="14"/>
        <v>5092.97</v>
      </c>
      <c r="E35" s="60">
        <f t="shared" si="15"/>
        <v>5100.6099999999997</v>
      </c>
      <c r="F35" s="143">
        <f t="shared" si="16"/>
        <v>43451</v>
      </c>
      <c r="G35" s="9">
        <f t="shared" si="1"/>
        <v>1.5001070102511616E-3</v>
      </c>
      <c r="H35" s="64">
        <f t="shared" si="24"/>
        <v>43480</v>
      </c>
      <c r="I35" s="64">
        <f t="shared" si="2"/>
        <v>43480</v>
      </c>
      <c r="J35" s="1">
        <f t="shared" si="17"/>
        <v>19</v>
      </c>
      <c r="K35" s="62">
        <f t="shared" si="3"/>
        <v>13</v>
      </c>
      <c r="L35" s="5">
        <f t="shared" si="4"/>
        <v>1.00102614</v>
      </c>
      <c r="M35" s="12">
        <f t="shared" si="18"/>
        <v>1</v>
      </c>
      <c r="N35" s="12">
        <f t="shared" si="42"/>
        <v>1</v>
      </c>
      <c r="O35" s="5">
        <f t="shared" si="5"/>
        <v>1.00102614</v>
      </c>
      <c r="P35" s="5">
        <f t="shared" si="6"/>
        <v>1001.0261400000001</v>
      </c>
      <c r="Q35" s="10">
        <f t="shared" si="26"/>
        <v>0</v>
      </c>
      <c r="R35" s="6">
        <f t="shared" si="7"/>
        <v>0</v>
      </c>
      <c r="S35" s="5">
        <f t="shared" si="8"/>
        <v>0</v>
      </c>
      <c r="T35" s="6">
        <f t="shared" si="19"/>
        <v>0.12</v>
      </c>
      <c r="U35" s="10">
        <f t="shared" si="20"/>
        <v>8</v>
      </c>
      <c r="V35" s="10">
        <v>252</v>
      </c>
      <c r="W35" s="12">
        <f t="shared" si="9"/>
        <v>1.003604216</v>
      </c>
      <c r="X35" s="5">
        <f t="shared" si="10"/>
        <v>3.6079144300000001</v>
      </c>
      <c r="Y35" s="11">
        <f t="shared" si="11"/>
        <v>0</v>
      </c>
      <c r="Z35" s="2" t="s">
        <v>65</v>
      </c>
      <c r="AA35" s="64">
        <f t="shared" si="21"/>
        <v>43495</v>
      </c>
      <c r="AB35" s="2"/>
      <c r="AC35" s="15">
        <f t="shared" si="28"/>
        <v>26</v>
      </c>
      <c r="AD35" s="66">
        <f t="shared" si="25"/>
        <v>44165</v>
      </c>
      <c r="AE35" s="27">
        <f t="shared" si="43"/>
        <v>687.49995959</v>
      </c>
      <c r="AF35" s="18">
        <f t="shared" si="44"/>
        <v>20</v>
      </c>
      <c r="AG35" s="147">
        <f t="shared" si="45"/>
        <v>6.4938401199999998</v>
      </c>
      <c r="AH35" s="147">
        <f t="shared" si="46"/>
        <v>31.24980214</v>
      </c>
      <c r="AI35" s="148">
        <v>4.3478000000000003E-2</v>
      </c>
      <c r="AJ35" s="68">
        <f t="shared" si="47"/>
        <v>37.743642260000001</v>
      </c>
      <c r="AK35" s="15">
        <f t="shared" si="34"/>
        <v>24</v>
      </c>
      <c r="AL35" s="66">
        <f t="shared" si="48"/>
        <v>44195</v>
      </c>
      <c r="AN35" s="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9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4"/>
      <c r="CX35" s="1"/>
      <c r="CY35" s="1"/>
      <c r="CZ35" s="1"/>
      <c r="DA35" s="1"/>
      <c r="DB35" s="1"/>
      <c r="DC35" s="1"/>
      <c r="DD35" s="1"/>
      <c r="DE35" s="1"/>
      <c r="DF35" s="1"/>
      <c r="DG35" s="2"/>
      <c r="DH35" s="18"/>
      <c r="DI35" s="18"/>
      <c r="DJ35" s="18"/>
      <c r="DK35" s="18"/>
      <c r="DL35" s="31"/>
      <c r="DM35" s="31"/>
    </row>
    <row r="36" spans="1:117" x14ac:dyDescent="0.2">
      <c r="A36" s="97">
        <f t="shared" si="12"/>
        <v>43477</v>
      </c>
      <c r="B36" s="5">
        <f t="shared" si="0"/>
        <v>1005.1652569800001</v>
      </c>
      <c r="C36" s="5">
        <f t="shared" si="13"/>
        <v>1000</v>
      </c>
      <c r="D36" s="63">
        <f t="shared" si="14"/>
        <v>5092.97</v>
      </c>
      <c r="E36" s="60">
        <f t="shared" si="15"/>
        <v>5100.6099999999997</v>
      </c>
      <c r="F36" s="143">
        <f t="shared" si="16"/>
        <v>43451</v>
      </c>
      <c r="G36" s="9">
        <f t="shared" si="1"/>
        <v>1.5001070102511616E-3</v>
      </c>
      <c r="H36" s="64">
        <f t="shared" si="24"/>
        <v>43480</v>
      </c>
      <c r="I36" s="64">
        <f t="shared" si="2"/>
        <v>43480</v>
      </c>
      <c r="J36" s="1">
        <f t="shared" si="17"/>
        <v>19</v>
      </c>
      <c r="K36" s="62">
        <f t="shared" si="3"/>
        <v>14</v>
      </c>
      <c r="L36" s="5">
        <f t="shared" si="4"/>
        <v>1.0011051200000001</v>
      </c>
      <c r="M36" s="12">
        <f t="shared" si="18"/>
        <v>1</v>
      </c>
      <c r="N36" s="12">
        <f t="shared" si="42"/>
        <v>1</v>
      </c>
      <c r="O36" s="5">
        <f t="shared" si="5"/>
        <v>1.0011051200000001</v>
      </c>
      <c r="P36" s="5">
        <f t="shared" si="6"/>
        <v>1001.1051200000001</v>
      </c>
      <c r="Q36" s="10">
        <f t="shared" si="26"/>
        <v>0</v>
      </c>
      <c r="R36" s="6">
        <f t="shared" si="7"/>
        <v>0</v>
      </c>
      <c r="S36" s="5">
        <f t="shared" si="8"/>
        <v>0</v>
      </c>
      <c r="T36" s="6">
        <f t="shared" si="19"/>
        <v>0.12</v>
      </c>
      <c r="U36" s="10">
        <f t="shared" si="20"/>
        <v>9</v>
      </c>
      <c r="V36" s="10">
        <v>252</v>
      </c>
      <c r="W36" s="12">
        <f t="shared" si="9"/>
        <v>1.0040556549999999</v>
      </c>
      <c r="X36" s="5">
        <f t="shared" si="10"/>
        <v>4.0601369800000002</v>
      </c>
      <c r="Y36" s="11">
        <f t="shared" si="11"/>
        <v>0</v>
      </c>
      <c r="Z36" s="2" t="s">
        <v>65</v>
      </c>
      <c r="AA36" s="64">
        <f t="shared" si="21"/>
        <v>43495</v>
      </c>
      <c r="AB36" s="2"/>
      <c r="AC36" s="15">
        <f t="shared" si="28"/>
        <v>27</v>
      </c>
      <c r="AD36" s="66">
        <f t="shared" si="25"/>
        <v>44195</v>
      </c>
      <c r="AE36" s="27">
        <f t="shared" si="43"/>
        <v>656.24964893000003</v>
      </c>
      <c r="AF36" s="18">
        <f t="shared" si="44"/>
        <v>21</v>
      </c>
      <c r="AG36" s="147">
        <f t="shared" si="45"/>
        <v>6.5235447999999998</v>
      </c>
      <c r="AH36" s="147">
        <f t="shared" si="46"/>
        <v>31.25031066</v>
      </c>
      <c r="AI36" s="148">
        <v>4.5455000000000002E-2</v>
      </c>
      <c r="AJ36" s="68">
        <f t="shared" si="47"/>
        <v>37.77385546</v>
      </c>
      <c r="AK36" s="15">
        <f t="shared" si="34"/>
        <v>25</v>
      </c>
      <c r="AL36" s="66">
        <f t="shared" si="48"/>
        <v>44228</v>
      </c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9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4"/>
      <c r="CX36" s="1"/>
      <c r="CY36" s="1"/>
      <c r="CZ36" s="1"/>
      <c r="DA36" s="1"/>
      <c r="DB36" s="1"/>
      <c r="DC36" s="1"/>
      <c r="DD36" s="1"/>
      <c r="DE36" s="1"/>
      <c r="DF36" s="1"/>
      <c r="DG36" s="2"/>
      <c r="DH36" s="18"/>
      <c r="DI36" s="18"/>
      <c r="DJ36" s="18"/>
      <c r="DK36" s="18"/>
      <c r="DL36" s="31"/>
      <c r="DM36" s="31"/>
    </row>
    <row r="37" spans="1:117" x14ac:dyDescent="0.2">
      <c r="A37" s="97">
        <f t="shared" si="12"/>
        <v>43478</v>
      </c>
      <c r="B37" s="5">
        <f t="shared" si="0"/>
        <v>1005.1652569800001</v>
      </c>
      <c r="C37" s="5">
        <f t="shared" si="13"/>
        <v>1000</v>
      </c>
      <c r="D37" s="63">
        <f t="shared" si="14"/>
        <v>5092.97</v>
      </c>
      <c r="E37" s="60">
        <f t="shared" si="15"/>
        <v>5100.6099999999997</v>
      </c>
      <c r="F37" s="143">
        <f t="shared" si="16"/>
        <v>43451</v>
      </c>
      <c r="G37" s="9">
        <f t="shared" si="1"/>
        <v>1.5001070102511616E-3</v>
      </c>
      <c r="H37" s="64">
        <f t="shared" si="24"/>
        <v>43480</v>
      </c>
      <c r="I37" s="64">
        <f t="shared" si="2"/>
        <v>43480</v>
      </c>
      <c r="J37" s="1">
        <f t="shared" si="17"/>
        <v>19</v>
      </c>
      <c r="K37" s="62">
        <f t="shared" si="3"/>
        <v>14</v>
      </c>
      <c r="L37" s="5">
        <f t="shared" si="4"/>
        <v>1.0011051200000001</v>
      </c>
      <c r="M37" s="12">
        <f t="shared" si="18"/>
        <v>1</v>
      </c>
      <c r="N37" s="12">
        <f t="shared" si="42"/>
        <v>1</v>
      </c>
      <c r="O37" s="5">
        <f t="shared" si="5"/>
        <v>1.0011051200000001</v>
      </c>
      <c r="P37" s="5">
        <f t="shared" si="6"/>
        <v>1001.1051200000001</v>
      </c>
      <c r="Q37" s="10">
        <f t="shared" si="26"/>
        <v>0</v>
      </c>
      <c r="R37" s="6">
        <f t="shared" si="7"/>
        <v>0</v>
      </c>
      <c r="S37" s="5">
        <f t="shared" si="8"/>
        <v>0</v>
      </c>
      <c r="T37" s="6">
        <f t="shared" si="19"/>
        <v>0.12</v>
      </c>
      <c r="U37" s="10">
        <f t="shared" si="20"/>
        <v>9</v>
      </c>
      <c r="V37" s="10">
        <v>252</v>
      </c>
      <c r="W37" s="12">
        <f t="shared" si="9"/>
        <v>1.0040556549999999</v>
      </c>
      <c r="X37" s="5">
        <f t="shared" si="10"/>
        <v>4.0601369800000002</v>
      </c>
      <c r="Y37" s="11">
        <f t="shared" si="11"/>
        <v>0</v>
      </c>
      <c r="Z37" s="2" t="s">
        <v>65</v>
      </c>
      <c r="AA37" s="64">
        <f t="shared" si="21"/>
        <v>43495</v>
      </c>
      <c r="AB37" s="2"/>
      <c r="AC37" s="15">
        <f t="shared" si="28"/>
        <v>28</v>
      </c>
      <c r="AD37" s="66">
        <f t="shared" si="25"/>
        <v>44228</v>
      </c>
      <c r="AE37" s="27">
        <f t="shared" si="43"/>
        <v>624.9996969</v>
      </c>
      <c r="AF37" s="18">
        <f t="shared" si="44"/>
        <v>22</v>
      </c>
      <c r="AG37" s="147">
        <f t="shared" si="45"/>
        <v>6.5250108500000001</v>
      </c>
      <c r="AH37" s="147">
        <f t="shared" si="46"/>
        <v>31.249952029999999</v>
      </c>
      <c r="AI37" s="148">
        <v>4.7619000000000002E-2</v>
      </c>
      <c r="AJ37" s="68">
        <f t="shared" si="47"/>
        <v>37.774962879999997</v>
      </c>
      <c r="AK37" s="15">
        <f t="shared" si="34"/>
        <v>26</v>
      </c>
      <c r="AL37" s="66">
        <f t="shared" si="48"/>
        <v>44256</v>
      </c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9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4"/>
      <c r="CX37" s="1"/>
      <c r="CY37" s="1"/>
      <c r="CZ37" s="1"/>
      <c r="DA37" s="1"/>
      <c r="DB37" s="1"/>
      <c r="DC37" s="1"/>
      <c r="DD37" s="1"/>
      <c r="DE37" s="1"/>
      <c r="DF37" s="1"/>
      <c r="DG37" s="2"/>
      <c r="DH37" s="18"/>
      <c r="DI37" s="18"/>
      <c r="DJ37" s="18"/>
      <c r="DK37" s="18"/>
      <c r="DL37" s="31"/>
      <c r="DM37" s="31"/>
    </row>
    <row r="38" spans="1:117" x14ac:dyDescent="0.2">
      <c r="A38" s="97">
        <f t="shared" si="12"/>
        <v>43479</v>
      </c>
      <c r="B38" s="5">
        <f t="shared" si="0"/>
        <v>1005.1652569800001</v>
      </c>
      <c r="C38" s="5">
        <f t="shared" si="13"/>
        <v>1000</v>
      </c>
      <c r="D38" s="63">
        <f t="shared" si="14"/>
        <v>5092.97</v>
      </c>
      <c r="E38" s="60">
        <f t="shared" si="15"/>
        <v>5100.6099999999997</v>
      </c>
      <c r="F38" s="143">
        <f t="shared" si="16"/>
        <v>43451</v>
      </c>
      <c r="G38" s="9">
        <f t="shared" si="1"/>
        <v>1.5001070102511616E-3</v>
      </c>
      <c r="H38" s="64">
        <f t="shared" si="24"/>
        <v>43480</v>
      </c>
      <c r="I38" s="64">
        <f t="shared" si="2"/>
        <v>43480</v>
      </c>
      <c r="J38" s="1">
        <f t="shared" si="17"/>
        <v>19</v>
      </c>
      <c r="K38" s="62">
        <f t="shared" si="3"/>
        <v>14</v>
      </c>
      <c r="L38" s="5">
        <f t="shared" si="4"/>
        <v>1.0011051200000001</v>
      </c>
      <c r="M38" s="12">
        <f t="shared" si="18"/>
        <v>1</v>
      </c>
      <c r="N38" s="12">
        <f t="shared" si="42"/>
        <v>1</v>
      </c>
      <c r="O38" s="5">
        <f t="shared" si="5"/>
        <v>1.0011051200000001</v>
      </c>
      <c r="P38" s="5">
        <f t="shared" si="6"/>
        <v>1001.1051200000001</v>
      </c>
      <c r="Q38" s="10">
        <f t="shared" si="26"/>
        <v>0</v>
      </c>
      <c r="R38" s="6">
        <f t="shared" si="7"/>
        <v>0</v>
      </c>
      <c r="S38" s="5">
        <f t="shared" si="8"/>
        <v>0</v>
      </c>
      <c r="T38" s="6">
        <f t="shared" si="19"/>
        <v>0.12</v>
      </c>
      <c r="U38" s="10">
        <f t="shared" si="20"/>
        <v>9</v>
      </c>
      <c r="V38" s="10">
        <v>252</v>
      </c>
      <c r="W38" s="12">
        <f t="shared" si="9"/>
        <v>1.0040556549999999</v>
      </c>
      <c r="X38" s="5">
        <f t="shared" si="10"/>
        <v>4.0601369800000002</v>
      </c>
      <c r="Y38" s="11">
        <f t="shared" si="11"/>
        <v>0</v>
      </c>
      <c r="Z38" s="2" t="s">
        <v>65</v>
      </c>
      <c r="AA38" s="64">
        <f t="shared" si="21"/>
        <v>43495</v>
      </c>
      <c r="AB38" s="2"/>
      <c r="AC38" s="15">
        <f t="shared" si="28"/>
        <v>29</v>
      </c>
      <c r="AD38" s="66">
        <f t="shared" si="25"/>
        <v>44256</v>
      </c>
      <c r="AE38" s="27">
        <f t="shared" si="43"/>
        <v>593.74971205999998</v>
      </c>
      <c r="AF38" s="18">
        <f t="shared" si="44"/>
        <v>18</v>
      </c>
      <c r="AG38" s="147">
        <f t="shared" si="45"/>
        <v>5.0798462799999999</v>
      </c>
      <c r="AH38" s="147">
        <f t="shared" si="46"/>
        <v>31.24998484</v>
      </c>
      <c r="AI38" s="148">
        <v>0.05</v>
      </c>
      <c r="AJ38" s="68">
        <f t="shared" si="47"/>
        <v>36.329831120000001</v>
      </c>
      <c r="AK38" s="15">
        <f t="shared" si="34"/>
        <v>27</v>
      </c>
      <c r="AL38" s="66">
        <f t="shared" si="48"/>
        <v>44285</v>
      </c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9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4"/>
      <c r="CX38" s="1"/>
      <c r="CY38" s="1"/>
      <c r="CZ38" s="1"/>
      <c r="DA38" s="1"/>
      <c r="DB38" s="1"/>
      <c r="DC38" s="1"/>
      <c r="DD38" s="1"/>
      <c r="DE38" s="1"/>
      <c r="DF38" s="1"/>
      <c r="DG38" s="2"/>
      <c r="DH38" s="18"/>
      <c r="DI38" s="18"/>
      <c r="DJ38" s="18"/>
      <c r="DK38" s="18"/>
      <c r="DL38" s="31"/>
      <c r="DM38" s="31"/>
    </row>
    <row r="39" spans="1:117" x14ac:dyDescent="0.2">
      <c r="A39" s="149">
        <f t="shared" si="12"/>
        <v>43480</v>
      </c>
      <c r="B39" s="150">
        <f t="shared" si="0"/>
        <v>1005.6967340899999</v>
      </c>
      <c r="C39" s="150">
        <f t="shared" si="13"/>
        <v>1000</v>
      </c>
      <c r="D39" s="151">
        <f t="shared" si="14"/>
        <v>5092.97</v>
      </c>
      <c r="E39" s="152">
        <f t="shared" si="15"/>
        <v>5100.6099999999997</v>
      </c>
      <c r="F39" s="153">
        <f t="shared" si="16"/>
        <v>43451</v>
      </c>
      <c r="G39" s="154">
        <f t="shared" si="1"/>
        <v>1.5001070102511616E-3</v>
      </c>
      <c r="H39" s="155">
        <f t="shared" si="24"/>
        <v>43511</v>
      </c>
      <c r="I39" s="155">
        <f t="shared" si="2"/>
        <v>43480</v>
      </c>
      <c r="J39" s="156">
        <f t="shared" si="17"/>
        <v>19</v>
      </c>
      <c r="K39" s="156">
        <f t="shared" si="3"/>
        <v>15</v>
      </c>
      <c r="L39" s="150">
        <f t="shared" si="4"/>
        <v>1.0011840999999999</v>
      </c>
      <c r="M39" s="157">
        <f t="shared" si="18"/>
        <v>1</v>
      </c>
      <c r="N39" s="157">
        <f t="shared" si="42"/>
        <v>1</v>
      </c>
      <c r="O39" s="150">
        <f t="shared" si="5"/>
        <v>1.0011840999999999</v>
      </c>
      <c r="P39" s="150">
        <f t="shared" si="6"/>
        <v>1001.1840999999999</v>
      </c>
      <c r="Q39" s="158">
        <f t="shared" si="26"/>
        <v>0</v>
      </c>
      <c r="R39" s="159">
        <f t="shared" si="7"/>
        <v>0</v>
      </c>
      <c r="S39" s="150">
        <f t="shared" si="8"/>
        <v>0</v>
      </c>
      <c r="T39" s="159">
        <f t="shared" si="19"/>
        <v>0.12</v>
      </c>
      <c r="U39" s="10">
        <f t="shared" si="20"/>
        <v>10</v>
      </c>
      <c r="V39" s="158">
        <v>252</v>
      </c>
      <c r="W39" s="157">
        <f t="shared" si="9"/>
        <v>1.004507297</v>
      </c>
      <c r="X39" s="150">
        <f t="shared" si="10"/>
        <v>4.5126340899999997</v>
      </c>
      <c r="Y39" s="152">
        <f t="shared" si="11"/>
        <v>0</v>
      </c>
      <c r="Z39" s="160" t="s">
        <v>65</v>
      </c>
      <c r="AA39" s="155">
        <f t="shared" si="21"/>
        <v>43495</v>
      </c>
      <c r="AB39" s="2"/>
      <c r="AC39" s="15">
        <f t="shared" si="28"/>
        <v>30</v>
      </c>
      <c r="AD39" s="66">
        <f t="shared" si="25"/>
        <v>44285</v>
      </c>
      <c r="AE39" s="27">
        <f t="shared" si="43"/>
        <v>562.49947722000002</v>
      </c>
      <c r="AF39" s="18">
        <f t="shared" si="44"/>
        <v>21</v>
      </c>
      <c r="AG39" s="147">
        <f t="shared" si="45"/>
        <v>5.6339681099999996</v>
      </c>
      <c r="AH39" s="147">
        <f t="shared" si="46"/>
        <v>31.250234840000001</v>
      </c>
      <c r="AI39" s="148">
        <v>5.2631999999999998E-2</v>
      </c>
      <c r="AJ39" s="68">
        <f t="shared" si="47"/>
        <v>36.884202950000002</v>
      </c>
      <c r="AK39" s="15">
        <f t="shared" si="34"/>
        <v>28</v>
      </c>
      <c r="AL39" s="66">
        <f t="shared" si="48"/>
        <v>44316</v>
      </c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9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4"/>
      <c r="CX39" s="1"/>
      <c r="CY39" s="1"/>
      <c r="CZ39" s="1"/>
      <c r="DA39" s="1"/>
      <c r="DB39" s="1"/>
      <c r="DC39" s="1"/>
      <c r="DD39" s="1"/>
      <c r="DE39" s="1"/>
      <c r="DF39" s="1"/>
      <c r="DG39" s="2"/>
      <c r="DH39" s="18"/>
      <c r="DI39" s="18"/>
      <c r="DJ39" s="18"/>
      <c r="DK39" s="18"/>
      <c r="DL39" s="31"/>
      <c r="DM39" s="31"/>
    </row>
    <row r="40" spans="1:117" x14ac:dyDescent="0.2">
      <c r="A40" s="97">
        <f t="shared" si="12"/>
        <v>43481</v>
      </c>
      <c r="B40" s="5">
        <f t="shared" si="0"/>
        <v>1005.09873182</v>
      </c>
      <c r="C40" s="5">
        <f t="shared" si="13"/>
        <v>1000</v>
      </c>
      <c r="D40" s="63">
        <f t="shared" si="14"/>
        <v>5100.6099999999997</v>
      </c>
      <c r="E40" s="11">
        <f>IF(K40=1,VLOOKUP(A40,[1]Plan1!$BO$80:$BQ$314,3),E39)</f>
        <v>5116.93</v>
      </c>
      <c r="F40" s="143">
        <f t="shared" si="16"/>
        <v>43481</v>
      </c>
      <c r="G40" s="9">
        <f t="shared" si="1"/>
        <v>3.199617300675861E-3</v>
      </c>
      <c r="H40" s="64">
        <f t="shared" si="24"/>
        <v>43511</v>
      </c>
      <c r="I40" s="64">
        <f t="shared" si="2"/>
        <v>43511</v>
      </c>
      <c r="J40" s="1">
        <f t="shared" si="17"/>
        <v>23</v>
      </c>
      <c r="K40" s="1">
        <f t="shared" ref="K40:K71" si="49">(J40-(NETWORKDAYS(A40,I40,AD$118:AD$502)-1))</f>
        <v>1</v>
      </c>
      <c r="L40" s="5">
        <f t="shared" si="4"/>
        <v>1.0001389000000001</v>
      </c>
      <c r="M40" s="12">
        <f t="shared" si="18"/>
        <v>1.0012000000000001</v>
      </c>
      <c r="N40" s="12">
        <f t="shared" si="42"/>
        <v>1.0012000000000001</v>
      </c>
      <c r="O40" s="5">
        <f t="shared" si="5"/>
        <v>1.0001389000000001</v>
      </c>
      <c r="P40" s="5">
        <f t="shared" si="6"/>
        <v>1000.1389</v>
      </c>
      <c r="Q40" s="10">
        <f t="shared" si="26"/>
        <v>0</v>
      </c>
      <c r="R40" s="6">
        <f t="shared" si="7"/>
        <v>0</v>
      </c>
      <c r="S40" s="5">
        <f t="shared" si="8"/>
        <v>0</v>
      </c>
      <c r="T40" s="6">
        <f t="shared" si="19"/>
        <v>0.12</v>
      </c>
      <c r="U40" s="10">
        <f t="shared" ref="U40:U100" si="50">IF(Q39&gt;0,1,IF(K40=K39,U39,U39+1))</f>
        <v>11</v>
      </c>
      <c r="V40" s="10">
        <v>252</v>
      </c>
      <c r="W40" s="12">
        <f t="shared" si="9"/>
        <v>1.004959143</v>
      </c>
      <c r="X40" s="5">
        <f t="shared" si="10"/>
        <v>4.9598318199999998</v>
      </c>
      <c r="Y40" s="11">
        <f t="shared" si="11"/>
        <v>0</v>
      </c>
      <c r="Z40" s="2" t="s">
        <v>65</v>
      </c>
      <c r="AA40" s="64">
        <f t="shared" si="21"/>
        <v>43495</v>
      </c>
      <c r="AB40" s="2"/>
      <c r="AC40" s="15">
        <f t="shared" si="28"/>
        <v>31</v>
      </c>
      <c r="AD40" s="66">
        <f t="shared" si="25"/>
        <v>44316</v>
      </c>
      <c r="AE40" s="27">
        <f t="shared" si="43"/>
        <v>531.24925627000005</v>
      </c>
      <c r="AF40" s="18">
        <f t="shared" si="44"/>
        <v>21</v>
      </c>
      <c r="AG40" s="147">
        <f t="shared" si="45"/>
        <v>5.3374411000000004</v>
      </c>
      <c r="AH40" s="147">
        <f t="shared" si="46"/>
        <v>31.250220949999999</v>
      </c>
      <c r="AI40" s="148">
        <v>5.5556000000000001E-2</v>
      </c>
      <c r="AJ40" s="68">
        <f t="shared" si="47"/>
        <v>36.587662049999999</v>
      </c>
      <c r="AK40" s="15">
        <f t="shared" si="34"/>
        <v>29</v>
      </c>
      <c r="AL40" s="66">
        <f t="shared" si="48"/>
        <v>44347</v>
      </c>
      <c r="AN40" s="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9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4"/>
      <c r="CX40" s="1"/>
      <c r="CY40" s="1"/>
      <c r="CZ40" s="1"/>
      <c r="DA40" s="1"/>
      <c r="DB40" s="1"/>
      <c r="DC40" s="1"/>
      <c r="DD40" s="1"/>
      <c r="DE40" s="1"/>
      <c r="DF40" s="1"/>
      <c r="DG40" s="2"/>
      <c r="DH40" s="18"/>
      <c r="DI40" s="18"/>
      <c r="DJ40" s="18"/>
      <c r="DK40" s="18"/>
      <c r="DL40" s="31"/>
      <c r="DM40" s="31"/>
    </row>
    <row r="41" spans="1:117" x14ac:dyDescent="0.2">
      <c r="A41" s="97">
        <f t="shared" si="12"/>
        <v>43482</v>
      </c>
      <c r="B41" s="5">
        <f t="shared" si="0"/>
        <v>1006.8973405500001</v>
      </c>
      <c r="C41" s="5">
        <f t="shared" si="13"/>
        <v>1000</v>
      </c>
      <c r="D41" s="63">
        <f t="shared" si="14"/>
        <v>5100.6099999999997</v>
      </c>
      <c r="E41" s="11">
        <f>IF(K41=1,VLOOKUP(A41,[1]Plan1!$BO$80:$BQ$314,3),E40)</f>
        <v>5116.93</v>
      </c>
      <c r="F41" s="143">
        <f t="shared" si="16"/>
        <v>43481</v>
      </c>
      <c r="G41" s="9">
        <f t="shared" si="1"/>
        <v>3.199617300675861E-3</v>
      </c>
      <c r="H41" s="64">
        <f t="shared" si="24"/>
        <v>43511</v>
      </c>
      <c r="I41" s="64">
        <f t="shared" si="2"/>
        <v>43511</v>
      </c>
      <c r="J41" s="1">
        <f t="shared" si="17"/>
        <v>23</v>
      </c>
      <c r="K41" s="1">
        <f t="shared" si="49"/>
        <v>2</v>
      </c>
      <c r="L41" s="5">
        <f t="shared" si="4"/>
        <v>1.00027782</v>
      </c>
      <c r="M41" s="12">
        <f t="shared" si="18"/>
        <v>1.0012000000000001</v>
      </c>
      <c r="N41" s="12">
        <f t="shared" si="42"/>
        <v>1.0012000000000001</v>
      </c>
      <c r="O41" s="5">
        <f t="shared" ref="O41:O104" si="51">TRUNC(TRUNC((L41*N41),15),8)</f>
        <v>1.0014781500000001</v>
      </c>
      <c r="P41" s="5">
        <f t="shared" si="6"/>
        <v>1001.47815</v>
      </c>
      <c r="Q41" s="10">
        <f t="shared" si="26"/>
        <v>0</v>
      </c>
      <c r="R41" s="6">
        <f t="shared" si="7"/>
        <v>0</v>
      </c>
      <c r="S41" s="5">
        <f t="shared" si="8"/>
        <v>0</v>
      </c>
      <c r="T41" s="6">
        <f t="shared" si="19"/>
        <v>0.12</v>
      </c>
      <c r="U41" s="10">
        <f t="shared" si="50"/>
        <v>12</v>
      </c>
      <c r="V41" s="10">
        <v>252</v>
      </c>
      <c r="W41" s="12">
        <f t="shared" si="9"/>
        <v>1.005411192</v>
      </c>
      <c r="X41" s="5">
        <f t="shared" si="10"/>
        <v>5.4191905499999997</v>
      </c>
      <c r="Y41" s="11">
        <f t="shared" si="11"/>
        <v>0</v>
      </c>
      <c r="Z41" s="2" t="s">
        <v>65</v>
      </c>
      <c r="AA41" s="64">
        <f t="shared" si="21"/>
        <v>43495</v>
      </c>
      <c r="AB41" s="2"/>
      <c r="AC41" s="15">
        <f t="shared" si="28"/>
        <v>32</v>
      </c>
      <c r="AD41" s="66">
        <f t="shared" si="25"/>
        <v>44347</v>
      </c>
      <c r="AE41" s="27">
        <f t="shared" si="43"/>
        <v>499.99905002000003</v>
      </c>
      <c r="AF41" s="18">
        <f t="shared" si="44"/>
        <v>21</v>
      </c>
      <c r="AG41" s="147">
        <f t="shared" si="45"/>
        <v>5.0409142200000003</v>
      </c>
      <c r="AH41" s="147">
        <f t="shared" si="46"/>
        <v>31.250206250000002</v>
      </c>
      <c r="AI41" s="148">
        <v>5.8824000000000001E-2</v>
      </c>
      <c r="AJ41" s="68">
        <f t="shared" si="47"/>
        <v>36.291120470000003</v>
      </c>
      <c r="AK41" s="15">
        <f t="shared" si="34"/>
        <v>30</v>
      </c>
      <c r="AL41" s="66">
        <f t="shared" si="48"/>
        <v>44377</v>
      </c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9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4"/>
      <c r="CX41" s="1"/>
      <c r="CY41" s="1"/>
      <c r="CZ41" s="1"/>
      <c r="DA41" s="1"/>
      <c r="DB41" s="1"/>
      <c r="DC41" s="1"/>
      <c r="DD41" s="1"/>
      <c r="DE41" s="1"/>
      <c r="DF41" s="1"/>
      <c r="DG41" s="2"/>
      <c r="DH41" s="18"/>
      <c r="DI41" s="18"/>
      <c r="DJ41" s="18"/>
      <c r="DK41" s="18"/>
      <c r="DL41" s="31"/>
      <c r="DM41" s="31"/>
    </row>
    <row r="42" spans="1:117" x14ac:dyDescent="0.2">
      <c r="A42" s="97">
        <f t="shared" si="12"/>
        <v>43483</v>
      </c>
      <c r="B42" s="5">
        <f t="shared" si="0"/>
        <v>1007.49018671</v>
      </c>
      <c r="C42" s="5">
        <f t="shared" si="13"/>
        <v>1000</v>
      </c>
      <c r="D42" s="63">
        <f t="shared" si="14"/>
        <v>5100.6099999999997</v>
      </c>
      <c r="E42" s="11">
        <f>IF(K42=1,VLOOKUP(A42,[1]Plan1!$BO$80:$BQ$314,3),E41)</f>
        <v>5116.93</v>
      </c>
      <c r="F42" s="143">
        <f t="shared" si="16"/>
        <v>43481</v>
      </c>
      <c r="G42" s="9">
        <f t="shared" si="1"/>
        <v>3.199617300675861E-3</v>
      </c>
      <c r="H42" s="64">
        <f t="shared" si="24"/>
        <v>43511</v>
      </c>
      <c r="I42" s="64">
        <f t="shared" si="2"/>
        <v>43511</v>
      </c>
      <c r="J42" s="1">
        <f t="shared" si="17"/>
        <v>23</v>
      </c>
      <c r="K42" s="1">
        <f t="shared" si="49"/>
        <v>3</v>
      </c>
      <c r="L42" s="5">
        <f t="shared" si="4"/>
        <v>1.00041676</v>
      </c>
      <c r="M42" s="12">
        <f t="shared" ref="M42:M105" si="52">IF(I42&gt;I41,L41,M41)</f>
        <v>1.0012000000000001</v>
      </c>
      <c r="N42" s="12">
        <f t="shared" si="42"/>
        <v>1.0012000000000001</v>
      </c>
      <c r="O42" s="5">
        <f t="shared" si="51"/>
        <v>1.00161726</v>
      </c>
      <c r="P42" s="5">
        <f t="shared" si="6"/>
        <v>1001.61726</v>
      </c>
      <c r="Q42" s="10">
        <f t="shared" si="26"/>
        <v>0</v>
      </c>
      <c r="R42" s="6">
        <f t="shared" si="7"/>
        <v>0</v>
      </c>
      <c r="S42" s="5">
        <f t="shared" si="8"/>
        <v>0</v>
      </c>
      <c r="T42" s="6">
        <f t="shared" si="19"/>
        <v>0.12</v>
      </c>
      <c r="U42" s="10">
        <f t="shared" si="50"/>
        <v>13</v>
      </c>
      <c r="V42" s="10">
        <v>252</v>
      </c>
      <c r="W42" s="12">
        <f t="shared" si="9"/>
        <v>1.0058634440000001</v>
      </c>
      <c r="X42" s="5">
        <f t="shared" si="10"/>
        <v>5.8729267099999998</v>
      </c>
      <c r="Y42" s="11">
        <f t="shared" si="11"/>
        <v>0</v>
      </c>
      <c r="Z42" s="2" t="s">
        <v>65</v>
      </c>
      <c r="AA42" s="64">
        <f t="shared" si="21"/>
        <v>43495</v>
      </c>
      <c r="AB42" s="2"/>
      <c r="AC42" s="15">
        <f t="shared" si="28"/>
        <v>33</v>
      </c>
      <c r="AD42" s="66">
        <f t="shared" si="25"/>
        <v>44377</v>
      </c>
      <c r="AE42" s="27">
        <f t="shared" si="43"/>
        <v>468.74910940000001</v>
      </c>
      <c r="AF42" s="18">
        <f t="shared" si="44"/>
        <v>21</v>
      </c>
      <c r="AG42" s="147">
        <f t="shared" si="45"/>
        <v>4.7443874800000003</v>
      </c>
      <c r="AH42" s="147">
        <f t="shared" si="46"/>
        <v>31.24994062</v>
      </c>
      <c r="AI42" s="148">
        <v>6.25E-2</v>
      </c>
      <c r="AJ42" s="68">
        <f t="shared" si="47"/>
        <v>35.994328100000004</v>
      </c>
      <c r="AK42" s="15">
        <f t="shared" si="34"/>
        <v>31</v>
      </c>
      <c r="AL42" s="66">
        <f t="shared" si="48"/>
        <v>44407</v>
      </c>
      <c r="AM42" s="4"/>
      <c r="AN42" s="51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3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35"/>
      <c r="DH42" s="36"/>
      <c r="DI42" s="36"/>
      <c r="DJ42" s="36"/>
      <c r="DK42" s="36"/>
      <c r="DL42" s="36"/>
      <c r="DM42" s="36"/>
    </row>
    <row r="43" spans="1:117" x14ac:dyDescent="0.2">
      <c r="A43" s="97">
        <f t="shared" si="12"/>
        <v>43484</v>
      </c>
      <c r="B43" s="5">
        <f t="shared" si="0"/>
        <v>1008.08337312</v>
      </c>
      <c r="C43" s="5">
        <f t="shared" si="13"/>
        <v>1000</v>
      </c>
      <c r="D43" s="63">
        <f t="shared" si="14"/>
        <v>5100.6099999999997</v>
      </c>
      <c r="E43" s="11">
        <f>IF(K43=1,VLOOKUP(A43,[1]Plan1!$BO$80:$BQ$314,3),E42)</f>
        <v>5116.93</v>
      </c>
      <c r="F43" s="143">
        <f t="shared" si="16"/>
        <v>43481</v>
      </c>
      <c r="G43" s="9">
        <f t="shared" si="1"/>
        <v>3.199617300675861E-3</v>
      </c>
      <c r="H43" s="64">
        <f t="shared" si="24"/>
        <v>43511</v>
      </c>
      <c r="I43" s="64">
        <f t="shared" si="2"/>
        <v>43511</v>
      </c>
      <c r="J43" s="1">
        <f t="shared" si="17"/>
        <v>23</v>
      </c>
      <c r="K43" s="1">
        <f t="shared" si="49"/>
        <v>4</v>
      </c>
      <c r="L43" s="5">
        <f t="shared" si="4"/>
        <v>1.0005557199999999</v>
      </c>
      <c r="M43" s="12">
        <f t="shared" si="52"/>
        <v>1.0012000000000001</v>
      </c>
      <c r="N43" s="12">
        <f t="shared" si="42"/>
        <v>1.0012000000000001</v>
      </c>
      <c r="O43" s="5">
        <f t="shared" si="51"/>
        <v>1.00175638</v>
      </c>
      <c r="P43" s="5">
        <f t="shared" si="6"/>
        <v>1001.75638</v>
      </c>
      <c r="Q43" s="10">
        <f t="shared" si="26"/>
        <v>0</v>
      </c>
      <c r="R43" s="6">
        <f t="shared" si="7"/>
        <v>0</v>
      </c>
      <c r="S43" s="5">
        <f t="shared" si="8"/>
        <v>0</v>
      </c>
      <c r="T43" s="6">
        <f t="shared" si="19"/>
        <v>0.12</v>
      </c>
      <c r="U43" s="10">
        <f t="shared" si="50"/>
        <v>14</v>
      </c>
      <c r="V43" s="10">
        <v>252</v>
      </c>
      <c r="W43" s="12">
        <f t="shared" si="9"/>
        <v>1.0063158999999999</v>
      </c>
      <c r="X43" s="5">
        <f t="shared" si="10"/>
        <v>6.32699312</v>
      </c>
      <c r="Y43" s="11">
        <f t="shared" si="11"/>
        <v>0</v>
      </c>
      <c r="Z43" s="2" t="s">
        <v>65</v>
      </c>
      <c r="AA43" s="64">
        <f t="shared" si="21"/>
        <v>43495</v>
      </c>
      <c r="AB43" s="2"/>
      <c r="AC43" s="15">
        <f t="shared" si="28"/>
        <v>34</v>
      </c>
      <c r="AD43" s="66">
        <f t="shared" si="25"/>
        <v>44407</v>
      </c>
      <c r="AE43" s="27">
        <f t="shared" si="43"/>
        <v>437.49901253000002</v>
      </c>
      <c r="AF43" s="18">
        <f t="shared" si="44"/>
        <v>22</v>
      </c>
      <c r="AG43" s="147">
        <f t="shared" si="45"/>
        <v>4.6607156700000001</v>
      </c>
      <c r="AH43" s="147">
        <f t="shared" si="46"/>
        <v>31.25009687</v>
      </c>
      <c r="AI43" s="148">
        <v>6.6667000000000004E-2</v>
      </c>
      <c r="AJ43" s="68">
        <f t="shared" si="47"/>
        <v>35.910812540000002</v>
      </c>
      <c r="AK43" s="15">
        <f t="shared" si="34"/>
        <v>32</v>
      </c>
      <c r="AL43" s="66">
        <f t="shared" si="48"/>
        <v>44438</v>
      </c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9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4"/>
      <c r="CX43" s="1"/>
      <c r="CY43" s="1"/>
      <c r="CZ43" s="1"/>
      <c r="DA43" s="1"/>
      <c r="DB43" s="1"/>
      <c r="DC43" s="1"/>
      <c r="DD43" s="1"/>
      <c r="DE43" s="1"/>
      <c r="DF43" s="1"/>
      <c r="DG43" s="2"/>
      <c r="DH43" s="18"/>
      <c r="DI43" s="18"/>
      <c r="DJ43" s="18"/>
      <c r="DK43" s="18"/>
      <c r="DL43" s="31"/>
      <c r="DM43" s="31"/>
    </row>
    <row r="44" spans="1:117" x14ac:dyDescent="0.2">
      <c r="A44" s="97">
        <f t="shared" si="12"/>
        <v>43485</v>
      </c>
      <c r="B44" s="5">
        <f t="shared" si="0"/>
        <v>1008.08337312</v>
      </c>
      <c r="C44" s="5">
        <f t="shared" si="13"/>
        <v>1000</v>
      </c>
      <c r="D44" s="63">
        <f t="shared" si="14"/>
        <v>5100.6099999999997</v>
      </c>
      <c r="E44" s="11">
        <f>IF(K44=1,VLOOKUP(A44,[1]Plan1!$BO$80:$BQ$314,3),E43)</f>
        <v>5116.93</v>
      </c>
      <c r="F44" s="143">
        <f t="shared" si="16"/>
        <v>43481</v>
      </c>
      <c r="G44" s="9">
        <f t="shared" si="1"/>
        <v>3.199617300675861E-3</v>
      </c>
      <c r="H44" s="64">
        <f t="shared" si="24"/>
        <v>43511</v>
      </c>
      <c r="I44" s="64">
        <f t="shared" si="2"/>
        <v>43511</v>
      </c>
      <c r="J44" s="1">
        <f t="shared" si="17"/>
        <v>23</v>
      </c>
      <c r="K44" s="1">
        <f t="shared" si="49"/>
        <v>4</v>
      </c>
      <c r="L44" s="5">
        <f t="shared" si="4"/>
        <v>1.0005557199999999</v>
      </c>
      <c r="M44" s="12">
        <f t="shared" si="52"/>
        <v>1.0012000000000001</v>
      </c>
      <c r="N44" s="12">
        <f t="shared" si="42"/>
        <v>1.0012000000000001</v>
      </c>
      <c r="O44" s="5">
        <f t="shared" si="51"/>
        <v>1.00175638</v>
      </c>
      <c r="P44" s="5">
        <f t="shared" si="6"/>
        <v>1001.75638</v>
      </c>
      <c r="Q44" s="10">
        <f t="shared" si="26"/>
        <v>0</v>
      </c>
      <c r="R44" s="6">
        <f t="shared" si="7"/>
        <v>0</v>
      </c>
      <c r="S44" s="5">
        <f t="shared" si="8"/>
        <v>0</v>
      </c>
      <c r="T44" s="6">
        <f t="shared" si="19"/>
        <v>0.12</v>
      </c>
      <c r="U44" s="10">
        <f t="shared" si="50"/>
        <v>14</v>
      </c>
      <c r="V44" s="10">
        <v>252</v>
      </c>
      <c r="W44" s="12">
        <f t="shared" si="9"/>
        <v>1.0063158999999999</v>
      </c>
      <c r="X44" s="5">
        <f t="shared" si="10"/>
        <v>6.32699312</v>
      </c>
      <c r="Y44" s="11">
        <f t="shared" si="11"/>
        <v>0</v>
      </c>
      <c r="Z44" s="2" t="s">
        <v>65</v>
      </c>
      <c r="AA44" s="64">
        <f t="shared" si="21"/>
        <v>43495</v>
      </c>
      <c r="AB44" s="2"/>
      <c r="AC44" s="15">
        <f t="shared" si="28"/>
        <v>35</v>
      </c>
      <c r="AD44" s="66">
        <f t="shared" si="25"/>
        <v>44438</v>
      </c>
      <c r="AE44" s="27">
        <f t="shared" si="43"/>
        <v>406.24889557</v>
      </c>
      <c r="AF44" s="18">
        <f t="shared" si="44"/>
        <v>21</v>
      </c>
      <c r="AG44" s="147">
        <f t="shared" si="45"/>
        <v>4.15133756</v>
      </c>
      <c r="AH44" s="147">
        <f t="shared" si="46"/>
        <v>31.25011696</v>
      </c>
      <c r="AI44" s="148">
        <v>7.1429000000000006E-2</v>
      </c>
      <c r="AJ44" s="68">
        <f t="shared" si="47"/>
        <v>35.401454520000001</v>
      </c>
      <c r="AK44" s="15">
        <f t="shared" si="34"/>
        <v>33</v>
      </c>
      <c r="AL44" s="66">
        <f t="shared" si="48"/>
        <v>44469</v>
      </c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9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4"/>
      <c r="CX44" s="1"/>
      <c r="CY44" s="1"/>
      <c r="CZ44" s="1"/>
      <c r="DA44" s="1"/>
      <c r="DB44" s="1"/>
      <c r="DC44" s="1"/>
      <c r="DD44" s="1"/>
      <c r="DE44" s="1"/>
      <c r="DF44" s="1"/>
      <c r="DG44" s="2"/>
      <c r="DH44" s="18"/>
      <c r="DI44" s="18"/>
      <c r="DJ44" s="18"/>
      <c r="DK44" s="18"/>
      <c r="DL44" s="31"/>
      <c r="DM44" s="31"/>
    </row>
    <row r="45" spans="1:117" x14ac:dyDescent="0.2">
      <c r="A45" s="97">
        <f t="shared" si="12"/>
        <v>43486</v>
      </c>
      <c r="B45" s="5">
        <f t="shared" si="0"/>
        <v>1008.08337312</v>
      </c>
      <c r="C45" s="5">
        <f t="shared" si="13"/>
        <v>1000</v>
      </c>
      <c r="D45" s="63">
        <f t="shared" si="14"/>
        <v>5100.6099999999997</v>
      </c>
      <c r="E45" s="11">
        <f>IF(K45=1,VLOOKUP(A45,[1]Plan1!$BO$80:$BQ$314,3),E44)</f>
        <v>5116.93</v>
      </c>
      <c r="F45" s="143">
        <f t="shared" si="16"/>
        <v>43481</v>
      </c>
      <c r="G45" s="9">
        <f t="shared" si="1"/>
        <v>3.199617300675861E-3</v>
      </c>
      <c r="H45" s="64">
        <f t="shared" si="24"/>
        <v>43511</v>
      </c>
      <c r="I45" s="64">
        <f t="shared" si="2"/>
        <v>43511</v>
      </c>
      <c r="J45" s="1">
        <f t="shared" si="17"/>
        <v>23</v>
      </c>
      <c r="K45" s="1">
        <f t="shared" si="49"/>
        <v>4</v>
      </c>
      <c r="L45" s="5">
        <f t="shared" si="4"/>
        <v>1.0005557199999999</v>
      </c>
      <c r="M45" s="12">
        <f t="shared" si="52"/>
        <v>1.0012000000000001</v>
      </c>
      <c r="N45" s="12">
        <f t="shared" si="42"/>
        <v>1.0012000000000001</v>
      </c>
      <c r="O45" s="5">
        <f t="shared" si="51"/>
        <v>1.00175638</v>
      </c>
      <c r="P45" s="5">
        <f t="shared" si="6"/>
        <v>1001.75638</v>
      </c>
      <c r="Q45" s="10">
        <f t="shared" si="26"/>
        <v>0</v>
      </c>
      <c r="R45" s="6">
        <f t="shared" si="7"/>
        <v>0</v>
      </c>
      <c r="S45" s="5">
        <f t="shared" si="8"/>
        <v>0</v>
      </c>
      <c r="T45" s="6">
        <f t="shared" si="19"/>
        <v>0.12</v>
      </c>
      <c r="U45" s="10">
        <f t="shared" si="50"/>
        <v>14</v>
      </c>
      <c r="V45" s="10">
        <v>252</v>
      </c>
      <c r="W45" s="12">
        <f t="shared" si="9"/>
        <v>1.0063158999999999</v>
      </c>
      <c r="X45" s="5">
        <f t="shared" si="10"/>
        <v>6.32699312</v>
      </c>
      <c r="Y45" s="11">
        <f t="shared" si="11"/>
        <v>0</v>
      </c>
      <c r="Z45" s="2" t="s">
        <v>65</v>
      </c>
      <c r="AA45" s="64">
        <f t="shared" si="21"/>
        <v>43495</v>
      </c>
      <c r="AB45" s="2"/>
      <c r="AC45" s="15">
        <f t="shared" si="28"/>
        <v>36</v>
      </c>
      <c r="AD45" s="66">
        <f t="shared" si="25"/>
        <v>44469</v>
      </c>
      <c r="AE45" s="27">
        <f t="shared" si="43"/>
        <v>374.99901177999999</v>
      </c>
      <c r="AF45" s="18">
        <f t="shared" si="44"/>
        <v>22</v>
      </c>
      <c r="AG45" s="147">
        <f t="shared" si="45"/>
        <v>4.03928361</v>
      </c>
      <c r="AH45" s="147">
        <f t="shared" si="46"/>
        <v>31.249883789999998</v>
      </c>
      <c r="AI45" s="148">
        <v>7.6923000000000005E-2</v>
      </c>
      <c r="AJ45" s="68">
        <f t="shared" si="47"/>
        <v>35.289167399999997</v>
      </c>
      <c r="AK45" s="15">
        <f t="shared" si="34"/>
        <v>34</v>
      </c>
      <c r="AL45" s="66">
        <f t="shared" si="48"/>
        <v>44501</v>
      </c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9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4"/>
      <c r="CX45" s="1"/>
      <c r="CY45" s="1"/>
      <c r="CZ45" s="1"/>
      <c r="DA45" s="1"/>
      <c r="DB45" s="1"/>
      <c r="DC45" s="1"/>
      <c r="DD45" s="1"/>
      <c r="DE45" s="1"/>
      <c r="DF45" s="1"/>
      <c r="DG45" s="2"/>
      <c r="DH45" s="18"/>
      <c r="DI45" s="18"/>
      <c r="DJ45" s="18"/>
      <c r="DK45" s="18"/>
      <c r="DL45" s="31"/>
      <c r="DM45" s="31"/>
    </row>
    <row r="46" spans="1:117" x14ac:dyDescent="0.2">
      <c r="A46" s="97">
        <f t="shared" si="12"/>
        <v>43487</v>
      </c>
      <c r="B46" s="5">
        <f t="shared" si="0"/>
        <v>1008.6769089300001</v>
      </c>
      <c r="C46" s="5">
        <f t="shared" si="13"/>
        <v>1000</v>
      </c>
      <c r="D46" s="63">
        <f t="shared" si="14"/>
        <v>5100.6099999999997</v>
      </c>
      <c r="E46" s="11">
        <f>IF(K46=1,VLOOKUP(A46,[1]Plan1!$BO$80:$BQ$314,3),E45)</f>
        <v>5116.93</v>
      </c>
      <c r="F46" s="143">
        <f t="shared" si="16"/>
        <v>43481</v>
      </c>
      <c r="G46" s="9">
        <f t="shared" si="1"/>
        <v>3.199617300675861E-3</v>
      </c>
      <c r="H46" s="64">
        <f t="shared" si="24"/>
        <v>43511</v>
      </c>
      <c r="I46" s="64">
        <f t="shared" si="2"/>
        <v>43511</v>
      </c>
      <c r="J46" s="1">
        <f t="shared" si="17"/>
        <v>23</v>
      </c>
      <c r="K46" s="1">
        <f t="shared" si="49"/>
        <v>5</v>
      </c>
      <c r="L46" s="5">
        <f t="shared" si="4"/>
        <v>1.00069469</v>
      </c>
      <c r="M46" s="12">
        <f t="shared" si="52"/>
        <v>1.0012000000000001</v>
      </c>
      <c r="N46" s="12">
        <f t="shared" si="42"/>
        <v>1.0012000000000001</v>
      </c>
      <c r="O46" s="5">
        <f t="shared" si="51"/>
        <v>1.0018955199999999</v>
      </c>
      <c r="P46" s="5">
        <f t="shared" si="6"/>
        <v>1001.89552</v>
      </c>
      <c r="Q46" s="10">
        <f t="shared" si="26"/>
        <v>0</v>
      </c>
      <c r="R46" s="6">
        <f t="shared" si="7"/>
        <v>0</v>
      </c>
      <c r="S46" s="5">
        <f t="shared" si="8"/>
        <v>0</v>
      </c>
      <c r="T46" s="6">
        <f t="shared" si="19"/>
        <v>0.12</v>
      </c>
      <c r="U46" s="10">
        <f t="shared" si="50"/>
        <v>15</v>
      </c>
      <c r="V46" s="10">
        <v>252</v>
      </c>
      <c r="W46" s="12">
        <f t="shared" si="9"/>
        <v>1.006768559</v>
      </c>
      <c r="X46" s="5">
        <f t="shared" si="10"/>
        <v>6.7813889300000003</v>
      </c>
      <c r="Y46" s="11">
        <f t="shared" si="11"/>
        <v>0</v>
      </c>
      <c r="Z46" s="2" t="s">
        <v>65</v>
      </c>
      <c r="AA46" s="64">
        <f t="shared" si="21"/>
        <v>43495</v>
      </c>
      <c r="AB46" s="2"/>
      <c r="AC46" s="15">
        <f t="shared" si="28"/>
        <v>37</v>
      </c>
      <c r="AD46" s="66">
        <f t="shared" si="25"/>
        <v>44501</v>
      </c>
      <c r="AE46" s="27">
        <f t="shared" si="43"/>
        <v>343.74921913999998</v>
      </c>
      <c r="AF46" s="18">
        <f t="shared" si="44"/>
        <v>21</v>
      </c>
      <c r="AG46" s="147">
        <f t="shared" si="45"/>
        <v>3.5582879900000002</v>
      </c>
      <c r="AH46" s="147">
        <f t="shared" si="46"/>
        <v>31.249792639999999</v>
      </c>
      <c r="AI46" s="148">
        <v>8.3333000000000004E-2</v>
      </c>
      <c r="AJ46" s="68">
        <f t="shared" si="47"/>
        <v>34.808080629999999</v>
      </c>
      <c r="AK46" s="15">
        <f t="shared" si="34"/>
        <v>35</v>
      </c>
      <c r="AL46" s="66">
        <f t="shared" si="48"/>
        <v>44530</v>
      </c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9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4"/>
      <c r="CX46" s="1"/>
      <c r="CY46" s="1"/>
      <c r="CZ46" s="1"/>
      <c r="DA46" s="1"/>
      <c r="DB46" s="1"/>
      <c r="DC46" s="1"/>
      <c r="DD46" s="1"/>
      <c r="DE46" s="1"/>
      <c r="DF46" s="1"/>
      <c r="DG46" s="2"/>
      <c r="DH46" s="18"/>
      <c r="DI46" s="18"/>
      <c r="DJ46" s="18"/>
      <c r="DK46" s="18"/>
      <c r="DL46" s="31"/>
      <c r="DM46" s="31"/>
    </row>
    <row r="47" spans="1:117" x14ac:dyDescent="0.2">
      <c r="A47" s="97">
        <f t="shared" si="12"/>
        <v>43488</v>
      </c>
      <c r="B47" s="5">
        <f t="shared" si="0"/>
        <v>1009.2708053499999</v>
      </c>
      <c r="C47" s="5">
        <f t="shared" si="13"/>
        <v>1000</v>
      </c>
      <c r="D47" s="63">
        <f t="shared" si="14"/>
        <v>5100.6099999999997</v>
      </c>
      <c r="E47" s="11">
        <f>IF(K47=1,VLOOKUP(A47,[1]Plan1!$BO$80:$BQ$314,3),E46)</f>
        <v>5116.93</v>
      </c>
      <c r="F47" s="143">
        <f t="shared" si="16"/>
        <v>43481</v>
      </c>
      <c r="G47" s="9">
        <f t="shared" si="1"/>
        <v>3.199617300675861E-3</v>
      </c>
      <c r="H47" s="64">
        <f t="shared" si="24"/>
        <v>43511</v>
      </c>
      <c r="I47" s="64">
        <f t="shared" si="2"/>
        <v>43511</v>
      </c>
      <c r="J47" s="1">
        <f t="shared" si="17"/>
        <v>23</v>
      </c>
      <c r="K47" s="1">
        <f t="shared" si="49"/>
        <v>6</v>
      </c>
      <c r="L47" s="5">
        <f t="shared" si="4"/>
        <v>1.0008336900000001</v>
      </c>
      <c r="M47" s="12">
        <f t="shared" si="52"/>
        <v>1.0012000000000001</v>
      </c>
      <c r="N47" s="12">
        <f t="shared" si="42"/>
        <v>1.0012000000000001</v>
      </c>
      <c r="O47" s="5">
        <f t="shared" si="51"/>
        <v>1.0020346899999999</v>
      </c>
      <c r="P47" s="5">
        <f t="shared" si="6"/>
        <v>1002.03469</v>
      </c>
      <c r="Q47" s="10">
        <f t="shared" si="26"/>
        <v>0</v>
      </c>
      <c r="R47" s="6">
        <f t="shared" si="7"/>
        <v>0</v>
      </c>
      <c r="S47" s="5">
        <f t="shared" si="8"/>
        <v>0</v>
      </c>
      <c r="T47" s="6">
        <f t="shared" si="19"/>
        <v>0.12</v>
      </c>
      <c r="U47" s="10">
        <f t="shared" si="50"/>
        <v>16</v>
      </c>
      <c r="V47" s="10">
        <v>252</v>
      </c>
      <c r="W47" s="12">
        <f t="shared" si="9"/>
        <v>1.007221422</v>
      </c>
      <c r="X47" s="5">
        <f t="shared" si="10"/>
        <v>7.2361153500000004</v>
      </c>
      <c r="Y47" s="11">
        <f t="shared" si="11"/>
        <v>0</v>
      </c>
      <c r="Z47" s="2" t="s">
        <v>65</v>
      </c>
      <c r="AA47" s="64">
        <f t="shared" si="21"/>
        <v>43495</v>
      </c>
      <c r="AB47" s="2"/>
      <c r="AC47" s="15">
        <f t="shared" si="28"/>
        <v>38</v>
      </c>
      <c r="AD47" s="66">
        <f t="shared" si="25"/>
        <v>44530</v>
      </c>
      <c r="AE47" s="27">
        <f t="shared" si="43"/>
        <v>312.49932137999997</v>
      </c>
      <c r="AF47" s="18">
        <f t="shared" si="44"/>
        <v>19</v>
      </c>
      <c r="AG47" s="147">
        <f t="shared" si="45"/>
        <v>2.94979214</v>
      </c>
      <c r="AH47" s="147">
        <f t="shared" si="46"/>
        <v>31.24989776</v>
      </c>
      <c r="AI47" s="148">
        <v>9.0909000000000004E-2</v>
      </c>
      <c r="AJ47" s="68">
        <f t="shared" si="47"/>
        <v>34.199689900000003</v>
      </c>
      <c r="AK47" s="15">
        <f t="shared" si="34"/>
        <v>36</v>
      </c>
      <c r="AL47" s="66">
        <f t="shared" si="48"/>
        <v>44560</v>
      </c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9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4"/>
      <c r="CX47" s="1"/>
      <c r="CY47" s="1"/>
      <c r="CZ47" s="1"/>
      <c r="DA47" s="1"/>
      <c r="DB47" s="1"/>
      <c r="DC47" s="1"/>
      <c r="DD47" s="1"/>
      <c r="DE47" s="1"/>
      <c r="DF47" s="1"/>
      <c r="DG47" s="2"/>
      <c r="DH47" s="18"/>
      <c r="DI47" s="18"/>
      <c r="DJ47" s="18"/>
      <c r="DK47" s="18"/>
      <c r="DL47" s="31"/>
      <c r="DM47" s="31"/>
    </row>
    <row r="48" spans="1:117" x14ac:dyDescent="0.2">
      <c r="A48" s="97">
        <f t="shared" si="12"/>
        <v>43489</v>
      </c>
      <c r="B48" s="5">
        <f t="shared" si="0"/>
        <v>1009.8650413299999</v>
      </c>
      <c r="C48" s="5">
        <f t="shared" si="13"/>
        <v>1000</v>
      </c>
      <c r="D48" s="63">
        <f t="shared" si="14"/>
        <v>5100.6099999999997</v>
      </c>
      <c r="E48" s="11">
        <f>IF(K48=1,VLOOKUP(A48,[1]Plan1!$BO$80:$BQ$314,3),E47)</f>
        <v>5116.93</v>
      </c>
      <c r="F48" s="143">
        <f t="shared" si="16"/>
        <v>43481</v>
      </c>
      <c r="G48" s="9">
        <f t="shared" si="1"/>
        <v>3.199617300675861E-3</v>
      </c>
      <c r="H48" s="64">
        <f t="shared" si="24"/>
        <v>43511</v>
      </c>
      <c r="I48" s="64">
        <f t="shared" si="2"/>
        <v>43511</v>
      </c>
      <c r="J48" s="1">
        <f t="shared" si="17"/>
        <v>23</v>
      </c>
      <c r="K48" s="1">
        <f t="shared" si="49"/>
        <v>7</v>
      </c>
      <c r="L48" s="5">
        <f t="shared" si="4"/>
        <v>1.0009727100000001</v>
      </c>
      <c r="M48" s="12">
        <f t="shared" si="52"/>
        <v>1.0012000000000001</v>
      </c>
      <c r="N48" s="12">
        <f t="shared" si="42"/>
        <v>1.0012000000000001</v>
      </c>
      <c r="O48" s="5">
        <f t="shared" si="51"/>
        <v>1.00217387</v>
      </c>
      <c r="P48" s="5">
        <f t="shared" si="6"/>
        <v>1002.17387</v>
      </c>
      <c r="Q48" s="10">
        <f t="shared" si="26"/>
        <v>0</v>
      </c>
      <c r="R48" s="6">
        <f t="shared" si="7"/>
        <v>0</v>
      </c>
      <c r="S48" s="5">
        <f t="shared" si="8"/>
        <v>0</v>
      </c>
      <c r="T48" s="6">
        <f t="shared" si="19"/>
        <v>0.12</v>
      </c>
      <c r="U48" s="10">
        <f t="shared" si="50"/>
        <v>17</v>
      </c>
      <c r="V48" s="10">
        <v>252</v>
      </c>
      <c r="W48" s="12">
        <f t="shared" si="9"/>
        <v>1.0076744879999999</v>
      </c>
      <c r="X48" s="5">
        <f t="shared" si="10"/>
        <v>7.6911713300000004</v>
      </c>
      <c r="Y48" s="11">
        <f t="shared" si="11"/>
        <v>0</v>
      </c>
      <c r="Z48" s="2" t="s">
        <v>65</v>
      </c>
      <c r="AA48" s="64">
        <f t="shared" si="21"/>
        <v>43495</v>
      </c>
      <c r="AB48" s="2"/>
      <c r="AC48" s="15">
        <f t="shared" si="28"/>
        <v>39</v>
      </c>
      <c r="AD48" s="66">
        <f t="shared" si="25"/>
        <v>44560</v>
      </c>
      <c r="AE48" s="27">
        <f t="shared" si="43"/>
        <v>281.24938924999998</v>
      </c>
      <c r="AF48" s="18">
        <f t="shared" si="44"/>
        <v>22</v>
      </c>
      <c r="AG48" s="147">
        <f t="shared" si="45"/>
        <v>3.1071429400000001</v>
      </c>
      <c r="AH48" s="147">
        <f t="shared" si="46"/>
        <v>31.249932130000001</v>
      </c>
      <c r="AI48" s="148">
        <v>0.1</v>
      </c>
      <c r="AJ48" s="68">
        <f t="shared" si="47"/>
        <v>34.35707507</v>
      </c>
      <c r="AK48" s="15">
        <f t="shared" si="34"/>
        <v>37</v>
      </c>
      <c r="AL48" s="66">
        <f t="shared" si="48"/>
        <v>44592</v>
      </c>
      <c r="AN48" s="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9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4"/>
      <c r="CX48" s="1"/>
      <c r="CY48" s="1"/>
      <c r="CZ48" s="1"/>
      <c r="DA48" s="1"/>
      <c r="DB48" s="1"/>
      <c r="DC48" s="1"/>
      <c r="DD48" s="1"/>
      <c r="DE48" s="1"/>
      <c r="DF48" s="1"/>
      <c r="DG48" s="2"/>
      <c r="DH48" s="18"/>
      <c r="DI48" s="18"/>
      <c r="DJ48" s="18"/>
      <c r="DK48" s="18"/>
      <c r="DL48" s="31"/>
      <c r="DM48" s="31"/>
    </row>
    <row r="49" spans="1:117" x14ac:dyDescent="0.2">
      <c r="A49" s="97">
        <f t="shared" si="12"/>
        <v>43490</v>
      </c>
      <c r="B49" s="5">
        <f t="shared" si="0"/>
        <v>1010.45963815</v>
      </c>
      <c r="C49" s="5">
        <f t="shared" si="13"/>
        <v>1000</v>
      </c>
      <c r="D49" s="63">
        <f t="shared" si="14"/>
        <v>5100.6099999999997</v>
      </c>
      <c r="E49" s="11">
        <f>IF(K49=1,VLOOKUP(A49,[1]Plan1!$BO$80:$BQ$314,3),E48)</f>
        <v>5116.93</v>
      </c>
      <c r="F49" s="143">
        <f t="shared" si="16"/>
        <v>43481</v>
      </c>
      <c r="G49" s="9">
        <f t="shared" si="1"/>
        <v>3.199617300675861E-3</v>
      </c>
      <c r="H49" s="64">
        <f t="shared" si="24"/>
        <v>43511</v>
      </c>
      <c r="I49" s="64">
        <f t="shared" si="2"/>
        <v>43511</v>
      </c>
      <c r="J49" s="1">
        <f t="shared" si="17"/>
        <v>23</v>
      </c>
      <c r="K49" s="1">
        <f t="shared" si="49"/>
        <v>8</v>
      </c>
      <c r="L49" s="5">
        <f t="shared" si="4"/>
        <v>1.00111175</v>
      </c>
      <c r="M49" s="12">
        <f t="shared" si="52"/>
        <v>1.0012000000000001</v>
      </c>
      <c r="N49" s="12">
        <f t="shared" si="42"/>
        <v>1.0012000000000001</v>
      </c>
      <c r="O49" s="5">
        <f t="shared" si="51"/>
        <v>1.00231308</v>
      </c>
      <c r="P49" s="5">
        <f t="shared" si="6"/>
        <v>1002.31308</v>
      </c>
      <c r="Q49" s="10">
        <f t="shared" si="26"/>
        <v>0</v>
      </c>
      <c r="R49" s="6">
        <f t="shared" si="7"/>
        <v>0</v>
      </c>
      <c r="S49" s="5">
        <f t="shared" si="8"/>
        <v>0</v>
      </c>
      <c r="T49" s="6">
        <f t="shared" si="19"/>
        <v>0.12</v>
      </c>
      <c r="U49" s="10">
        <f t="shared" si="50"/>
        <v>18</v>
      </c>
      <c r="V49" s="10">
        <v>252</v>
      </c>
      <c r="W49" s="12">
        <f t="shared" si="9"/>
        <v>1.0081277580000001</v>
      </c>
      <c r="X49" s="5">
        <f t="shared" si="10"/>
        <v>8.1465581500000006</v>
      </c>
      <c r="Y49" s="11">
        <f t="shared" si="11"/>
        <v>0</v>
      </c>
      <c r="Z49" s="2" t="s">
        <v>65</v>
      </c>
      <c r="AA49" s="64">
        <f t="shared" si="21"/>
        <v>43495</v>
      </c>
      <c r="AB49" s="2"/>
      <c r="AC49" s="15">
        <f t="shared" si="28"/>
        <v>40</v>
      </c>
      <c r="AD49" s="66">
        <f t="shared" si="25"/>
        <v>44592</v>
      </c>
      <c r="AE49" s="27">
        <f t="shared" si="43"/>
        <v>249.99948836999999</v>
      </c>
      <c r="AF49" s="18">
        <f t="shared" si="44"/>
        <v>22</v>
      </c>
      <c r="AG49" s="147">
        <f t="shared" si="45"/>
        <v>2.7964286399999998</v>
      </c>
      <c r="AH49" s="147">
        <f t="shared" si="46"/>
        <v>31.249900879999998</v>
      </c>
      <c r="AI49" s="148">
        <v>0.111111</v>
      </c>
      <c r="AJ49" s="68">
        <f t="shared" si="47"/>
        <v>34.04632952</v>
      </c>
      <c r="AK49" s="15">
        <f t="shared" si="34"/>
        <v>38</v>
      </c>
      <c r="AL49" s="66">
        <f t="shared" si="48"/>
        <v>44622</v>
      </c>
      <c r="AN49" s="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9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4"/>
      <c r="CX49" s="1"/>
      <c r="CY49" s="1"/>
      <c r="CZ49" s="1"/>
      <c r="DA49" s="1"/>
      <c r="DB49" s="1"/>
      <c r="DC49" s="1"/>
      <c r="DD49" s="1"/>
      <c r="DE49" s="1"/>
      <c r="DF49" s="1"/>
      <c r="DG49" s="2"/>
      <c r="DL49" s="20"/>
    </row>
    <row r="50" spans="1:117" x14ac:dyDescent="0.2">
      <c r="A50" s="97">
        <f t="shared" si="12"/>
        <v>43491</v>
      </c>
      <c r="B50" s="5">
        <f t="shared" si="0"/>
        <v>1011.05457675</v>
      </c>
      <c r="C50" s="5">
        <f t="shared" si="13"/>
        <v>1000</v>
      </c>
      <c r="D50" s="63">
        <f t="shared" si="14"/>
        <v>5100.6099999999997</v>
      </c>
      <c r="E50" s="11">
        <f>IF(K50=1,VLOOKUP(A50,[1]Plan1!$BO$80:$BQ$314,3),E49)</f>
        <v>5116.93</v>
      </c>
      <c r="F50" s="143">
        <f t="shared" si="16"/>
        <v>43481</v>
      </c>
      <c r="G50" s="9">
        <f t="shared" si="1"/>
        <v>3.199617300675861E-3</v>
      </c>
      <c r="H50" s="64">
        <f t="shared" si="24"/>
        <v>43511</v>
      </c>
      <c r="I50" s="64">
        <f t="shared" si="2"/>
        <v>43511</v>
      </c>
      <c r="J50" s="1">
        <f t="shared" si="17"/>
        <v>23</v>
      </c>
      <c r="K50" s="1">
        <f t="shared" si="49"/>
        <v>9</v>
      </c>
      <c r="L50" s="5">
        <f t="shared" si="4"/>
        <v>1.0012508</v>
      </c>
      <c r="M50" s="12">
        <f t="shared" si="52"/>
        <v>1.0012000000000001</v>
      </c>
      <c r="N50" s="12">
        <f t="shared" si="42"/>
        <v>1.0012000000000001</v>
      </c>
      <c r="O50" s="5">
        <f t="shared" si="51"/>
        <v>1.0024523000000001</v>
      </c>
      <c r="P50" s="5">
        <f t="shared" si="6"/>
        <v>1002.4523</v>
      </c>
      <c r="Q50" s="10">
        <f t="shared" si="26"/>
        <v>0</v>
      </c>
      <c r="R50" s="6">
        <f t="shared" si="7"/>
        <v>0</v>
      </c>
      <c r="S50" s="5">
        <f t="shared" si="8"/>
        <v>0</v>
      </c>
      <c r="T50" s="6">
        <f t="shared" si="19"/>
        <v>0.12</v>
      </c>
      <c r="U50" s="10">
        <f t="shared" si="50"/>
        <v>19</v>
      </c>
      <c r="V50" s="10">
        <v>252</v>
      </c>
      <c r="W50" s="12">
        <f>ROUND((1+T50)^TRUNC((U50/V50),9),9)</f>
        <v>1.0085812329999999</v>
      </c>
      <c r="X50" s="5">
        <f t="shared" si="10"/>
        <v>8.6022767499999997</v>
      </c>
      <c r="Y50" s="11">
        <f t="shared" si="11"/>
        <v>0</v>
      </c>
      <c r="Z50" s="2" t="s">
        <v>65</v>
      </c>
      <c r="AA50" s="64">
        <f t="shared" si="21"/>
        <v>43495</v>
      </c>
      <c r="AB50" s="2"/>
      <c r="AC50" s="15">
        <f t="shared" si="28"/>
        <v>41</v>
      </c>
      <c r="AD50" s="66">
        <f t="shared" si="25"/>
        <v>44622</v>
      </c>
      <c r="AE50" s="27">
        <f t="shared" si="43"/>
        <v>218.74955233</v>
      </c>
      <c r="AF50" s="18">
        <f t="shared" si="44"/>
        <v>20</v>
      </c>
      <c r="AG50" s="147">
        <f t="shared" si="45"/>
        <v>2.25872312</v>
      </c>
      <c r="AH50" s="147">
        <f t="shared" si="46"/>
        <v>31.249936040000001</v>
      </c>
      <c r="AI50" s="148">
        <v>0.125</v>
      </c>
      <c r="AJ50" s="68">
        <f t="shared" si="47"/>
        <v>33.508659160000001</v>
      </c>
      <c r="AK50" s="15">
        <f t="shared" si="34"/>
        <v>39</v>
      </c>
      <c r="AL50" s="66">
        <f t="shared" si="48"/>
        <v>44650</v>
      </c>
      <c r="AN50" s="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9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4"/>
      <c r="CX50" s="1"/>
      <c r="CY50" s="1"/>
      <c r="CZ50" s="1"/>
      <c r="DA50" s="1"/>
      <c r="DB50" s="1"/>
      <c r="DC50" s="1"/>
      <c r="DD50" s="1"/>
      <c r="DE50" s="1"/>
      <c r="DF50" s="1"/>
      <c r="DG50" s="2"/>
      <c r="DL50" s="20"/>
    </row>
    <row r="51" spans="1:117" x14ac:dyDescent="0.2">
      <c r="A51" s="97">
        <f t="shared" si="12"/>
        <v>43492</v>
      </c>
      <c r="B51" s="5">
        <f t="shared" si="0"/>
        <v>1011.05457675</v>
      </c>
      <c r="C51" s="5">
        <f t="shared" si="13"/>
        <v>1000</v>
      </c>
      <c r="D51" s="63">
        <f t="shared" si="14"/>
        <v>5100.6099999999997</v>
      </c>
      <c r="E51" s="11">
        <f>IF(K51=1,VLOOKUP(A51,[1]Plan1!$BO$80:$BQ$314,3),E50)</f>
        <v>5116.93</v>
      </c>
      <c r="F51" s="143">
        <f t="shared" si="16"/>
        <v>43481</v>
      </c>
      <c r="G51" s="9">
        <f t="shared" si="1"/>
        <v>3.199617300675861E-3</v>
      </c>
      <c r="H51" s="64">
        <f t="shared" si="24"/>
        <v>43511</v>
      </c>
      <c r="I51" s="64">
        <f t="shared" si="2"/>
        <v>43511</v>
      </c>
      <c r="J51" s="1">
        <f t="shared" si="17"/>
        <v>23</v>
      </c>
      <c r="K51" s="1">
        <f t="shared" si="49"/>
        <v>9</v>
      </c>
      <c r="L51" s="5">
        <f t="shared" si="4"/>
        <v>1.0012508</v>
      </c>
      <c r="M51" s="12">
        <f t="shared" si="52"/>
        <v>1.0012000000000001</v>
      </c>
      <c r="N51" s="12">
        <f t="shared" si="42"/>
        <v>1.0012000000000001</v>
      </c>
      <c r="O51" s="5">
        <f t="shared" si="51"/>
        <v>1.0024523000000001</v>
      </c>
      <c r="P51" s="5">
        <f t="shared" si="6"/>
        <v>1002.4523</v>
      </c>
      <c r="Q51" s="10">
        <f t="shared" si="26"/>
        <v>0</v>
      </c>
      <c r="R51" s="6">
        <f t="shared" si="7"/>
        <v>0</v>
      </c>
      <c r="S51" s="5">
        <f t="shared" si="8"/>
        <v>0</v>
      </c>
      <c r="T51" s="6">
        <f t="shared" si="19"/>
        <v>0.12</v>
      </c>
      <c r="U51" s="10">
        <f t="shared" si="50"/>
        <v>19</v>
      </c>
      <c r="V51" s="10">
        <v>252</v>
      </c>
      <c r="W51" s="12">
        <f t="shared" si="9"/>
        <v>1.0085812329999999</v>
      </c>
      <c r="X51" s="5">
        <f t="shared" si="10"/>
        <v>8.6022767499999997</v>
      </c>
      <c r="Y51" s="11">
        <f t="shared" si="11"/>
        <v>0</v>
      </c>
      <c r="Z51" s="2" t="s">
        <v>65</v>
      </c>
      <c r="AA51" s="64">
        <f t="shared" si="21"/>
        <v>43495</v>
      </c>
      <c r="AB51" s="2"/>
      <c r="AC51" s="15">
        <f t="shared" si="28"/>
        <v>42</v>
      </c>
      <c r="AD51" s="66">
        <f t="shared" si="25"/>
        <v>44650</v>
      </c>
      <c r="AE51" s="27">
        <f t="shared" si="43"/>
        <v>187.49964754000001</v>
      </c>
      <c r="AF51" s="18">
        <f t="shared" si="44"/>
        <v>20</v>
      </c>
      <c r="AG51" s="147">
        <f t="shared" si="45"/>
        <v>1.9763827300000001</v>
      </c>
      <c r="AH51" s="147">
        <f t="shared" si="46"/>
        <v>31.249904789999999</v>
      </c>
      <c r="AI51" s="148">
        <v>0.14285700000000001</v>
      </c>
      <c r="AJ51" s="68">
        <f t="shared" si="47"/>
        <v>33.22628752</v>
      </c>
      <c r="AK51" s="15">
        <f t="shared" si="34"/>
        <v>40</v>
      </c>
      <c r="AL51" s="66">
        <f t="shared" si="48"/>
        <v>44683</v>
      </c>
      <c r="AM51" s="5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9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4"/>
      <c r="CX51" s="1"/>
      <c r="CY51" s="1"/>
      <c r="CZ51" s="1"/>
      <c r="DA51" s="1"/>
      <c r="DB51" s="1"/>
      <c r="DC51" s="1"/>
      <c r="DD51" s="1"/>
      <c r="DE51" s="1"/>
      <c r="DF51" s="1"/>
      <c r="DG51" s="2"/>
      <c r="DH51" s="38"/>
      <c r="DI51" s="38"/>
      <c r="DJ51" s="20"/>
      <c r="DK51" s="20"/>
      <c r="DL51" s="20"/>
      <c r="DM51" s="20"/>
    </row>
    <row r="52" spans="1:117" x14ac:dyDescent="0.2">
      <c r="A52" s="97">
        <f t="shared" si="12"/>
        <v>43493</v>
      </c>
      <c r="B52" s="5">
        <f t="shared" si="0"/>
        <v>1011.05457675</v>
      </c>
      <c r="C52" s="5">
        <f t="shared" si="13"/>
        <v>1000</v>
      </c>
      <c r="D52" s="63">
        <f t="shared" si="14"/>
        <v>5100.6099999999997</v>
      </c>
      <c r="E52" s="11">
        <f>IF(K52=1,VLOOKUP(A52,[1]Plan1!$BO$80:$BQ$314,3),E51)</f>
        <v>5116.93</v>
      </c>
      <c r="F52" s="143">
        <f t="shared" si="16"/>
        <v>43481</v>
      </c>
      <c r="G52" s="9">
        <f t="shared" si="1"/>
        <v>3.199617300675861E-3</v>
      </c>
      <c r="H52" s="64">
        <f t="shared" si="24"/>
        <v>43511</v>
      </c>
      <c r="I52" s="64">
        <f t="shared" si="2"/>
        <v>43511</v>
      </c>
      <c r="J52" s="1">
        <f t="shared" si="17"/>
        <v>23</v>
      </c>
      <c r="K52" s="1">
        <f t="shared" si="49"/>
        <v>9</v>
      </c>
      <c r="L52" s="5">
        <f t="shared" si="4"/>
        <v>1.0012508</v>
      </c>
      <c r="M52" s="12">
        <f t="shared" si="52"/>
        <v>1.0012000000000001</v>
      </c>
      <c r="N52" s="12">
        <f t="shared" si="42"/>
        <v>1.0012000000000001</v>
      </c>
      <c r="O52" s="5">
        <f t="shared" si="51"/>
        <v>1.0024523000000001</v>
      </c>
      <c r="P52" s="5">
        <f t="shared" si="6"/>
        <v>1002.4523</v>
      </c>
      <c r="Q52" s="10">
        <f t="shared" si="26"/>
        <v>0</v>
      </c>
      <c r="R52" s="6">
        <f t="shared" si="7"/>
        <v>0</v>
      </c>
      <c r="S52" s="5">
        <f t="shared" si="8"/>
        <v>0</v>
      </c>
      <c r="T52" s="6">
        <f t="shared" si="19"/>
        <v>0.12</v>
      </c>
      <c r="U52" s="10">
        <f t="shared" si="50"/>
        <v>19</v>
      </c>
      <c r="V52" s="10">
        <v>252</v>
      </c>
      <c r="W52" s="12">
        <f t="shared" si="9"/>
        <v>1.0085812329999999</v>
      </c>
      <c r="X52" s="5">
        <f t="shared" si="10"/>
        <v>8.6022767499999997</v>
      </c>
      <c r="Y52" s="11">
        <f t="shared" si="11"/>
        <v>0</v>
      </c>
      <c r="Z52" s="2" t="s">
        <v>65</v>
      </c>
      <c r="AA52" s="64">
        <f t="shared" si="21"/>
        <v>43495</v>
      </c>
      <c r="AB52" s="2"/>
      <c r="AC52" s="15">
        <f t="shared" si="28"/>
        <v>43</v>
      </c>
      <c r="AD52" s="66">
        <f t="shared" si="25"/>
        <v>44683</v>
      </c>
      <c r="AE52" s="27">
        <f t="shared" si="43"/>
        <v>156.24964379000002</v>
      </c>
      <c r="AF52" s="18">
        <f t="shared" si="44"/>
        <v>21</v>
      </c>
      <c r="AG52" s="147">
        <f t="shared" si="45"/>
        <v>1.7791453399999999</v>
      </c>
      <c r="AH52" s="147">
        <f t="shared" si="46"/>
        <v>31.250003750000001</v>
      </c>
      <c r="AI52" s="148">
        <v>0.16666700000000001</v>
      </c>
      <c r="AJ52" s="68">
        <f t="shared" si="47"/>
        <v>33.029149090000004</v>
      </c>
      <c r="AK52" s="15">
        <f t="shared" si="34"/>
        <v>41</v>
      </c>
      <c r="AL52" s="66">
        <f t="shared" si="48"/>
        <v>44711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9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4"/>
      <c r="CX52" s="1"/>
      <c r="CY52" s="1"/>
      <c r="CZ52" s="1"/>
      <c r="DA52" s="1"/>
      <c r="DB52" s="1"/>
      <c r="DC52" s="1"/>
      <c r="DD52" s="1"/>
      <c r="DE52" s="1"/>
      <c r="DF52" s="1"/>
      <c r="DG52" s="2"/>
      <c r="DH52" s="39"/>
      <c r="DI52" s="39"/>
      <c r="DJ52" s="32"/>
      <c r="DK52" s="18"/>
      <c r="DL52" s="20"/>
      <c r="DM52" s="26"/>
    </row>
    <row r="53" spans="1:117" x14ac:dyDescent="0.2">
      <c r="A53" s="97">
        <f t="shared" si="12"/>
        <v>43494</v>
      </c>
      <c r="B53" s="5">
        <f t="shared" si="0"/>
        <v>1011.64986533</v>
      </c>
      <c r="C53" s="5">
        <f t="shared" si="13"/>
        <v>1000</v>
      </c>
      <c r="D53" s="63">
        <f t="shared" si="14"/>
        <v>5100.6099999999997</v>
      </c>
      <c r="E53" s="11">
        <f>IF(K53=1,VLOOKUP(A53,[1]Plan1!$BO$80:$BQ$314,3),E52)</f>
        <v>5116.93</v>
      </c>
      <c r="F53" s="143">
        <f t="shared" si="16"/>
        <v>43481</v>
      </c>
      <c r="G53" s="9">
        <f t="shared" si="1"/>
        <v>3.199617300675861E-3</v>
      </c>
      <c r="H53" s="64">
        <f t="shared" si="24"/>
        <v>43511</v>
      </c>
      <c r="I53" s="64">
        <f t="shared" si="2"/>
        <v>43511</v>
      </c>
      <c r="J53" s="1">
        <f t="shared" si="17"/>
        <v>23</v>
      </c>
      <c r="K53" s="1">
        <f t="shared" si="49"/>
        <v>10</v>
      </c>
      <c r="L53" s="5">
        <f t="shared" si="4"/>
        <v>1.0013898800000001</v>
      </c>
      <c r="M53" s="12">
        <f t="shared" si="52"/>
        <v>1.0012000000000001</v>
      </c>
      <c r="N53" s="12">
        <f t="shared" si="42"/>
        <v>1.0012000000000001</v>
      </c>
      <c r="O53" s="5">
        <f t="shared" si="51"/>
        <v>1.0025915400000001</v>
      </c>
      <c r="P53" s="5">
        <f t="shared" si="6"/>
        <v>1002.59154</v>
      </c>
      <c r="Q53" s="10">
        <f t="shared" si="26"/>
        <v>0</v>
      </c>
      <c r="R53" s="6">
        <f t="shared" si="7"/>
        <v>0</v>
      </c>
      <c r="S53" s="5">
        <f t="shared" si="8"/>
        <v>0</v>
      </c>
      <c r="T53" s="6">
        <f t="shared" si="19"/>
        <v>0.12</v>
      </c>
      <c r="U53" s="10">
        <f t="shared" si="50"/>
        <v>20</v>
      </c>
      <c r="V53" s="10">
        <v>252</v>
      </c>
      <c r="W53" s="12">
        <f t="shared" si="9"/>
        <v>1.0090349110000001</v>
      </c>
      <c r="X53" s="5">
        <f t="shared" si="10"/>
        <v>9.0583253300000006</v>
      </c>
      <c r="Y53" s="11">
        <f t="shared" si="11"/>
        <v>0</v>
      </c>
      <c r="Z53" s="2" t="s">
        <v>65</v>
      </c>
      <c r="AA53" s="64">
        <f t="shared" si="21"/>
        <v>43495</v>
      </c>
      <c r="AB53" s="2"/>
      <c r="AC53" s="15">
        <f t="shared" si="28"/>
        <v>44</v>
      </c>
      <c r="AD53" s="66">
        <f t="shared" si="25"/>
        <v>44711</v>
      </c>
      <c r="AE53" s="27">
        <f t="shared" si="43"/>
        <v>124.99971504000003</v>
      </c>
      <c r="AF53" s="18">
        <f t="shared" si="44"/>
        <v>20</v>
      </c>
      <c r="AG53" s="147">
        <f t="shared" si="45"/>
        <v>1.4117016200000001</v>
      </c>
      <c r="AH53" s="147">
        <f t="shared" si="46"/>
        <v>31.249928749999999</v>
      </c>
      <c r="AI53" s="148">
        <v>0.2</v>
      </c>
      <c r="AJ53" s="68">
        <f t="shared" si="47"/>
        <v>32.661630369999997</v>
      </c>
      <c r="AK53" s="15">
        <f t="shared" si="34"/>
        <v>42</v>
      </c>
      <c r="AL53" s="66">
        <f t="shared" si="48"/>
        <v>44742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9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4"/>
      <c r="CX53" s="1"/>
      <c r="CY53" s="1"/>
      <c r="CZ53" s="1"/>
      <c r="DA53" s="1"/>
      <c r="DB53" s="1"/>
      <c r="DC53" s="1"/>
      <c r="DD53" s="1"/>
      <c r="DE53" s="1"/>
      <c r="DF53" s="1"/>
      <c r="DG53" s="2"/>
      <c r="DH53" s="18"/>
      <c r="DI53" s="18"/>
      <c r="DJ53" s="32"/>
      <c r="DK53" s="18"/>
      <c r="DL53" s="20"/>
      <c r="DM53" s="18"/>
    </row>
    <row r="54" spans="1:117" ht="15" x14ac:dyDescent="0.2">
      <c r="A54" s="163">
        <f t="shared" si="12"/>
        <v>43495</v>
      </c>
      <c r="B54" s="164">
        <f t="shared" si="0"/>
        <v>1012.2455049900001</v>
      </c>
      <c r="C54" s="164">
        <f t="shared" si="13"/>
        <v>1000</v>
      </c>
      <c r="D54" s="165">
        <f t="shared" si="14"/>
        <v>5100.6099999999997</v>
      </c>
      <c r="E54" s="166">
        <f>IF(K54=1,VLOOKUP(A54,[1]Plan1!$BO$80:$BQ$314,3),E53)</f>
        <v>5116.93</v>
      </c>
      <c r="F54" s="167">
        <f t="shared" si="16"/>
        <v>43481</v>
      </c>
      <c r="G54" s="168">
        <f t="shared" si="1"/>
        <v>3.199617300675861E-3</v>
      </c>
      <c r="H54" s="169">
        <f t="shared" si="24"/>
        <v>43511</v>
      </c>
      <c r="I54" s="169">
        <f t="shared" si="2"/>
        <v>43511</v>
      </c>
      <c r="J54" s="170">
        <f t="shared" si="17"/>
        <v>23</v>
      </c>
      <c r="K54" s="170">
        <f t="shared" si="49"/>
        <v>11</v>
      </c>
      <c r="L54" s="164">
        <f t="shared" si="4"/>
        <v>1.0015289700000001</v>
      </c>
      <c r="M54" s="171">
        <f t="shared" si="52"/>
        <v>1.0012000000000001</v>
      </c>
      <c r="N54" s="171">
        <f t="shared" si="42"/>
        <v>1.0012000000000001</v>
      </c>
      <c r="O54" s="164">
        <f t="shared" si="51"/>
        <v>1.0027307999999999</v>
      </c>
      <c r="P54" s="164">
        <f t="shared" si="6"/>
        <v>1002.7308</v>
      </c>
      <c r="Q54" s="172">
        <f t="shared" si="26"/>
        <v>2</v>
      </c>
      <c r="R54" s="173">
        <f t="shared" si="7"/>
        <v>0</v>
      </c>
      <c r="S54" s="164">
        <f t="shared" si="8"/>
        <v>0</v>
      </c>
      <c r="T54" s="173">
        <f t="shared" si="19"/>
        <v>0.12</v>
      </c>
      <c r="U54" s="172">
        <f t="shared" si="50"/>
        <v>21</v>
      </c>
      <c r="V54" s="172">
        <v>252</v>
      </c>
      <c r="W54" s="171">
        <f t="shared" si="9"/>
        <v>1.0094887930000001</v>
      </c>
      <c r="X54" s="164">
        <f t="shared" si="10"/>
        <v>9.5147049900000003</v>
      </c>
      <c r="Y54" s="166">
        <f t="shared" si="11"/>
        <v>9.5147049900000003</v>
      </c>
      <c r="Z54" s="174" t="s">
        <v>65</v>
      </c>
      <c r="AA54" s="169">
        <f t="shared" si="21"/>
        <v>43495</v>
      </c>
      <c r="AB54" s="2"/>
      <c r="AC54" s="15">
        <f t="shared" si="28"/>
        <v>45</v>
      </c>
      <c r="AD54" s="66">
        <f t="shared" si="25"/>
        <v>44742</v>
      </c>
      <c r="AE54" s="27">
        <f t="shared" si="43"/>
        <v>93.749786280000023</v>
      </c>
      <c r="AF54" s="18">
        <f t="shared" si="44"/>
        <v>22</v>
      </c>
      <c r="AG54" s="147">
        <f t="shared" si="45"/>
        <v>1.2428570400000001</v>
      </c>
      <c r="AH54" s="147">
        <f t="shared" si="46"/>
        <v>31.24992876</v>
      </c>
      <c r="AI54" s="148">
        <v>0.25</v>
      </c>
      <c r="AJ54" s="68">
        <f t="shared" si="47"/>
        <v>32.4927858</v>
      </c>
      <c r="AK54" s="15">
        <f t="shared" si="34"/>
        <v>43</v>
      </c>
      <c r="AL54" s="66">
        <f t="shared" si="48"/>
        <v>44774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9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4"/>
      <c r="CX54" s="1"/>
      <c r="CY54" s="1"/>
      <c r="CZ54" s="1"/>
      <c r="DA54" s="1"/>
      <c r="DB54" s="1"/>
      <c r="DC54" s="1"/>
      <c r="DD54" s="1"/>
      <c r="DE54" s="1"/>
      <c r="DF54" s="1"/>
      <c r="DG54" s="2"/>
      <c r="DH54" s="18"/>
      <c r="DI54" s="18"/>
      <c r="DJ54" s="32"/>
      <c r="DK54" s="18"/>
      <c r="DL54" s="20"/>
      <c r="DM54" s="18"/>
    </row>
    <row r="55" spans="1:117" x14ac:dyDescent="0.2">
      <c r="A55" s="97">
        <f t="shared" si="12"/>
        <v>43496</v>
      </c>
      <c r="B55" s="5">
        <f t="shared" si="0"/>
        <v>1003.32119901</v>
      </c>
      <c r="C55" s="5">
        <f t="shared" si="13"/>
        <v>1000</v>
      </c>
      <c r="D55" s="63">
        <f t="shared" si="14"/>
        <v>5100.6099999999997</v>
      </c>
      <c r="E55" s="11">
        <f>IF(K55=1,VLOOKUP(A55,[1]Plan1!$BO$80:$BQ$314,3),E54)</f>
        <v>5116.93</v>
      </c>
      <c r="F55" s="143">
        <f t="shared" si="16"/>
        <v>43481</v>
      </c>
      <c r="G55" s="9">
        <f t="shared" si="1"/>
        <v>3.199617300675861E-3</v>
      </c>
      <c r="H55" s="64">
        <f t="shared" si="24"/>
        <v>43511</v>
      </c>
      <c r="I55" s="64">
        <f t="shared" si="2"/>
        <v>43511</v>
      </c>
      <c r="J55" s="1">
        <f t="shared" si="17"/>
        <v>23</v>
      </c>
      <c r="K55" s="1">
        <f t="shared" si="49"/>
        <v>12</v>
      </c>
      <c r="L55" s="5">
        <f t="shared" si="4"/>
        <v>1.0016680899999999</v>
      </c>
      <c r="M55" s="12">
        <f t="shared" si="52"/>
        <v>1.0012000000000001</v>
      </c>
      <c r="N55" s="12">
        <f t="shared" si="42"/>
        <v>1.0012000000000001</v>
      </c>
      <c r="O55" s="5">
        <f t="shared" si="51"/>
        <v>1.00287009</v>
      </c>
      <c r="P55" s="5">
        <f t="shared" si="6"/>
        <v>1002.87009</v>
      </c>
      <c r="Q55" s="10">
        <f t="shared" si="26"/>
        <v>0</v>
      </c>
      <c r="R55" s="6">
        <f t="shared" si="7"/>
        <v>0</v>
      </c>
      <c r="S55" s="5">
        <f t="shared" si="8"/>
        <v>0</v>
      </c>
      <c r="T55" s="6">
        <f t="shared" si="19"/>
        <v>0.12</v>
      </c>
      <c r="U55" s="10">
        <f t="shared" si="50"/>
        <v>1</v>
      </c>
      <c r="V55" s="10">
        <v>252</v>
      </c>
      <c r="W55" s="12">
        <f t="shared" si="9"/>
        <v>1.0004498180000001</v>
      </c>
      <c r="X55" s="5">
        <f t="shared" si="10"/>
        <v>0.45110900999999998</v>
      </c>
      <c r="Y55" s="11">
        <f t="shared" si="11"/>
        <v>0</v>
      </c>
      <c r="Z55" s="2" t="s">
        <v>65</v>
      </c>
      <c r="AA55" s="64">
        <f t="shared" si="21"/>
        <v>43524</v>
      </c>
      <c r="AB55" s="2"/>
      <c r="AC55" s="15">
        <f t="shared" si="28"/>
        <v>46</v>
      </c>
      <c r="AD55" s="66">
        <f t="shared" si="25"/>
        <v>44774</v>
      </c>
      <c r="AE55" s="27">
        <f t="shared" si="43"/>
        <v>62.499888770000027</v>
      </c>
      <c r="AF55" s="18">
        <f t="shared" si="44"/>
        <v>22</v>
      </c>
      <c r="AG55" s="147">
        <f t="shared" si="45"/>
        <v>0.93214277999999995</v>
      </c>
      <c r="AH55" s="147">
        <f t="shared" si="46"/>
        <v>31.24989751</v>
      </c>
      <c r="AI55" s="148">
        <v>0.33333299999999999</v>
      </c>
      <c r="AJ55" s="68">
        <f t="shared" si="47"/>
        <v>32.182040290000003</v>
      </c>
      <c r="AK55" s="15">
        <f t="shared" si="34"/>
        <v>44</v>
      </c>
      <c r="AL55" s="66">
        <f t="shared" si="48"/>
        <v>44803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9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4"/>
      <c r="CX55" s="1"/>
      <c r="CY55" s="1"/>
      <c r="CZ55" s="1"/>
      <c r="DA55" s="1"/>
      <c r="DB55" s="1"/>
      <c r="DC55" s="1"/>
      <c r="DD55" s="1"/>
      <c r="DE55" s="1"/>
      <c r="DF55" s="1"/>
      <c r="DG55" s="2"/>
      <c r="DH55" s="18"/>
      <c r="DI55" s="18"/>
      <c r="DJ55" s="32"/>
      <c r="DK55" s="18"/>
      <c r="DL55" s="20"/>
      <c r="DM55" s="18"/>
    </row>
    <row r="56" spans="1:117" x14ac:dyDescent="0.2">
      <c r="A56" s="97">
        <f t="shared" si="12"/>
        <v>43497</v>
      </c>
      <c r="B56" s="5">
        <f t="shared" si="0"/>
        <v>1003.91192695</v>
      </c>
      <c r="C56" s="5">
        <f t="shared" si="13"/>
        <v>1000</v>
      </c>
      <c r="D56" s="63">
        <f t="shared" si="14"/>
        <v>5100.6099999999997</v>
      </c>
      <c r="E56" s="11">
        <f>IF(K56=1,VLOOKUP(A56,[1]Plan1!$BO$80:$BQ$314,3),E55)</f>
        <v>5116.93</v>
      </c>
      <c r="F56" s="143">
        <f t="shared" si="16"/>
        <v>43481</v>
      </c>
      <c r="G56" s="9">
        <f t="shared" si="1"/>
        <v>3.199617300675861E-3</v>
      </c>
      <c r="H56" s="64">
        <f t="shared" si="24"/>
        <v>43511</v>
      </c>
      <c r="I56" s="64">
        <f t="shared" si="2"/>
        <v>43511</v>
      </c>
      <c r="J56" s="1">
        <f t="shared" si="17"/>
        <v>23</v>
      </c>
      <c r="K56" s="1">
        <f t="shared" si="49"/>
        <v>13</v>
      </c>
      <c r="L56" s="5">
        <f t="shared" si="4"/>
        <v>1.0018072200000001</v>
      </c>
      <c r="M56" s="12">
        <f t="shared" si="52"/>
        <v>1.0012000000000001</v>
      </c>
      <c r="N56" s="12">
        <f t="shared" si="42"/>
        <v>1.0012000000000001</v>
      </c>
      <c r="O56" s="5">
        <f t="shared" si="51"/>
        <v>1.00300938</v>
      </c>
      <c r="P56" s="5">
        <f t="shared" si="6"/>
        <v>1003.00938</v>
      </c>
      <c r="Q56" s="10">
        <f t="shared" si="26"/>
        <v>0</v>
      </c>
      <c r="R56" s="6">
        <f t="shared" si="7"/>
        <v>0</v>
      </c>
      <c r="S56" s="5">
        <f t="shared" si="8"/>
        <v>0</v>
      </c>
      <c r="T56" s="6">
        <f t="shared" si="19"/>
        <v>0.12</v>
      </c>
      <c r="U56" s="10">
        <f t="shared" si="50"/>
        <v>2</v>
      </c>
      <c r="V56" s="10">
        <v>252</v>
      </c>
      <c r="W56" s="12">
        <f t="shared" si="9"/>
        <v>1.0008998389999999</v>
      </c>
      <c r="X56" s="5">
        <f t="shared" si="10"/>
        <v>0.90254694999999996</v>
      </c>
      <c r="Y56" s="11">
        <f t="shared" si="11"/>
        <v>0</v>
      </c>
      <c r="Z56" s="2" t="s">
        <v>65</v>
      </c>
      <c r="AA56" s="64">
        <f t="shared" si="21"/>
        <v>43524</v>
      </c>
      <c r="AB56" s="2"/>
      <c r="AC56" s="15">
        <f t="shared" si="28"/>
        <v>47</v>
      </c>
      <c r="AD56" s="66">
        <f t="shared" si="25"/>
        <v>44803</v>
      </c>
      <c r="AE56" s="27">
        <f t="shared" si="43"/>
        <v>31.249944390000028</v>
      </c>
      <c r="AF56" s="18">
        <f t="shared" si="44"/>
        <v>21</v>
      </c>
      <c r="AG56" s="147">
        <f t="shared" si="45"/>
        <v>0.59304849999999998</v>
      </c>
      <c r="AH56" s="147">
        <f t="shared" si="46"/>
        <v>31.249944379999999</v>
      </c>
      <c r="AI56" s="148">
        <v>0.5</v>
      </c>
      <c r="AJ56" s="68">
        <f t="shared" si="47"/>
        <v>31.842992879999997</v>
      </c>
      <c r="AK56" s="15">
        <f t="shared" si="34"/>
        <v>45</v>
      </c>
      <c r="AL56" s="66">
        <f t="shared" si="48"/>
        <v>44838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9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4"/>
      <c r="CX56" s="1"/>
      <c r="CY56" s="1"/>
      <c r="CZ56" s="1"/>
      <c r="DA56" s="1"/>
      <c r="DB56" s="1"/>
      <c r="DC56" s="1"/>
      <c r="DD56" s="1"/>
      <c r="DE56" s="1"/>
      <c r="DF56" s="1"/>
      <c r="DG56" s="2"/>
      <c r="DH56" s="18"/>
      <c r="DI56" s="18"/>
      <c r="DJ56" s="32"/>
      <c r="DK56" s="18"/>
      <c r="DL56" s="20"/>
      <c r="DM56" s="18"/>
    </row>
    <row r="57" spans="1:117" x14ac:dyDescent="0.2">
      <c r="A57" s="97">
        <f t="shared" si="12"/>
        <v>43498</v>
      </c>
      <c r="B57" s="5">
        <f t="shared" si="0"/>
        <v>1004.50301193</v>
      </c>
      <c r="C57" s="5">
        <f t="shared" si="13"/>
        <v>1000</v>
      </c>
      <c r="D57" s="63">
        <f t="shared" si="14"/>
        <v>5100.6099999999997</v>
      </c>
      <c r="E57" s="11">
        <f>IF(K57=1,VLOOKUP(A57,[1]Plan1!$BO$80:$BQ$314,3),E56)</f>
        <v>5116.93</v>
      </c>
      <c r="F57" s="143">
        <f t="shared" si="16"/>
        <v>43481</v>
      </c>
      <c r="G57" s="9">
        <f t="shared" si="1"/>
        <v>3.199617300675861E-3</v>
      </c>
      <c r="H57" s="64">
        <f t="shared" si="24"/>
        <v>43511</v>
      </c>
      <c r="I57" s="64">
        <f t="shared" si="2"/>
        <v>43511</v>
      </c>
      <c r="J57" s="1">
        <f t="shared" si="17"/>
        <v>23</v>
      </c>
      <c r="K57" s="1">
        <f t="shared" si="49"/>
        <v>14</v>
      </c>
      <c r="L57" s="5">
        <f t="shared" si="4"/>
        <v>1.00194637</v>
      </c>
      <c r="M57" s="12">
        <f t="shared" si="52"/>
        <v>1.0012000000000001</v>
      </c>
      <c r="N57" s="12">
        <f t="shared" si="42"/>
        <v>1.0012000000000001</v>
      </c>
      <c r="O57" s="5">
        <f t="shared" si="51"/>
        <v>1.0031486999999999</v>
      </c>
      <c r="P57" s="5">
        <f t="shared" si="6"/>
        <v>1003.1487</v>
      </c>
      <c r="Q57" s="10">
        <f t="shared" si="26"/>
        <v>0</v>
      </c>
      <c r="R57" s="6">
        <f t="shared" si="7"/>
        <v>0</v>
      </c>
      <c r="S57" s="5">
        <f t="shared" si="8"/>
        <v>0</v>
      </c>
      <c r="T57" s="6">
        <f t="shared" si="19"/>
        <v>0.12</v>
      </c>
      <c r="U57" s="10">
        <f t="shared" si="50"/>
        <v>3</v>
      </c>
      <c r="V57" s="10">
        <v>252</v>
      </c>
      <c r="W57" s="12">
        <f t="shared" si="9"/>
        <v>1.0013500609999999</v>
      </c>
      <c r="X57" s="5">
        <f t="shared" si="10"/>
        <v>1.3543119299999999</v>
      </c>
      <c r="Y57" s="11">
        <f t="shared" si="11"/>
        <v>0</v>
      </c>
      <c r="Z57" s="2" t="s">
        <v>65</v>
      </c>
      <c r="AA57" s="64">
        <f t="shared" si="21"/>
        <v>43524</v>
      </c>
      <c r="AB57" s="2"/>
      <c r="AC57" s="15">
        <f t="shared" si="28"/>
        <v>48</v>
      </c>
      <c r="AD57" s="66">
        <f t="shared" si="25"/>
        <v>44838</v>
      </c>
      <c r="AE57" s="27">
        <f t="shared" si="43"/>
        <v>2.8421709430404007E-14</v>
      </c>
      <c r="AF57" s="18">
        <f t="shared" si="44"/>
        <v>24</v>
      </c>
      <c r="AG57" s="147">
        <f t="shared" si="45"/>
        <v>0.33911392000000001</v>
      </c>
      <c r="AH57" s="147">
        <f t="shared" si="46"/>
        <v>31.24994439</v>
      </c>
      <c r="AI57" s="148">
        <v>1</v>
      </c>
      <c r="AJ57" s="68">
        <f t="shared" si="47"/>
        <v>31.589058309999999</v>
      </c>
      <c r="AK57" s="15">
        <f t="shared" si="34"/>
        <v>46</v>
      </c>
      <c r="AL57" s="66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9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4"/>
      <c r="CX57" s="1"/>
      <c r="CY57" s="1"/>
      <c r="CZ57" s="1"/>
      <c r="DA57" s="1"/>
      <c r="DB57" s="1"/>
      <c r="DC57" s="1"/>
      <c r="DD57" s="1"/>
      <c r="DE57" s="1"/>
      <c r="DF57" s="1"/>
      <c r="DG57" s="2"/>
      <c r="DH57" s="18"/>
      <c r="DI57" s="18"/>
      <c r="DJ57" s="32"/>
      <c r="DK57" s="18"/>
      <c r="DL57" s="20"/>
      <c r="DM57" s="18"/>
    </row>
    <row r="58" spans="1:117" x14ac:dyDescent="0.2">
      <c r="A58" s="97">
        <f t="shared" si="12"/>
        <v>43499</v>
      </c>
      <c r="B58" s="5">
        <f t="shared" si="0"/>
        <v>1004.50301193</v>
      </c>
      <c r="C58" s="5">
        <f t="shared" si="13"/>
        <v>1000</v>
      </c>
      <c r="D58" s="63">
        <f t="shared" si="14"/>
        <v>5100.6099999999997</v>
      </c>
      <c r="E58" s="11">
        <f>IF(K58=1,VLOOKUP(A58,[1]Plan1!$BO$80:$BQ$314,3),E57)</f>
        <v>5116.93</v>
      </c>
      <c r="F58" s="143">
        <f t="shared" si="16"/>
        <v>43481</v>
      </c>
      <c r="G58" s="9">
        <f t="shared" si="1"/>
        <v>3.199617300675861E-3</v>
      </c>
      <c r="H58" s="64">
        <f t="shared" si="24"/>
        <v>43511</v>
      </c>
      <c r="I58" s="64">
        <f t="shared" si="2"/>
        <v>43511</v>
      </c>
      <c r="J58" s="1">
        <f t="shared" si="17"/>
        <v>23</v>
      </c>
      <c r="K58" s="1">
        <f t="shared" si="49"/>
        <v>14</v>
      </c>
      <c r="L58" s="5">
        <f t="shared" si="4"/>
        <v>1.00194637</v>
      </c>
      <c r="M58" s="12">
        <f t="shared" si="52"/>
        <v>1.0012000000000001</v>
      </c>
      <c r="N58" s="12">
        <f t="shared" si="42"/>
        <v>1.0012000000000001</v>
      </c>
      <c r="O58" s="5">
        <f t="shared" si="51"/>
        <v>1.0031486999999999</v>
      </c>
      <c r="P58" s="5">
        <f t="shared" si="6"/>
        <v>1003.1487</v>
      </c>
      <c r="Q58" s="10">
        <f t="shared" si="26"/>
        <v>0</v>
      </c>
      <c r="R58" s="6">
        <f t="shared" si="7"/>
        <v>0</v>
      </c>
      <c r="S58" s="5">
        <f t="shared" si="8"/>
        <v>0</v>
      </c>
      <c r="T58" s="6">
        <f t="shared" si="19"/>
        <v>0.12</v>
      </c>
      <c r="U58" s="10">
        <f t="shared" si="50"/>
        <v>3</v>
      </c>
      <c r="V58" s="10">
        <v>252</v>
      </c>
      <c r="W58" s="12">
        <f t="shared" si="9"/>
        <v>1.0013500609999999</v>
      </c>
      <c r="X58" s="5">
        <f t="shared" si="10"/>
        <v>1.3543119299999999</v>
      </c>
      <c r="Y58" s="11">
        <f t="shared" si="11"/>
        <v>0</v>
      </c>
      <c r="Z58" s="2" t="s">
        <v>65</v>
      </c>
      <c r="AA58" s="64">
        <f t="shared" si="21"/>
        <v>43524</v>
      </c>
      <c r="AB58" s="2"/>
      <c r="AC58" s="15"/>
      <c r="AD58" s="66"/>
      <c r="AE58" s="27"/>
      <c r="AF58" s="18"/>
      <c r="AG58" s="30"/>
      <c r="AH58" s="30"/>
      <c r="AI58" s="19"/>
      <c r="AJ58" s="27"/>
      <c r="AK58" s="15"/>
      <c r="AL58" s="6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9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4"/>
      <c r="CX58" s="1"/>
      <c r="CY58" s="1"/>
      <c r="CZ58" s="1"/>
      <c r="DA58" s="1"/>
      <c r="DB58" s="1"/>
      <c r="DC58" s="1"/>
      <c r="DD58" s="1"/>
      <c r="DE58" s="1"/>
      <c r="DF58" s="1"/>
      <c r="DG58" s="2"/>
      <c r="DH58" s="18"/>
      <c r="DI58" s="18"/>
      <c r="DJ58" s="32"/>
      <c r="DK58" s="18"/>
      <c r="DL58" s="20"/>
      <c r="DM58" s="18"/>
    </row>
    <row r="59" spans="1:117" x14ac:dyDescent="0.2">
      <c r="A59" s="97">
        <f t="shared" si="12"/>
        <v>43500</v>
      </c>
      <c r="B59" s="5">
        <f t="shared" si="0"/>
        <v>1004.50301193</v>
      </c>
      <c r="C59" s="5">
        <f t="shared" si="13"/>
        <v>1000</v>
      </c>
      <c r="D59" s="63">
        <f t="shared" si="14"/>
        <v>5100.6099999999997</v>
      </c>
      <c r="E59" s="11">
        <f>IF(K59=1,VLOOKUP(A59,[1]Plan1!$BO$80:$BQ$314,3),E58)</f>
        <v>5116.93</v>
      </c>
      <c r="F59" s="143">
        <f t="shared" si="16"/>
        <v>43481</v>
      </c>
      <c r="G59" s="9">
        <f t="shared" si="1"/>
        <v>3.199617300675861E-3</v>
      </c>
      <c r="H59" s="64">
        <f t="shared" si="24"/>
        <v>43511</v>
      </c>
      <c r="I59" s="64">
        <f t="shared" si="2"/>
        <v>43511</v>
      </c>
      <c r="J59" s="1">
        <f t="shared" si="17"/>
        <v>23</v>
      </c>
      <c r="K59" s="1">
        <f t="shared" si="49"/>
        <v>14</v>
      </c>
      <c r="L59" s="5">
        <f t="shared" si="4"/>
        <v>1.00194637</v>
      </c>
      <c r="M59" s="12">
        <f t="shared" si="52"/>
        <v>1.0012000000000001</v>
      </c>
      <c r="N59" s="12">
        <f t="shared" si="42"/>
        <v>1.0012000000000001</v>
      </c>
      <c r="O59" s="5">
        <f t="shared" si="51"/>
        <v>1.0031486999999999</v>
      </c>
      <c r="P59" s="5">
        <f t="shared" si="6"/>
        <v>1003.1487</v>
      </c>
      <c r="Q59" s="10">
        <f t="shared" si="26"/>
        <v>0</v>
      </c>
      <c r="R59" s="6">
        <f t="shared" si="7"/>
        <v>0</v>
      </c>
      <c r="S59" s="5">
        <f t="shared" si="8"/>
        <v>0</v>
      </c>
      <c r="T59" s="6">
        <f t="shared" si="19"/>
        <v>0.12</v>
      </c>
      <c r="U59" s="10">
        <f t="shared" si="50"/>
        <v>3</v>
      </c>
      <c r="V59" s="10">
        <v>252</v>
      </c>
      <c r="W59" s="12">
        <f t="shared" si="9"/>
        <v>1.0013500609999999</v>
      </c>
      <c r="X59" s="5">
        <f t="shared" si="10"/>
        <v>1.3543119299999999</v>
      </c>
      <c r="Y59" s="11">
        <f t="shared" si="11"/>
        <v>0</v>
      </c>
      <c r="Z59" s="2" t="s">
        <v>65</v>
      </c>
      <c r="AA59" s="64">
        <f t="shared" si="21"/>
        <v>43524</v>
      </c>
      <c r="AB59" s="2"/>
      <c r="AC59" s="15"/>
      <c r="AD59" s="66"/>
      <c r="AE59" s="27"/>
      <c r="AF59" s="18"/>
      <c r="AG59" s="30"/>
      <c r="AH59" s="30"/>
      <c r="AI59" s="19"/>
      <c r="AJ59" s="27"/>
      <c r="AK59" s="15"/>
      <c r="AL59" s="6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9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4"/>
      <c r="CX59" s="1"/>
      <c r="CY59" s="1"/>
      <c r="CZ59" s="1"/>
      <c r="DA59" s="1"/>
      <c r="DB59" s="1"/>
      <c r="DC59" s="1"/>
      <c r="DD59" s="1"/>
      <c r="DE59" s="1"/>
      <c r="DF59" s="1"/>
      <c r="DG59" s="2"/>
      <c r="DH59" s="18"/>
      <c r="DI59" s="18"/>
      <c r="DJ59" s="32"/>
      <c r="DK59" s="18"/>
      <c r="DL59" s="20"/>
      <c r="DM59" s="18"/>
    </row>
    <row r="60" spans="1:117" x14ac:dyDescent="0.2">
      <c r="A60" s="97">
        <f t="shared" si="12"/>
        <v>43501</v>
      </c>
      <c r="B60" s="5">
        <f t="shared" si="0"/>
        <v>1005.09444707</v>
      </c>
      <c r="C60" s="5">
        <f t="shared" si="13"/>
        <v>1000</v>
      </c>
      <c r="D60" s="63">
        <f t="shared" si="14"/>
        <v>5100.6099999999997</v>
      </c>
      <c r="E60" s="11">
        <f>IF(K60=1,VLOOKUP(A60,[1]Plan1!$BO$80:$BQ$314,3),E59)</f>
        <v>5116.93</v>
      </c>
      <c r="F60" s="143">
        <f t="shared" si="16"/>
        <v>43481</v>
      </c>
      <c r="G60" s="9">
        <f t="shared" si="1"/>
        <v>3.199617300675861E-3</v>
      </c>
      <c r="H60" s="64">
        <f t="shared" si="24"/>
        <v>43511</v>
      </c>
      <c r="I60" s="64">
        <f t="shared" si="2"/>
        <v>43511</v>
      </c>
      <c r="J60" s="1">
        <f t="shared" si="17"/>
        <v>23</v>
      </c>
      <c r="K60" s="1">
        <f t="shared" si="49"/>
        <v>15</v>
      </c>
      <c r="L60" s="5">
        <f t="shared" si="4"/>
        <v>1.0020855399999999</v>
      </c>
      <c r="M60" s="12">
        <f t="shared" si="52"/>
        <v>1.0012000000000001</v>
      </c>
      <c r="N60" s="12">
        <f t="shared" si="42"/>
        <v>1.0012000000000001</v>
      </c>
      <c r="O60" s="5">
        <f t="shared" si="51"/>
        <v>1.0032880399999999</v>
      </c>
      <c r="P60" s="5">
        <f t="shared" si="6"/>
        <v>1003.28804</v>
      </c>
      <c r="Q60" s="10">
        <f t="shared" si="26"/>
        <v>0</v>
      </c>
      <c r="R60" s="6">
        <f t="shared" si="7"/>
        <v>0</v>
      </c>
      <c r="S60" s="5">
        <f t="shared" si="8"/>
        <v>0</v>
      </c>
      <c r="T60" s="6">
        <f t="shared" si="19"/>
        <v>0.12</v>
      </c>
      <c r="U60" s="10">
        <f t="shared" si="50"/>
        <v>4</v>
      </c>
      <c r="V60" s="10">
        <v>252</v>
      </c>
      <c r="W60" s="12">
        <f t="shared" si="9"/>
        <v>1.0018004869999999</v>
      </c>
      <c r="X60" s="5">
        <f t="shared" si="10"/>
        <v>1.8064070699999999</v>
      </c>
      <c r="Y60" s="11">
        <f t="shared" si="11"/>
        <v>0</v>
      </c>
      <c r="Z60" s="2" t="s">
        <v>65</v>
      </c>
      <c r="AA60" s="64">
        <f t="shared" si="21"/>
        <v>43524</v>
      </c>
      <c r="AB60" s="2"/>
      <c r="AC60" s="15"/>
      <c r="AD60" s="16"/>
      <c r="AE60" s="27"/>
      <c r="AF60" s="18"/>
      <c r="AG60" s="30"/>
      <c r="AH60" s="30"/>
      <c r="AI60" s="28"/>
      <c r="AJ60" s="27"/>
      <c r="AK60" s="15"/>
      <c r="AL60" s="1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9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4"/>
      <c r="CX60" s="1"/>
      <c r="CY60" s="1"/>
      <c r="CZ60" s="1"/>
      <c r="DA60" s="1"/>
      <c r="DB60" s="1"/>
      <c r="DC60" s="1"/>
      <c r="DD60" s="1"/>
      <c r="DE60" s="1"/>
      <c r="DF60" s="1"/>
      <c r="DG60" s="2"/>
      <c r="DH60" s="18"/>
      <c r="DI60" s="18"/>
      <c r="DJ60" s="32"/>
      <c r="DK60" s="18"/>
      <c r="DL60" s="20"/>
      <c r="DM60" s="18"/>
    </row>
    <row r="61" spans="1:117" x14ac:dyDescent="0.2">
      <c r="A61" s="97">
        <f t="shared" si="12"/>
        <v>43502</v>
      </c>
      <c r="B61" s="5">
        <f t="shared" si="0"/>
        <v>1005.6862204399999</v>
      </c>
      <c r="C61" s="5">
        <f t="shared" si="13"/>
        <v>1000</v>
      </c>
      <c r="D61" s="63">
        <f t="shared" si="14"/>
        <v>5100.6099999999997</v>
      </c>
      <c r="E61" s="11">
        <f>IF(K61=1,VLOOKUP(A61,[1]Plan1!$BO$80:$BQ$314,3),E60)</f>
        <v>5116.93</v>
      </c>
      <c r="F61" s="143">
        <f t="shared" si="16"/>
        <v>43481</v>
      </c>
      <c r="G61" s="9">
        <f t="shared" si="1"/>
        <v>3.199617300675861E-3</v>
      </c>
      <c r="H61" s="64">
        <f t="shared" si="24"/>
        <v>43511</v>
      </c>
      <c r="I61" s="64">
        <f t="shared" si="2"/>
        <v>43511</v>
      </c>
      <c r="J61" s="1">
        <f t="shared" si="17"/>
        <v>23</v>
      </c>
      <c r="K61" s="1">
        <f t="shared" si="49"/>
        <v>16</v>
      </c>
      <c r="L61" s="5">
        <f t="shared" si="4"/>
        <v>1.00222473</v>
      </c>
      <c r="M61" s="12">
        <f t="shared" si="52"/>
        <v>1.0012000000000001</v>
      </c>
      <c r="N61" s="12">
        <f t="shared" si="42"/>
        <v>1.0012000000000001</v>
      </c>
      <c r="O61" s="5">
        <f t="shared" si="51"/>
        <v>1.0034273899999999</v>
      </c>
      <c r="P61" s="5">
        <f t="shared" si="6"/>
        <v>1003.4273899999999</v>
      </c>
      <c r="Q61" s="10">
        <f t="shared" si="26"/>
        <v>0</v>
      </c>
      <c r="R61" s="6">
        <f t="shared" si="7"/>
        <v>0</v>
      </c>
      <c r="S61" s="5">
        <f t="shared" si="8"/>
        <v>0</v>
      </c>
      <c r="T61" s="6">
        <f t="shared" si="19"/>
        <v>0.12</v>
      </c>
      <c r="U61" s="10">
        <f t="shared" si="50"/>
        <v>5</v>
      </c>
      <c r="V61" s="10">
        <v>252</v>
      </c>
      <c r="W61" s="12">
        <f t="shared" si="9"/>
        <v>1.002251115</v>
      </c>
      <c r="X61" s="5">
        <f t="shared" si="10"/>
        <v>2.2588304400000001</v>
      </c>
      <c r="Y61" s="11">
        <f t="shared" si="11"/>
        <v>0</v>
      </c>
      <c r="Z61" s="2" t="s">
        <v>65</v>
      </c>
      <c r="AA61" s="64">
        <f t="shared" si="21"/>
        <v>43524</v>
      </c>
      <c r="AB61" s="2"/>
      <c r="AC61" s="15"/>
      <c r="AD61" s="16"/>
      <c r="AE61" s="27"/>
      <c r="AF61" s="18"/>
      <c r="AG61" s="30"/>
      <c r="AH61" s="30"/>
      <c r="AI61" s="28"/>
      <c r="AJ61" s="27"/>
      <c r="AK61" s="15"/>
      <c r="AL61" s="1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9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4"/>
      <c r="CX61" s="1"/>
      <c r="CY61" s="1"/>
      <c r="CZ61" s="1"/>
      <c r="DA61" s="1"/>
      <c r="DB61" s="1"/>
      <c r="DC61" s="1"/>
      <c r="DD61" s="1"/>
      <c r="DE61" s="1"/>
      <c r="DF61" s="1"/>
      <c r="DG61" s="2"/>
      <c r="DH61" s="18"/>
      <c r="DI61" s="18"/>
      <c r="DJ61" s="32"/>
      <c r="DK61" s="18"/>
      <c r="DL61" s="20"/>
      <c r="DM61" s="18"/>
    </row>
    <row r="62" spans="1:117" x14ac:dyDescent="0.2">
      <c r="A62" s="97">
        <f t="shared" si="12"/>
        <v>43503</v>
      </c>
      <c r="B62" s="5">
        <f t="shared" si="0"/>
        <v>1006.27835321</v>
      </c>
      <c r="C62" s="5">
        <f t="shared" si="13"/>
        <v>1000</v>
      </c>
      <c r="D62" s="63">
        <f t="shared" si="14"/>
        <v>5100.6099999999997</v>
      </c>
      <c r="E62" s="11">
        <f>IF(K62=1,VLOOKUP(A62,[1]Plan1!$BO$80:$BQ$314,3),E61)</f>
        <v>5116.93</v>
      </c>
      <c r="F62" s="143">
        <f t="shared" si="16"/>
        <v>43481</v>
      </c>
      <c r="G62" s="9">
        <f t="shared" si="1"/>
        <v>3.199617300675861E-3</v>
      </c>
      <c r="H62" s="64">
        <f t="shared" si="24"/>
        <v>43511</v>
      </c>
      <c r="I62" s="64">
        <f t="shared" si="2"/>
        <v>43511</v>
      </c>
      <c r="J62" s="1">
        <f t="shared" si="17"/>
        <v>23</v>
      </c>
      <c r="K62" s="1">
        <f t="shared" si="49"/>
        <v>17</v>
      </c>
      <c r="L62" s="5">
        <f t="shared" si="4"/>
        <v>1.00236394</v>
      </c>
      <c r="M62" s="12">
        <f t="shared" si="52"/>
        <v>1.0012000000000001</v>
      </c>
      <c r="N62" s="12">
        <f t="shared" si="42"/>
        <v>1.0012000000000001</v>
      </c>
      <c r="O62" s="5">
        <f t="shared" si="51"/>
        <v>1.0035667699999999</v>
      </c>
      <c r="P62" s="5">
        <f t="shared" si="6"/>
        <v>1003.56677</v>
      </c>
      <c r="Q62" s="10">
        <f t="shared" si="26"/>
        <v>0</v>
      </c>
      <c r="R62" s="6">
        <f t="shared" si="7"/>
        <v>0</v>
      </c>
      <c r="S62" s="5">
        <f t="shared" si="8"/>
        <v>0</v>
      </c>
      <c r="T62" s="6">
        <f t="shared" si="19"/>
        <v>0.12</v>
      </c>
      <c r="U62" s="10">
        <f t="shared" si="50"/>
        <v>6</v>
      </c>
      <c r="V62" s="10">
        <v>252</v>
      </c>
      <c r="W62" s="12">
        <f t="shared" si="9"/>
        <v>1.002701946</v>
      </c>
      <c r="X62" s="5">
        <f t="shared" si="10"/>
        <v>2.7115832100000001</v>
      </c>
      <c r="Y62" s="11">
        <f t="shared" si="11"/>
        <v>0</v>
      </c>
      <c r="Z62" s="2" t="s">
        <v>65</v>
      </c>
      <c r="AA62" s="64">
        <f t="shared" si="21"/>
        <v>43524</v>
      </c>
      <c r="AB62" s="2"/>
      <c r="AC62" s="15"/>
      <c r="AD62" s="16"/>
      <c r="AE62" s="27"/>
      <c r="AF62" s="18"/>
      <c r="AG62" s="30"/>
      <c r="AH62" s="30"/>
      <c r="AI62" s="28"/>
      <c r="AJ62" s="27"/>
      <c r="AK62" s="15"/>
      <c r="AL62" s="1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9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4"/>
      <c r="CX62" s="1"/>
      <c r="CY62" s="1"/>
      <c r="CZ62" s="1"/>
      <c r="DA62" s="1"/>
      <c r="DB62" s="1"/>
      <c r="DC62" s="1"/>
      <c r="DD62" s="1"/>
      <c r="DE62" s="1"/>
      <c r="DF62" s="1"/>
      <c r="DG62" s="2"/>
      <c r="DH62" s="18"/>
      <c r="DI62" s="18"/>
      <c r="DJ62" s="32"/>
      <c r="DK62" s="18"/>
      <c r="DL62" s="20"/>
      <c r="DM62" s="18"/>
    </row>
    <row r="63" spans="1:117" x14ac:dyDescent="0.2">
      <c r="A63" s="97">
        <f t="shared" si="12"/>
        <v>43504</v>
      </c>
      <c r="B63" s="5">
        <f t="shared" si="0"/>
        <v>1006.8708344700001</v>
      </c>
      <c r="C63" s="5">
        <f t="shared" si="13"/>
        <v>1000</v>
      </c>
      <c r="D63" s="63">
        <f t="shared" si="14"/>
        <v>5100.6099999999997</v>
      </c>
      <c r="E63" s="11">
        <f>IF(K63=1,VLOOKUP(A63,[1]Plan1!$BO$80:$BQ$314,3),E62)</f>
        <v>5116.93</v>
      </c>
      <c r="F63" s="143">
        <f t="shared" si="16"/>
        <v>43481</v>
      </c>
      <c r="G63" s="9">
        <f t="shared" si="1"/>
        <v>3.199617300675861E-3</v>
      </c>
      <c r="H63" s="64">
        <f t="shared" si="24"/>
        <v>43511</v>
      </c>
      <c r="I63" s="64">
        <f t="shared" si="2"/>
        <v>43511</v>
      </c>
      <c r="J63" s="1">
        <f t="shared" si="17"/>
        <v>23</v>
      </c>
      <c r="K63" s="1">
        <f t="shared" si="49"/>
        <v>18</v>
      </c>
      <c r="L63" s="5">
        <f t="shared" si="4"/>
        <v>1.00250317</v>
      </c>
      <c r="M63" s="12">
        <f t="shared" si="52"/>
        <v>1.0012000000000001</v>
      </c>
      <c r="N63" s="12">
        <f t="shared" si="42"/>
        <v>1.0012000000000001</v>
      </c>
      <c r="O63" s="5">
        <f t="shared" si="51"/>
        <v>1.0037061700000001</v>
      </c>
      <c r="P63" s="5">
        <f t="shared" si="6"/>
        <v>1003.70617</v>
      </c>
      <c r="Q63" s="10">
        <f t="shared" si="26"/>
        <v>0</v>
      </c>
      <c r="R63" s="6">
        <f t="shared" si="7"/>
        <v>0</v>
      </c>
      <c r="S63" s="5">
        <f t="shared" si="8"/>
        <v>0</v>
      </c>
      <c r="T63" s="6">
        <f t="shared" si="19"/>
        <v>0.12</v>
      </c>
      <c r="U63" s="10">
        <f t="shared" si="50"/>
        <v>7</v>
      </c>
      <c r="V63" s="10">
        <v>252</v>
      </c>
      <c r="W63" s="12">
        <f t="shared" si="9"/>
        <v>1.003152979</v>
      </c>
      <c r="X63" s="5">
        <f t="shared" si="10"/>
        <v>3.16466447</v>
      </c>
      <c r="Y63" s="11">
        <f t="shared" si="11"/>
        <v>0</v>
      </c>
      <c r="Z63" s="2" t="s">
        <v>65</v>
      </c>
      <c r="AA63" s="64">
        <f t="shared" si="21"/>
        <v>43524</v>
      </c>
      <c r="AB63" s="2"/>
      <c r="AC63" s="15"/>
      <c r="AD63" s="16"/>
      <c r="AE63" s="27"/>
      <c r="AF63" s="18"/>
      <c r="AG63" s="30"/>
      <c r="AH63" s="30"/>
      <c r="AI63" s="28"/>
      <c r="AJ63" s="27"/>
      <c r="AK63" s="15"/>
      <c r="AL63" s="1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9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4"/>
      <c r="CX63" s="1"/>
      <c r="CY63" s="1"/>
      <c r="CZ63" s="1"/>
      <c r="DA63" s="1"/>
      <c r="DB63" s="1"/>
      <c r="DC63" s="1"/>
      <c r="DD63" s="1"/>
      <c r="DE63" s="1"/>
      <c r="DF63" s="1"/>
      <c r="DG63" s="2"/>
      <c r="DH63" s="18"/>
      <c r="DI63" s="18"/>
      <c r="DJ63" s="32"/>
      <c r="DK63" s="18"/>
      <c r="DL63" s="20"/>
      <c r="DM63" s="18"/>
    </row>
    <row r="64" spans="1:117" x14ac:dyDescent="0.2">
      <c r="A64" s="97">
        <f t="shared" si="12"/>
        <v>43505</v>
      </c>
      <c r="B64" s="5">
        <f t="shared" si="0"/>
        <v>1007.46366633</v>
      </c>
      <c r="C64" s="5">
        <f t="shared" si="13"/>
        <v>1000</v>
      </c>
      <c r="D64" s="63">
        <f t="shared" si="14"/>
        <v>5100.6099999999997</v>
      </c>
      <c r="E64" s="11">
        <f>IF(K64=1,VLOOKUP(A64,[1]Plan1!$BO$80:$BQ$314,3),E63)</f>
        <v>5116.93</v>
      </c>
      <c r="F64" s="143">
        <f t="shared" si="16"/>
        <v>43481</v>
      </c>
      <c r="G64" s="9">
        <f t="shared" si="1"/>
        <v>3.199617300675861E-3</v>
      </c>
      <c r="H64" s="64">
        <f t="shared" si="24"/>
        <v>43511</v>
      </c>
      <c r="I64" s="64">
        <f t="shared" si="2"/>
        <v>43511</v>
      </c>
      <c r="J64" s="1">
        <f t="shared" si="17"/>
        <v>23</v>
      </c>
      <c r="K64" s="1">
        <f t="shared" si="49"/>
        <v>19</v>
      </c>
      <c r="L64" s="5">
        <f t="shared" si="4"/>
        <v>1.0026424199999999</v>
      </c>
      <c r="M64" s="12">
        <f t="shared" si="52"/>
        <v>1.0012000000000001</v>
      </c>
      <c r="N64" s="12">
        <f t="shared" si="42"/>
        <v>1.0012000000000001</v>
      </c>
      <c r="O64" s="5">
        <f t="shared" si="51"/>
        <v>1.0038455900000001</v>
      </c>
      <c r="P64" s="5">
        <f t="shared" si="6"/>
        <v>1003.84559</v>
      </c>
      <c r="Q64" s="10">
        <f t="shared" si="26"/>
        <v>0</v>
      </c>
      <c r="R64" s="6">
        <f t="shared" si="7"/>
        <v>0</v>
      </c>
      <c r="S64" s="5">
        <f t="shared" si="8"/>
        <v>0</v>
      </c>
      <c r="T64" s="6">
        <f t="shared" si="19"/>
        <v>0.12</v>
      </c>
      <c r="U64" s="10">
        <f t="shared" si="50"/>
        <v>8</v>
      </c>
      <c r="V64" s="10">
        <v>252</v>
      </c>
      <c r="W64" s="12">
        <f t="shared" si="9"/>
        <v>1.003604216</v>
      </c>
      <c r="X64" s="5">
        <f t="shared" si="10"/>
        <v>3.6180763300000001</v>
      </c>
      <c r="Y64" s="11">
        <f t="shared" si="11"/>
        <v>0</v>
      </c>
      <c r="Z64" s="2" t="s">
        <v>65</v>
      </c>
      <c r="AA64" s="64">
        <f t="shared" si="21"/>
        <v>43524</v>
      </c>
      <c r="AB64" s="2"/>
      <c r="AC64" s="15"/>
      <c r="AD64" s="16"/>
      <c r="AE64" s="27"/>
      <c r="AF64" s="18"/>
      <c r="AG64" s="30"/>
      <c r="AH64" s="30"/>
      <c r="AI64" s="28"/>
      <c r="AJ64" s="27"/>
      <c r="AK64" s="15"/>
      <c r="AL64" s="1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9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4"/>
      <c r="CX64" s="1"/>
      <c r="CY64" s="1"/>
      <c r="CZ64" s="1"/>
      <c r="DA64" s="1"/>
      <c r="DB64" s="1"/>
      <c r="DC64" s="1"/>
      <c r="DD64" s="1"/>
      <c r="DE64" s="1"/>
      <c r="DF64" s="1"/>
      <c r="DG64" s="2"/>
      <c r="DH64" s="18"/>
      <c r="DI64" s="18"/>
      <c r="DJ64" s="32"/>
      <c r="DK64" s="18"/>
      <c r="DL64" s="20"/>
      <c r="DM64" s="18"/>
    </row>
    <row r="65" spans="1:117" x14ac:dyDescent="0.2">
      <c r="A65" s="97">
        <f t="shared" si="12"/>
        <v>43506</v>
      </c>
      <c r="B65" s="5">
        <f t="shared" si="0"/>
        <v>1007.46366633</v>
      </c>
      <c r="C65" s="5">
        <f t="shared" si="13"/>
        <v>1000</v>
      </c>
      <c r="D65" s="63">
        <f t="shared" si="14"/>
        <v>5100.6099999999997</v>
      </c>
      <c r="E65" s="11">
        <f>IF(K65=1,VLOOKUP(A65,[1]Plan1!$BO$80:$BQ$314,3),E64)</f>
        <v>5116.93</v>
      </c>
      <c r="F65" s="143">
        <f t="shared" si="16"/>
        <v>43481</v>
      </c>
      <c r="G65" s="9">
        <f t="shared" si="1"/>
        <v>3.199617300675861E-3</v>
      </c>
      <c r="H65" s="64">
        <f t="shared" si="24"/>
        <v>43511</v>
      </c>
      <c r="I65" s="64">
        <f t="shared" si="2"/>
        <v>43511</v>
      </c>
      <c r="J65" s="1">
        <f t="shared" si="17"/>
        <v>23</v>
      </c>
      <c r="K65" s="1">
        <f t="shared" si="49"/>
        <v>19</v>
      </c>
      <c r="L65" s="5">
        <f t="shared" si="4"/>
        <v>1.0026424199999999</v>
      </c>
      <c r="M65" s="12">
        <f t="shared" si="52"/>
        <v>1.0012000000000001</v>
      </c>
      <c r="N65" s="12">
        <f t="shared" si="42"/>
        <v>1.0012000000000001</v>
      </c>
      <c r="O65" s="5">
        <f t="shared" si="51"/>
        <v>1.0038455900000001</v>
      </c>
      <c r="P65" s="5">
        <f t="shared" si="6"/>
        <v>1003.84559</v>
      </c>
      <c r="Q65" s="10">
        <f t="shared" si="26"/>
        <v>0</v>
      </c>
      <c r="R65" s="6">
        <f t="shared" si="7"/>
        <v>0</v>
      </c>
      <c r="S65" s="5">
        <f t="shared" si="8"/>
        <v>0</v>
      </c>
      <c r="T65" s="6">
        <f t="shared" si="19"/>
        <v>0.12</v>
      </c>
      <c r="U65" s="10">
        <f t="shared" si="50"/>
        <v>8</v>
      </c>
      <c r="V65" s="10">
        <v>252</v>
      </c>
      <c r="W65" s="12">
        <f t="shared" si="9"/>
        <v>1.003604216</v>
      </c>
      <c r="X65" s="5">
        <f t="shared" si="10"/>
        <v>3.6180763300000001</v>
      </c>
      <c r="Y65" s="11">
        <f t="shared" si="11"/>
        <v>0</v>
      </c>
      <c r="Z65" s="2" t="s">
        <v>65</v>
      </c>
      <c r="AA65" s="64">
        <f t="shared" si="21"/>
        <v>43524</v>
      </c>
      <c r="AB65" s="2"/>
      <c r="AC65" s="15"/>
      <c r="AD65" s="16"/>
      <c r="AE65" s="27"/>
      <c r="AF65" s="18"/>
      <c r="AG65" s="30"/>
      <c r="AH65" s="30"/>
      <c r="AI65" s="28"/>
      <c r="AJ65" s="27"/>
      <c r="AK65" s="15"/>
      <c r="AL65" s="1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9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4"/>
      <c r="CX65" s="1"/>
      <c r="CY65" s="1"/>
      <c r="CZ65" s="1"/>
      <c r="DA65" s="1"/>
      <c r="DB65" s="1"/>
      <c r="DC65" s="1"/>
      <c r="DD65" s="1"/>
      <c r="DE65" s="1"/>
      <c r="DF65" s="1"/>
      <c r="DG65" s="2"/>
      <c r="DH65" s="18"/>
      <c r="DI65" s="18"/>
      <c r="DJ65" s="32"/>
      <c r="DK65" s="18"/>
      <c r="DL65" s="20"/>
      <c r="DM65" s="36"/>
    </row>
    <row r="66" spans="1:117" x14ac:dyDescent="0.2">
      <c r="A66" s="97">
        <f t="shared" si="12"/>
        <v>43507</v>
      </c>
      <c r="B66" s="5">
        <f t="shared" si="0"/>
        <v>1007.46366633</v>
      </c>
      <c r="C66" s="5">
        <f t="shared" si="13"/>
        <v>1000</v>
      </c>
      <c r="D66" s="63">
        <f t="shared" si="14"/>
        <v>5100.6099999999997</v>
      </c>
      <c r="E66" s="11">
        <f>IF(K66=1,VLOOKUP(A66,[1]Plan1!$BO$80:$BQ$314,3),E65)</f>
        <v>5116.93</v>
      </c>
      <c r="F66" s="143">
        <f t="shared" si="16"/>
        <v>43481</v>
      </c>
      <c r="G66" s="9">
        <f t="shared" si="1"/>
        <v>3.199617300675861E-3</v>
      </c>
      <c r="H66" s="64">
        <f t="shared" si="24"/>
        <v>43511</v>
      </c>
      <c r="I66" s="64">
        <f t="shared" si="2"/>
        <v>43511</v>
      </c>
      <c r="J66" s="1">
        <f t="shared" si="17"/>
        <v>23</v>
      </c>
      <c r="K66" s="1">
        <f t="shared" si="49"/>
        <v>19</v>
      </c>
      <c r="L66" s="5">
        <f t="shared" si="4"/>
        <v>1.0026424199999999</v>
      </c>
      <c r="M66" s="12">
        <f t="shared" si="52"/>
        <v>1.0012000000000001</v>
      </c>
      <c r="N66" s="12">
        <f t="shared" si="42"/>
        <v>1.0012000000000001</v>
      </c>
      <c r="O66" s="5">
        <f t="shared" si="51"/>
        <v>1.0038455900000001</v>
      </c>
      <c r="P66" s="5">
        <f t="shared" si="6"/>
        <v>1003.84559</v>
      </c>
      <c r="Q66" s="10">
        <f t="shared" si="26"/>
        <v>0</v>
      </c>
      <c r="R66" s="6">
        <f t="shared" si="7"/>
        <v>0</v>
      </c>
      <c r="S66" s="5">
        <f t="shared" si="8"/>
        <v>0</v>
      </c>
      <c r="T66" s="6">
        <f t="shared" si="19"/>
        <v>0.12</v>
      </c>
      <c r="U66" s="10">
        <f t="shared" si="50"/>
        <v>8</v>
      </c>
      <c r="V66" s="10">
        <v>252</v>
      </c>
      <c r="W66" s="12">
        <f t="shared" si="9"/>
        <v>1.003604216</v>
      </c>
      <c r="X66" s="5">
        <f t="shared" si="10"/>
        <v>3.6180763300000001</v>
      </c>
      <c r="Y66" s="11">
        <f t="shared" si="11"/>
        <v>0</v>
      </c>
      <c r="Z66" s="2" t="s">
        <v>65</v>
      </c>
      <c r="AA66" s="64">
        <f t="shared" si="21"/>
        <v>43524</v>
      </c>
      <c r="AB66" s="2"/>
      <c r="AC66" s="15"/>
      <c r="AD66" s="16"/>
      <c r="AE66" s="27"/>
      <c r="AF66" s="18"/>
      <c r="AG66" s="30"/>
      <c r="AH66" s="30"/>
      <c r="AI66" s="28"/>
      <c r="AJ66" s="27"/>
      <c r="AK66" s="15"/>
      <c r="AL66" s="1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9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4"/>
      <c r="CX66" s="1"/>
      <c r="CY66" s="1"/>
      <c r="CZ66" s="1"/>
      <c r="DA66" s="1"/>
      <c r="DB66" s="1"/>
      <c r="DC66" s="1"/>
      <c r="DD66" s="1"/>
      <c r="DE66" s="1"/>
      <c r="DF66" s="1"/>
      <c r="DG66" s="2"/>
      <c r="DH66" s="18"/>
      <c r="DI66" s="18"/>
      <c r="DJ66" s="32"/>
      <c r="DK66" s="18"/>
      <c r="DL66" s="20"/>
      <c r="DM66" s="18"/>
    </row>
    <row r="67" spans="1:117" x14ac:dyDescent="0.2">
      <c r="A67" s="97">
        <f t="shared" si="12"/>
        <v>43508</v>
      </c>
      <c r="B67" s="5">
        <f t="shared" si="0"/>
        <v>1008.05683686</v>
      </c>
      <c r="C67" s="5">
        <f t="shared" si="13"/>
        <v>1000</v>
      </c>
      <c r="D67" s="63">
        <f t="shared" si="14"/>
        <v>5100.6099999999997</v>
      </c>
      <c r="E67" s="11">
        <f>IF(K67=1,VLOOKUP(A67,[1]Plan1!$BO$80:$BQ$314,3),E66)</f>
        <v>5116.93</v>
      </c>
      <c r="F67" s="143">
        <f t="shared" si="16"/>
        <v>43481</v>
      </c>
      <c r="G67" s="9">
        <f t="shared" si="1"/>
        <v>3.199617300675861E-3</v>
      </c>
      <c r="H67" s="64">
        <f t="shared" si="24"/>
        <v>43511</v>
      </c>
      <c r="I67" s="64">
        <f t="shared" si="2"/>
        <v>43511</v>
      </c>
      <c r="J67" s="1">
        <f t="shared" si="17"/>
        <v>23</v>
      </c>
      <c r="K67" s="1">
        <f t="shared" si="49"/>
        <v>20</v>
      </c>
      <c r="L67" s="5">
        <f t="shared" si="4"/>
        <v>1.0027816899999999</v>
      </c>
      <c r="M67" s="12">
        <f t="shared" si="52"/>
        <v>1.0012000000000001</v>
      </c>
      <c r="N67" s="12">
        <f t="shared" si="42"/>
        <v>1.0012000000000001</v>
      </c>
      <c r="O67" s="5">
        <f t="shared" si="51"/>
        <v>1.00398502</v>
      </c>
      <c r="P67" s="5">
        <f t="shared" si="6"/>
        <v>1003.98502</v>
      </c>
      <c r="Q67" s="10">
        <f t="shared" si="26"/>
        <v>0</v>
      </c>
      <c r="R67" s="6">
        <f t="shared" si="7"/>
        <v>0</v>
      </c>
      <c r="S67" s="5">
        <f t="shared" si="8"/>
        <v>0</v>
      </c>
      <c r="T67" s="6">
        <f t="shared" si="19"/>
        <v>0.12</v>
      </c>
      <c r="U67" s="10">
        <f t="shared" si="50"/>
        <v>9</v>
      </c>
      <c r="V67" s="10">
        <v>252</v>
      </c>
      <c r="W67" s="12">
        <f t="shared" si="9"/>
        <v>1.0040556549999999</v>
      </c>
      <c r="X67" s="5">
        <f t="shared" si="10"/>
        <v>4.0718168600000002</v>
      </c>
      <c r="Y67" s="11">
        <f t="shared" si="11"/>
        <v>0</v>
      </c>
      <c r="Z67" s="2" t="s">
        <v>65</v>
      </c>
      <c r="AA67" s="64">
        <f t="shared" si="21"/>
        <v>43524</v>
      </c>
      <c r="AB67" s="2"/>
      <c r="AC67" s="15"/>
      <c r="AD67" s="16"/>
      <c r="AE67" s="27"/>
      <c r="AF67" s="18"/>
      <c r="AG67" s="30"/>
      <c r="AH67" s="30"/>
      <c r="AI67" s="28"/>
      <c r="AJ67" s="27"/>
      <c r="AK67" s="15"/>
      <c r="AL67" s="1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9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4"/>
      <c r="CX67" s="1"/>
      <c r="CY67" s="1"/>
      <c r="CZ67" s="1"/>
      <c r="DA67" s="1"/>
      <c r="DB67" s="1"/>
      <c r="DC67" s="1"/>
      <c r="DD67" s="1"/>
      <c r="DE67" s="1"/>
      <c r="DF67" s="1"/>
      <c r="DG67" s="2"/>
      <c r="DH67" s="18"/>
      <c r="DI67" s="18"/>
      <c r="DJ67" s="32"/>
      <c r="DK67" s="18"/>
      <c r="DL67" s="20"/>
      <c r="DM67" s="18"/>
    </row>
    <row r="68" spans="1:117" x14ac:dyDescent="0.2">
      <c r="A68" s="97">
        <f t="shared" si="12"/>
        <v>43509</v>
      </c>
      <c r="B68" s="5">
        <f t="shared" si="0"/>
        <v>1008.6503672499999</v>
      </c>
      <c r="C68" s="5">
        <f t="shared" si="13"/>
        <v>1000</v>
      </c>
      <c r="D68" s="63">
        <f t="shared" si="14"/>
        <v>5100.6099999999997</v>
      </c>
      <c r="E68" s="11">
        <f>IF(K68=1,VLOOKUP(A68,[1]Plan1!$BO$80:$BQ$314,3),E67)</f>
        <v>5116.93</v>
      </c>
      <c r="F68" s="143">
        <f t="shared" si="16"/>
        <v>43481</v>
      </c>
      <c r="G68" s="9">
        <f t="shared" si="1"/>
        <v>3.199617300675861E-3</v>
      </c>
      <c r="H68" s="64">
        <f t="shared" si="24"/>
        <v>43511</v>
      </c>
      <c r="I68" s="64">
        <f t="shared" si="2"/>
        <v>43511</v>
      </c>
      <c r="J68" s="1">
        <f t="shared" si="17"/>
        <v>23</v>
      </c>
      <c r="K68" s="1">
        <f t="shared" si="49"/>
        <v>21</v>
      </c>
      <c r="L68" s="5">
        <f t="shared" si="4"/>
        <v>1.0029209800000001</v>
      </c>
      <c r="M68" s="12">
        <f t="shared" si="52"/>
        <v>1.0012000000000001</v>
      </c>
      <c r="N68" s="12">
        <f t="shared" si="42"/>
        <v>1.0012000000000001</v>
      </c>
      <c r="O68" s="5">
        <f t="shared" si="51"/>
        <v>1.00412448</v>
      </c>
      <c r="P68" s="5">
        <f t="shared" si="6"/>
        <v>1004.1244799999999</v>
      </c>
      <c r="Q68" s="10">
        <f t="shared" si="26"/>
        <v>0</v>
      </c>
      <c r="R68" s="6">
        <f t="shared" si="7"/>
        <v>0</v>
      </c>
      <c r="S68" s="5">
        <f t="shared" si="8"/>
        <v>0</v>
      </c>
      <c r="T68" s="6">
        <f t="shared" si="19"/>
        <v>0.12</v>
      </c>
      <c r="U68" s="10">
        <f t="shared" si="50"/>
        <v>10</v>
      </c>
      <c r="V68" s="10">
        <v>252</v>
      </c>
      <c r="W68" s="12">
        <f t="shared" si="9"/>
        <v>1.004507297</v>
      </c>
      <c r="X68" s="5">
        <f t="shared" si="10"/>
        <v>4.5258872500000003</v>
      </c>
      <c r="Y68" s="11">
        <f t="shared" si="11"/>
        <v>0</v>
      </c>
      <c r="Z68" s="2" t="s">
        <v>65</v>
      </c>
      <c r="AA68" s="64">
        <f t="shared" si="21"/>
        <v>43524</v>
      </c>
      <c r="AB68" s="2"/>
      <c r="AC68" s="15"/>
      <c r="AD68" s="16"/>
      <c r="AE68" s="27"/>
      <c r="AF68" s="18"/>
      <c r="AG68" s="30"/>
      <c r="AH68" s="30"/>
      <c r="AI68" s="28"/>
      <c r="AJ68" s="27"/>
      <c r="AK68" s="15"/>
      <c r="AL68" s="1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9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4"/>
      <c r="CX68" s="1"/>
      <c r="CY68" s="1"/>
      <c r="CZ68" s="1"/>
      <c r="DA68" s="1"/>
      <c r="DB68" s="1"/>
      <c r="DC68" s="1"/>
      <c r="DD68" s="1"/>
      <c r="DE68" s="1"/>
      <c r="DF68" s="1"/>
      <c r="DG68" s="2"/>
      <c r="DH68" s="18"/>
      <c r="DI68" s="18"/>
      <c r="DJ68" s="32"/>
      <c r="DK68" s="18"/>
      <c r="DL68" s="20"/>
      <c r="DM68" s="18"/>
    </row>
    <row r="69" spans="1:117" x14ac:dyDescent="0.2">
      <c r="A69" s="97">
        <f t="shared" si="12"/>
        <v>43510</v>
      </c>
      <c r="B69" s="5">
        <f t="shared" si="0"/>
        <v>1009.24424858</v>
      </c>
      <c r="C69" s="5">
        <f t="shared" si="13"/>
        <v>1000</v>
      </c>
      <c r="D69" s="63">
        <f t="shared" si="14"/>
        <v>5100.6099999999997</v>
      </c>
      <c r="E69" s="11">
        <f>IF(K69=1,VLOOKUP(A69,[1]Plan1!$BO$80:$BQ$314,3),E68)</f>
        <v>5116.93</v>
      </c>
      <c r="F69" s="143">
        <f t="shared" si="16"/>
        <v>43481</v>
      </c>
      <c r="G69" s="9">
        <f t="shared" si="1"/>
        <v>3.199617300675861E-3</v>
      </c>
      <c r="H69" s="64">
        <f t="shared" si="24"/>
        <v>43511</v>
      </c>
      <c r="I69" s="64">
        <f t="shared" si="2"/>
        <v>43511</v>
      </c>
      <c r="J69" s="1">
        <f t="shared" si="17"/>
        <v>23</v>
      </c>
      <c r="K69" s="1">
        <f t="shared" si="49"/>
        <v>22</v>
      </c>
      <c r="L69" s="5">
        <f t="shared" si="4"/>
        <v>1.0030602900000001</v>
      </c>
      <c r="M69" s="12">
        <f t="shared" si="52"/>
        <v>1.0012000000000001</v>
      </c>
      <c r="N69" s="12">
        <f t="shared" si="42"/>
        <v>1.0012000000000001</v>
      </c>
      <c r="O69" s="5">
        <f t="shared" si="51"/>
        <v>1.0042639600000001</v>
      </c>
      <c r="P69" s="5">
        <f t="shared" si="6"/>
        <v>1004.26396</v>
      </c>
      <c r="Q69" s="10">
        <f t="shared" si="26"/>
        <v>0</v>
      </c>
      <c r="R69" s="6">
        <f t="shared" si="7"/>
        <v>0</v>
      </c>
      <c r="S69" s="5">
        <f t="shared" si="8"/>
        <v>0</v>
      </c>
      <c r="T69" s="6">
        <f t="shared" si="19"/>
        <v>0.12</v>
      </c>
      <c r="U69" s="10">
        <f t="shared" si="50"/>
        <v>11</v>
      </c>
      <c r="V69" s="10">
        <v>252</v>
      </c>
      <c r="W69" s="12">
        <f t="shared" si="9"/>
        <v>1.004959143</v>
      </c>
      <c r="X69" s="5">
        <f t="shared" si="10"/>
        <v>4.9802885799999999</v>
      </c>
      <c r="Y69" s="11">
        <f t="shared" si="11"/>
        <v>0</v>
      </c>
      <c r="Z69" s="2" t="s">
        <v>65</v>
      </c>
      <c r="AA69" s="64">
        <f t="shared" si="21"/>
        <v>43524</v>
      </c>
      <c r="AB69" s="2"/>
      <c r="AC69" s="15"/>
      <c r="AD69" s="16"/>
      <c r="AE69" s="27"/>
      <c r="AF69" s="18"/>
      <c r="AG69" s="30"/>
      <c r="AH69" s="30"/>
      <c r="AI69" s="28"/>
      <c r="AJ69" s="27"/>
      <c r="AK69" s="15"/>
      <c r="AL69" s="1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9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4"/>
      <c r="CX69" s="1"/>
      <c r="CY69" s="1"/>
      <c r="CZ69" s="1"/>
      <c r="DA69" s="1"/>
      <c r="DB69" s="1"/>
      <c r="DC69" s="1"/>
      <c r="DD69" s="1"/>
      <c r="DE69" s="1"/>
      <c r="DF69" s="1"/>
      <c r="DG69" s="2"/>
      <c r="DH69" s="18"/>
      <c r="DI69" s="18"/>
      <c r="DJ69" s="32"/>
      <c r="DK69" s="18"/>
      <c r="DL69" s="20"/>
      <c r="DM69" s="18"/>
    </row>
    <row r="70" spans="1:117" x14ac:dyDescent="0.2">
      <c r="A70" s="97">
        <f t="shared" si="12"/>
        <v>43511</v>
      </c>
      <c r="B70" s="5">
        <f t="shared" si="0"/>
        <v>1009.83845985</v>
      </c>
      <c r="C70" s="5">
        <f t="shared" si="13"/>
        <v>1000</v>
      </c>
      <c r="D70" s="63">
        <f t="shared" si="14"/>
        <v>5100.6099999999997</v>
      </c>
      <c r="E70" s="11">
        <f>IF(K70=1,VLOOKUP(A70,[1]Plan1!$BO$80:$BQ$314,3),E69)</f>
        <v>5116.93</v>
      </c>
      <c r="F70" s="143">
        <f t="shared" si="16"/>
        <v>43481</v>
      </c>
      <c r="G70" s="9">
        <f t="shared" si="1"/>
        <v>3.199617300675861E-3</v>
      </c>
      <c r="H70" s="64">
        <f t="shared" si="24"/>
        <v>43539</v>
      </c>
      <c r="I70" s="64">
        <f t="shared" si="2"/>
        <v>43511</v>
      </c>
      <c r="J70" s="1">
        <f t="shared" si="17"/>
        <v>23</v>
      </c>
      <c r="K70" s="1">
        <f t="shared" si="49"/>
        <v>23</v>
      </c>
      <c r="L70" s="5">
        <f t="shared" si="4"/>
        <v>1.00319961</v>
      </c>
      <c r="M70" s="12">
        <f t="shared" si="52"/>
        <v>1.0012000000000001</v>
      </c>
      <c r="N70" s="12">
        <f t="shared" si="42"/>
        <v>1.0012000000000001</v>
      </c>
      <c r="O70" s="5">
        <f t="shared" si="51"/>
        <v>1.0044034399999999</v>
      </c>
      <c r="P70" s="5">
        <f t="shared" si="6"/>
        <v>1004.40344</v>
      </c>
      <c r="Q70" s="10">
        <f t="shared" si="26"/>
        <v>0</v>
      </c>
      <c r="R70" s="6">
        <f t="shared" si="7"/>
        <v>0</v>
      </c>
      <c r="S70" s="5">
        <f t="shared" si="8"/>
        <v>0</v>
      </c>
      <c r="T70" s="6">
        <f t="shared" si="19"/>
        <v>0.12</v>
      </c>
      <c r="U70" s="10">
        <f t="shared" si="50"/>
        <v>12</v>
      </c>
      <c r="V70" s="10">
        <v>252</v>
      </c>
      <c r="W70" s="12">
        <f t="shared" si="9"/>
        <v>1.005411192</v>
      </c>
      <c r="X70" s="5">
        <f t="shared" si="10"/>
        <v>5.4350198499999998</v>
      </c>
      <c r="Y70" s="11">
        <f t="shared" si="11"/>
        <v>0</v>
      </c>
      <c r="Z70" s="2" t="s">
        <v>65</v>
      </c>
      <c r="AA70" s="64">
        <f t="shared" si="21"/>
        <v>43524</v>
      </c>
      <c r="AB70" s="2"/>
      <c r="AC70" s="15"/>
      <c r="AD70" s="16"/>
      <c r="AE70" s="27"/>
      <c r="AF70" s="18"/>
      <c r="AG70" s="30"/>
      <c r="AH70" s="30"/>
      <c r="AI70" s="28"/>
      <c r="AJ70" s="27"/>
      <c r="AK70" s="15"/>
      <c r="AL70" s="1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9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4"/>
      <c r="CX70" s="1"/>
      <c r="CY70" s="1"/>
      <c r="CZ70" s="1"/>
      <c r="DA70" s="1"/>
      <c r="DB70" s="1"/>
      <c r="DC70" s="1"/>
      <c r="DD70" s="1"/>
      <c r="DE70" s="1"/>
      <c r="DF70" s="1"/>
      <c r="DG70" s="2"/>
      <c r="DH70" s="18"/>
      <c r="DI70" s="18"/>
      <c r="DJ70" s="32"/>
      <c r="DK70" s="18"/>
      <c r="DL70" s="20"/>
      <c r="DM70" s="18"/>
    </row>
    <row r="71" spans="1:117" x14ac:dyDescent="0.2">
      <c r="A71" s="97">
        <f t="shared" si="12"/>
        <v>43512</v>
      </c>
      <c r="B71" s="5">
        <f t="shared" si="0"/>
        <v>1010.53352714</v>
      </c>
      <c r="C71" s="5">
        <f t="shared" si="13"/>
        <v>1000</v>
      </c>
      <c r="D71" s="63">
        <f t="shared" si="14"/>
        <v>5116.93</v>
      </c>
      <c r="E71" s="11">
        <f>IF(K71=1,VLOOKUP(A71,[1]Plan1!$BO$80:$BQ$314,3),E70)</f>
        <v>5138.93</v>
      </c>
      <c r="F71" s="143">
        <f t="shared" si="16"/>
        <v>43512</v>
      </c>
      <c r="G71" s="9">
        <f t="shared" si="1"/>
        <v>4.2994529923214841E-3</v>
      </c>
      <c r="H71" s="64">
        <f t="shared" si="24"/>
        <v>43539</v>
      </c>
      <c r="I71" s="64">
        <f t="shared" si="2"/>
        <v>43539</v>
      </c>
      <c r="J71" s="1">
        <f t="shared" si="17"/>
        <v>18</v>
      </c>
      <c r="K71" s="1">
        <f t="shared" si="49"/>
        <v>1</v>
      </c>
      <c r="L71" s="5">
        <f t="shared" si="4"/>
        <v>1.0002383699999999</v>
      </c>
      <c r="M71" s="12">
        <f t="shared" si="52"/>
        <v>1.00319961</v>
      </c>
      <c r="N71" s="12">
        <f t="shared" si="42"/>
        <v>1.004403449532</v>
      </c>
      <c r="O71" s="5">
        <f t="shared" si="51"/>
        <v>1.0046428599999999</v>
      </c>
      <c r="P71" s="5">
        <f t="shared" si="6"/>
        <v>1004.64286</v>
      </c>
      <c r="Q71" s="10">
        <f t="shared" si="26"/>
        <v>0</v>
      </c>
      <c r="R71" s="6">
        <f t="shared" si="7"/>
        <v>0</v>
      </c>
      <c r="S71" s="5">
        <f t="shared" si="8"/>
        <v>0</v>
      </c>
      <c r="T71" s="6">
        <f t="shared" si="19"/>
        <v>0.12</v>
      </c>
      <c r="U71" s="10">
        <f t="shared" si="50"/>
        <v>13</v>
      </c>
      <c r="V71" s="10">
        <v>252</v>
      </c>
      <c r="W71" s="12">
        <f t="shared" si="9"/>
        <v>1.0058634440000001</v>
      </c>
      <c r="X71" s="5">
        <f t="shared" si="10"/>
        <v>5.8906671399999997</v>
      </c>
      <c r="Y71" s="11">
        <f t="shared" si="11"/>
        <v>0</v>
      </c>
      <c r="Z71" s="2" t="s">
        <v>65</v>
      </c>
      <c r="AA71" s="64">
        <f t="shared" si="21"/>
        <v>43524</v>
      </c>
      <c r="AB71" s="2"/>
      <c r="AC71" s="15"/>
      <c r="AD71" s="16"/>
      <c r="AE71" s="27"/>
      <c r="AF71" s="18"/>
      <c r="AG71" s="30"/>
      <c r="AH71" s="30"/>
      <c r="AI71" s="28"/>
      <c r="AJ71" s="27"/>
      <c r="AK71" s="15"/>
      <c r="AL71" s="1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9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4"/>
      <c r="CX71" s="1"/>
      <c r="CY71" s="1"/>
      <c r="CZ71" s="1"/>
      <c r="DA71" s="1"/>
      <c r="DB71" s="1"/>
      <c r="DC71" s="1"/>
      <c r="DD71" s="1"/>
      <c r="DE71" s="1"/>
      <c r="DF71" s="1"/>
      <c r="DG71" s="2"/>
      <c r="DH71" s="18"/>
      <c r="DI71" s="18"/>
      <c r="DJ71" s="32"/>
      <c r="DK71" s="18"/>
      <c r="DL71" s="20"/>
      <c r="DM71" s="18"/>
    </row>
    <row r="72" spans="1:117" x14ac:dyDescent="0.2">
      <c r="A72" s="97">
        <f t="shared" si="12"/>
        <v>43513</v>
      </c>
      <c r="B72" s="5">
        <f t="shared" si="0"/>
        <v>1010.53352714</v>
      </c>
      <c r="C72" s="5">
        <f t="shared" si="13"/>
        <v>1000</v>
      </c>
      <c r="D72" s="63">
        <f t="shared" si="14"/>
        <v>5116.93</v>
      </c>
      <c r="E72" s="11">
        <f>IF(K72=1,VLOOKUP(A72,[1]Plan1!$BO$80:$BQ$314,3),E71)</f>
        <v>5138.93</v>
      </c>
      <c r="F72" s="143">
        <f t="shared" si="16"/>
        <v>43512</v>
      </c>
      <c r="G72" s="9">
        <f t="shared" si="1"/>
        <v>4.2994529923214841E-3</v>
      </c>
      <c r="H72" s="64">
        <f t="shared" si="24"/>
        <v>43539</v>
      </c>
      <c r="I72" s="64">
        <f t="shared" si="2"/>
        <v>43539</v>
      </c>
      <c r="J72" s="1">
        <f t="shared" si="17"/>
        <v>18</v>
      </c>
      <c r="K72" s="1">
        <f t="shared" ref="K72:K105" si="53">(J72-(NETWORKDAYS(A72,I72,AD$118:AD$502)-1))</f>
        <v>1</v>
      </c>
      <c r="L72" s="5">
        <f t="shared" si="4"/>
        <v>1.0002383699999999</v>
      </c>
      <c r="M72" s="12">
        <f t="shared" si="52"/>
        <v>1.00319961</v>
      </c>
      <c r="N72" s="12">
        <f t="shared" si="42"/>
        <v>1.004403449532</v>
      </c>
      <c r="O72" s="5">
        <f t="shared" si="51"/>
        <v>1.0046428599999999</v>
      </c>
      <c r="P72" s="5">
        <f t="shared" si="6"/>
        <v>1004.64286</v>
      </c>
      <c r="Q72" s="10">
        <f t="shared" si="26"/>
        <v>0</v>
      </c>
      <c r="R72" s="6">
        <f t="shared" si="7"/>
        <v>0</v>
      </c>
      <c r="S72" s="5">
        <f t="shared" si="8"/>
        <v>0</v>
      </c>
      <c r="T72" s="6">
        <f t="shared" si="19"/>
        <v>0.12</v>
      </c>
      <c r="U72" s="10">
        <f t="shared" si="50"/>
        <v>13</v>
      </c>
      <c r="V72" s="10">
        <v>252</v>
      </c>
      <c r="W72" s="12">
        <f t="shared" si="9"/>
        <v>1.0058634440000001</v>
      </c>
      <c r="X72" s="5">
        <f t="shared" si="10"/>
        <v>5.8906671399999997</v>
      </c>
      <c r="Y72" s="11">
        <f t="shared" si="11"/>
        <v>0</v>
      </c>
      <c r="Z72" s="2" t="s">
        <v>65</v>
      </c>
      <c r="AA72" s="64">
        <f t="shared" si="21"/>
        <v>43524</v>
      </c>
      <c r="AB72" s="2"/>
      <c r="AC72" s="15"/>
      <c r="AD72" s="16"/>
      <c r="AE72" s="27"/>
      <c r="AF72" s="18"/>
      <c r="AG72" s="30"/>
      <c r="AH72" s="30"/>
      <c r="AI72" s="28"/>
      <c r="AJ72" s="27"/>
      <c r="AK72" s="15"/>
      <c r="AL72" s="16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1"/>
      <c r="CG72" s="1"/>
      <c r="CH72" s="29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4"/>
      <c r="CX72" s="1"/>
      <c r="CY72" s="1"/>
      <c r="CZ72" s="1"/>
      <c r="DA72" s="1"/>
      <c r="DB72" s="1"/>
      <c r="DC72" s="1"/>
      <c r="DD72" s="1"/>
      <c r="DE72" s="1"/>
      <c r="DF72" s="1"/>
      <c r="DG72" s="35"/>
      <c r="DH72" s="18"/>
      <c r="DI72" s="18"/>
      <c r="DJ72" s="32"/>
      <c r="DK72" s="18"/>
      <c r="DL72" s="20"/>
      <c r="DM72" s="18"/>
    </row>
    <row r="73" spans="1:117" x14ac:dyDescent="0.2">
      <c r="A73" s="97">
        <f t="shared" si="12"/>
        <v>43514</v>
      </c>
      <c r="B73" s="5">
        <f t="shared" si="0"/>
        <v>1010.53352714</v>
      </c>
      <c r="C73" s="5">
        <f t="shared" si="13"/>
        <v>1000</v>
      </c>
      <c r="D73" s="63">
        <f t="shared" si="14"/>
        <v>5116.93</v>
      </c>
      <c r="E73" s="11">
        <f>IF(K73=1,VLOOKUP(A73,[1]Plan1!$BO$80:$BQ$314,3),E72)</f>
        <v>5138.93</v>
      </c>
      <c r="F73" s="143">
        <f t="shared" si="16"/>
        <v>43512</v>
      </c>
      <c r="G73" s="9">
        <f t="shared" si="1"/>
        <v>4.2994529923214841E-3</v>
      </c>
      <c r="H73" s="64">
        <f t="shared" si="24"/>
        <v>43539</v>
      </c>
      <c r="I73" s="64">
        <f t="shared" si="2"/>
        <v>43539</v>
      </c>
      <c r="J73" s="1">
        <f t="shared" si="17"/>
        <v>18</v>
      </c>
      <c r="K73" s="1">
        <f t="shared" si="53"/>
        <v>1</v>
      </c>
      <c r="L73" s="5">
        <f t="shared" si="4"/>
        <v>1.0002383699999999</v>
      </c>
      <c r="M73" s="12">
        <f t="shared" si="52"/>
        <v>1.00319961</v>
      </c>
      <c r="N73" s="12">
        <f t="shared" si="42"/>
        <v>1.004403449532</v>
      </c>
      <c r="O73" s="5">
        <f t="shared" si="51"/>
        <v>1.0046428599999999</v>
      </c>
      <c r="P73" s="5">
        <f t="shared" si="6"/>
        <v>1004.64286</v>
      </c>
      <c r="Q73" s="10">
        <f t="shared" si="26"/>
        <v>0</v>
      </c>
      <c r="R73" s="6">
        <f t="shared" si="7"/>
        <v>0</v>
      </c>
      <c r="S73" s="5">
        <f t="shared" si="8"/>
        <v>0</v>
      </c>
      <c r="T73" s="6">
        <f t="shared" si="19"/>
        <v>0.12</v>
      </c>
      <c r="U73" s="10">
        <f t="shared" si="50"/>
        <v>13</v>
      </c>
      <c r="V73" s="10">
        <v>252</v>
      </c>
      <c r="W73" s="12">
        <f t="shared" si="9"/>
        <v>1.0058634440000001</v>
      </c>
      <c r="X73" s="5">
        <f t="shared" si="10"/>
        <v>5.8906671399999997</v>
      </c>
      <c r="Y73" s="11">
        <f t="shared" si="11"/>
        <v>0</v>
      </c>
      <c r="Z73" s="2" t="s">
        <v>65</v>
      </c>
      <c r="AA73" s="64">
        <f t="shared" si="21"/>
        <v>43524</v>
      </c>
      <c r="AB73" s="2"/>
      <c r="AC73" s="15"/>
      <c r="AD73" s="16"/>
      <c r="AE73" s="27"/>
      <c r="AF73" s="18"/>
      <c r="AG73" s="30"/>
      <c r="AH73" s="30"/>
      <c r="AI73" s="28"/>
      <c r="AJ73" s="27"/>
      <c r="AK73" s="15"/>
      <c r="AL73" s="1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4"/>
      <c r="CX73" s="1"/>
      <c r="CY73" s="1"/>
      <c r="CZ73" s="1"/>
      <c r="DA73" s="1"/>
      <c r="DB73" s="1"/>
      <c r="DC73" s="1"/>
      <c r="DD73" s="1"/>
      <c r="DE73" s="1"/>
      <c r="DF73" s="1"/>
      <c r="DG73" s="2"/>
      <c r="DH73" s="18"/>
      <c r="DI73" s="18"/>
      <c r="DJ73" s="32"/>
      <c r="DK73" s="18"/>
      <c r="DL73" s="20"/>
      <c r="DM73" s="18"/>
    </row>
    <row r="74" spans="1:117" x14ac:dyDescent="0.2">
      <c r="A74" s="97">
        <f t="shared" si="12"/>
        <v>43515</v>
      </c>
      <c r="B74" s="5">
        <f t="shared" ref="B74:B137" si="54">(P74+X74)</f>
        <v>1011.22907637</v>
      </c>
      <c r="C74" s="5">
        <f t="shared" si="13"/>
        <v>1000</v>
      </c>
      <c r="D74" s="63">
        <f t="shared" si="14"/>
        <v>5116.93</v>
      </c>
      <c r="E74" s="11">
        <f>IF(K74=1,VLOOKUP(A74,[1]Plan1!$BO$80:$BQ$314,3),E73)</f>
        <v>5138.93</v>
      </c>
      <c r="F74" s="143">
        <f t="shared" si="16"/>
        <v>43512</v>
      </c>
      <c r="G74" s="9">
        <f t="shared" ref="G74:G137" si="55">(E74/D74)-1</f>
        <v>4.2994529923214841E-3</v>
      </c>
      <c r="H74" s="64">
        <f t="shared" si="24"/>
        <v>43539</v>
      </c>
      <c r="I74" s="64">
        <f t="shared" ref="I74:I137" si="56">IF(A74&gt;I73,H74,I73)</f>
        <v>43539</v>
      </c>
      <c r="J74" s="1">
        <f t="shared" si="17"/>
        <v>18</v>
      </c>
      <c r="K74" s="1">
        <f t="shared" si="53"/>
        <v>2</v>
      </c>
      <c r="L74" s="5">
        <f t="shared" ref="L74:L137" si="57">TRUNC((E74/D74)^TRUNC((K74/J74),9),8)</f>
        <v>1.0004767999999999</v>
      </c>
      <c r="M74" s="12">
        <f t="shared" si="52"/>
        <v>1.00319961</v>
      </c>
      <c r="N74" s="12">
        <f t="shared" si="42"/>
        <v>1.004403449532</v>
      </c>
      <c r="O74" s="5">
        <f t="shared" si="51"/>
        <v>1.00488234</v>
      </c>
      <c r="P74" s="5">
        <f t="shared" ref="P74:P137" si="58">TRUNC(C74*O74,8)</f>
        <v>1004.88234</v>
      </c>
      <c r="Q74" s="10">
        <f t="shared" ref="Q74:Q137" si="59">IF(VLOOKUP(A74,AD$10:AK$114,8)=VLOOKUP(A73,AD$10:AK$114,8),0,VLOOKUP(A74,AD$10:AK$114,8))</f>
        <v>0</v>
      </c>
      <c r="R74" s="6">
        <f t="shared" ref="R74:R137" si="60">IF(Q74&gt;0,VLOOKUP($A74,$AD$10:$AI$114,6),0)</f>
        <v>0</v>
      </c>
      <c r="S74" s="5">
        <f t="shared" ref="S74:S137" si="61">IF(R74&gt;0,TRUNC(R74*P74,8),0)</f>
        <v>0</v>
      </c>
      <c r="T74" s="6">
        <f t="shared" si="19"/>
        <v>0.12</v>
      </c>
      <c r="U74" s="10">
        <f t="shared" si="50"/>
        <v>14</v>
      </c>
      <c r="V74" s="10">
        <v>252</v>
      </c>
      <c r="W74" s="12">
        <f t="shared" ref="W74:W137" si="62">ROUND((1+T74)^TRUNC((U74/V74),9),9)</f>
        <v>1.0063158999999999</v>
      </c>
      <c r="X74" s="5">
        <f t="shared" ref="X74:X137" si="63">TRUNC((P74*(W74-1)),8)</f>
        <v>6.3467363700000003</v>
      </c>
      <c r="Y74" s="11">
        <f t="shared" ref="Y74:Y137" si="64">IF(Q74&gt;0,S74+X74,0)</f>
        <v>0</v>
      </c>
      <c r="Z74" s="2" t="s">
        <v>65</v>
      </c>
      <c r="AA74" s="64">
        <f t="shared" si="21"/>
        <v>43524</v>
      </c>
      <c r="AB74" s="2"/>
      <c r="AC74" s="15"/>
      <c r="AD74" s="16"/>
      <c r="AE74" s="27"/>
      <c r="AF74" s="18"/>
      <c r="AG74" s="30"/>
      <c r="AH74" s="30"/>
      <c r="AI74" s="28"/>
      <c r="AJ74" s="27"/>
      <c r="AK74" s="15"/>
      <c r="AL74" s="1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4"/>
      <c r="CX74" s="1"/>
      <c r="CY74" s="1"/>
      <c r="CZ74" s="1"/>
      <c r="DA74" s="1"/>
      <c r="DB74" s="1"/>
      <c r="DC74" s="1"/>
      <c r="DD74" s="1"/>
      <c r="DE74" s="1"/>
      <c r="DF74" s="1"/>
      <c r="DG74" s="2"/>
      <c r="DH74" s="36"/>
      <c r="DI74" s="18"/>
      <c r="DJ74" s="32"/>
      <c r="DK74" s="36"/>
      <c r="DL74" s="40"/>
      <c r="DM74" s="36"/>
    </row>
    <row r="75" spans="1:117" x14ac:dyDescent="0.2">
      <c r="A75" s="97">
        <f t="shared" ref="A75:A138" si="65">(A74+1)</f>
        <v>43516</v>
      </c>
      <c r="B75" s="5">
        <f t="shared" si="54"/>
        <v>1011.92510674</v>
      </c>
      <c r="C75" s="5">
        <f t="shared" ref="C75:C138" si="66">TRUNC(IF(Q74&gt;0,VLOOKUP(A74,$AD$12:$AE$114,2),C74),8)</f>
        <v>1000</v>
      </c>
      <c r="D75" s="63">
        <f t="shared" ref="D75:D138" si="67">IF(E75=E74,D74,E74)</f>
        <v>5116.93</v>
      </c>
      <c r="E75" s="11">
        <f>IF(K75=1,VLOOKUP(A75,[1]Plan1!$BO$80:$BQ$314,3),E74)</f>
        <v>5138.93</v>
      </c>
      <c r="F75" s="143">
        <f t="shared" ref="F75:F138" si="68">IF(D75=D74,F74,A75)</f>
        <v>43512</v>
      </c>
      <c r="G75" s="9">
        <f t="shared" si="55"/>
        <v>4.2994529923214841E-3</v>
      </c>
      <c r="H75" s="64">
        <f t="shared" si="24"/>
        <v>43539</v>
      </c>
      <c r="I75" s="64">
        <f t="shared" si="56"/>
        <v>43539</v>
      </c>
      <c r="J75" s="1">
        <f t="shared" ref="J75:J138" si="69">IF(I75=I74,J74,NETWORKDAYS(I74,I75,$AD$118:$AD$502)-1)</f>
        <v>18</v>
      </c>
      <c r="K75" s="1">
        <f t="shared" si="53"/>
        <v>3</v>
      </c>
      <c r="L75" s="5">
        <f t="shared" si="57"/>
        <v>1.00071529</v>
      </c>
      <c r="M75" s="12">
        <f t="shared" si="52"/>
        <v>1.00319961</v>
      </c>
      <c r="N75" s="12">
        <f t="shared" si="42"/>
        <v>1.004403449532</v>
      </c>
      <c r="O75" s="5">
        <f t="shared" si="51"/>
        <v>1.0051218799999999</v>
      </c>
      <c r="P75" s="5">
        <f t="shared" si="58"/>
        <v>1005.12188</v>
      </c>
      <c r="Q75" s="10">
        <f t="shared" si="59"/>
        <v>0</v>
      </c>
      <c r="R75" s="6">
        <f t="shared" si="60"/>
        <v>0</v>
      </c>
      <c r="S75" s="5">
        <f t="shared" si="61"/>
        <v>0</v>
      </c>
      <c r="T75" s="6">
        <f t="shared" ref="T75:T138" si="70">(T74)</f>
        <v>0.12</v>
      </c>
      <c r="U75" s="10">
        <f t="shared" si="50"/>
        <v>15</v>
      </c>
      <c r="V75" s="10">
        <v>252</v>
      </c>
      <c r="W75" s="12">
        <f t="shared" si="62"/>
        <v>1.006768559</v>
      </c>
      <c r="X75" s="5">
        <f t="shared" si="63"/>
        <v>6.8032267400000004</v>
      </c>
      <c r="Y75" s="11">
        <f t="shared" si="64"/>
        <v>0</v>
      </c>
      <c r="Z75" s="2" t="s">
        <v>65</v>
      </c>
      <c r="AA75" s="64">
        <f t="shared" ref="AA75:AA138" si="71">IF(Q74&gt;0,VLOOKUP(A74,$AD$10:$AL$114,9),AA74)</f>
        <v>43524</v>
      </c>
      <c r="AB75" s="2"/>
      <c r="AC75" s="15"/>
      <c r="AD75" s="16"/>
      <c r="AE75" s="27"/>
      <c r="AF75" s="18"/>
      <c r="AG75" s="30"/>
      <c r="AH75" s="30"/>
      <c r="AI75" s="28"/>
      <c r="AJ75" s="27"/>
      <c r="AK75" s="15"/>
      <c r="AL75" s="1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9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4"/>
      <c r="CX75" s="1"/>
      <c r="CY75" s="1"/>
      <c r="CZ75" s="1"/>
      <c r="DA75" s="1"/>
      <c r="DB75" s="1"/>
      <c r="DC75" s="1"/>
      <c r="DD75" s="1"/>
      <c r="DE75" s="1"/>
      <c r="DF75" s="1"/>
      <c r="DG75" s="2"/>
      <c r="DH75" s="18"/>
      <c r="DI75" s="18"/>
      <c r="DJ75" s="32"/>
      <c r="DK75" s="18"/>
      <c r="DL75" s="20"/>
      <c r="DM75" s="18"/>
    </row>
    <row r="76" spans="1:117" x14ac:dyDescent="0.2">
      <c r="A76" s="97">
        <f t="shared" si="65"/>
        <v>43517</v>
      </c>
      <c r="B76" s="5">
        <f t="shared" si="54"/>
        <v>1012.6216195000001</v>
      </c>
      <c r="C76" s="5">
        <f t="shared" si="66"/>
        <v>1000</v>
      </c>
      <c r="D76" s="63">
        <f t="shared" si="67"/>
        <v>5116.93</v>
      </c>
      <c r="E76" s="11">
        <f>IF(K76=1,VLOOKUP(A76,[1]Plan1!$BO$80:$BQ$314,3),E75)</f>
        <v>5138.93</v>
      </c>
      <c r="F76" s="143">
        <f t="shared" si="68"/>
        <v>43512</v>
      </c>
      <c r="G76" s="9">
        <f t="shared" si="55"/>
        <v>4.2994529923214841E-3</v>
      </c>
      <c r="H76" s="64">
        <f t="shared" ref="H76:H139" si="72">IF(DAY(A76)=15,VLOOKUP(A76,AH$118:AK$167,4),H75)</f>
        <v>43539</v>
      </c>
      <c r="I76" s="64">
        <f t="shared" si="56"/>
        <v>43539</v>
      </c>
      <c r="J76" s="1">
        <f t="shared" si="69"/>
        <v>18</v>
      </c>
      <c r="K76" s="1">
        <f t="shared" si="53"/>
        <v>4</v>
      </c>
      <c r="L76" s="5">
        <f t="shared" si="57"/>
        <v>1.00095384</v>
      </c>
      <c r="M76" s="12">
        <f t="shared" si="52"/>
        <v>1.00319961</v>
      </c>
      <c r="N76" s="12">
        <f t="shared" si="42"/>
        <v>1.004403449532</v>
      </c>
      <c r="O76" s="5">
        <f t="shared" si="51"/>
        <v>1.0053614799999999</v>
      </c>
      <c r="P76" s="5">
        <f t="shared" si="58"/>
        <v>1005.36148</v>
      </c>
      <c r="Q76" s="10">
        <f t="shared" si="59"/>
        <v>0</v>
      </c>
      <c r="R76" s="6">
        <f t="shared" si="60"/>
        <v>0</v>
      </c>
      <c r="S76" s="5">
        <f t="shared" si="61"/>
        <v>0</v>
      </c>
      <c r="T76" s="6">
        <f t="shared" si="70"/>
        <v>0.12</v>
      </c>
      <c r="U76" s="10">
        <f t="shared" si="50"/>
        <v>16</v>
      </c>
      <c r="V76" s="10">
        <v>252</v>
      </c>
      <c r="W76" s="12">
        <f t="shared" si="62"/>
        <v>1.007221422</v>
      </c>
      <c r="X76" s="5">
        <f t="shared" si="63"/>
        <v>7.2601395000000002</v>
      </c>
      <c r="Y76" s="11">
        <f t="shared" si="64"/>
        <v>0</v>
      </c>
      <c r="Z76" s="2" t="s">
        <v>65</v>
      </c>
      <c r="AA76" s="64">
        <f t="shared" si="71"/>
        <v>43524</v>
      </c>
      <c r="AB76" s="2"/>
      <c r="AC76" s="15"/>
      <c r="AD76" s="16"/>
      <c r="AE76" s="27"/>
      <c r="AF76" s="18"/>
      <c r="AG76" s="30"/>
      <c r="AH76" s="30"/>
      <c r="AI76" s="28"/>
      <c r="AJ76" s="27"/>
      <c r="AK76" s="15"/>
      <c r="AL76" s="1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4"/>
      <c r="CX76" s="1"/>
      <c r="CY76" s="1"/>
      <c r="CZ76" s="1"/>
      <c r="DA76" s="1"/>
      <c r="DB76" s="1"/>
      <c r="DC76" s="1"/>
      <c r="DD76" s="1"/>
      <c r="DE76" s="1"/>
      <c r="DF76" s="1"/>
      <c r="DG76" s="2"/>
      <c r="DH76" s="18"/>
      <c r="DI76" s="18"/>
      <c r="DJ76" s="32"/>
      <c r="DK76" s="18"/>
      <c r="DL76" s="20"/>
      <c r="DM76" s="18"/>
    </row>
    <row r="77" spans="1:117" x14ac:dyDescent="0.2">
      <c r="A77" s="97">
        <f t="shared" si="65"/>
        <v>43518</v>
      </c>
      <c r="B77" s="5">
        <f t="shared" si="54"/>
        <v>1013.3186138799999</v>
      </c>
      <c r="C77" s="5">
        <f t="shared" si="66"/>
        <v>1000</v>
      </c>
      <c r="D77" s="63">
        <f t="shared" si="67"/>
        <v>5116.93</v>
      </c>
      <c r="E77" s="11">
        <f>IF(K77=1,VLOOKUP(A77,[1]Plan1!$BO$80:$BQ$314,3),E76)</f>
        <v>5138.93</v>
      </c>
      <c r="F77" s="143">
        <f t="shared" si="68"/>
        <v>43512</v>
      </c>
      <c r="G77" s="9">
        <f t="shared" si="55"/>
        <v>4.2994529923214841E-3</v>
      </c>
      <c r="H77" s="64">
        <f t="shared" si="72"/>
        <v>43539</v>
      </c>
      <c r="I77" s="64">
        <f t="shared" si="56"/>
        <v>43539</v>
      </c>
      <c r="J77" s="1">
        <f t="shared" si="69"/>
        <v>18</v>
      </c>
      <c r="K77" s="1">
        <f t="shared" si="53"/>
        <v>5</v>
      </c>
      <c r="L77" s="5">
        <f t="shared" si="57"/>
        <v>1.0011924400000001</v>
      </c>
      <c r="M77" s="12">
        <f t="shared" si="52"/>
        <v>1.00319961</v>
      </c>
      <c r="N77" s="12">
        <f t="shared" si="42"/>
        <v>1.004403449532</v>
      </c>
      <c r="O77" s="5">
        <f t="shared" si="51"/>
        <v>1.00560114</v>
      </c>
      <c r="P77" s="5">
        <f t="shared" si="58"/>
        <v>1005.60114</v>
      </c>
      <c r="Q77" s="10">
        <f t="shared" si="59"/>
        <v>0</v>
      </c>
      <c r="R77" s="6">
        <f t="shared" si="60"/>
        <v>0</v>
      </c>
      <c r="S77" s="5">
        <f t="shared" si="61"/>
        <v>0</v>
      </c>
      <c r="T77" s="6">
        <f t="shared" si="70"/>
        <v>0.12</v>
      </c>
      <c r="U77" s="10">
        <f t="shared" si="50"/>
        <v>17</v>
      </c>
      <c r="V77" s="10">
        <v>252</v>
      </c>
      <c r="W77" s="12">
        <f t="shared" si="62"/>
        <v>1.0076744879999999</v>
      </c>
      <c r="X77" s="5">
        <f t="shared" si="63"/>
        <v>7.71747388</v>
      </c>
      <c r="Y77" s="11">
        <f t="shared" si="64"/>
        <v>0</v>
      </c>
      <c r="Z77" s="2" t="s">
        <v>65</v>
      </c>
      <c r="AA77" s="64">
        <f t="shared" si="71"/>
        <v>43524</v>
      </c>
      <c r="AB77" s="2"/>
      <c r="AC77" s="15"/>
      <c r="AD77" s="16"/>
      <c r="AE77" s="27"/>
      <c r="AF77" s="18"/>
      <c r="AG77" s="30"/>
      <c r="AH77" s="30"/>
      <c r="AI77" s="28"/>
      <c r="AJ77" s="27"/>
      <c r="AK77" s="15"/>
      <c r="AL77" s="1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9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4"/>
      <c r="CX77" s="1"/>
      <c r="CY77" s="1"/>
      <c r="CZ77" s="1"/>
      <c r="DA77" s="1"/>
      <c r="DB77" s="1"/>
      <c r="DC77" s="1"/>
      <c r="DD77" s="1"/>
      <c r="DE77" s="1"/>
      <c r="DF77" s="1"/>
      <c r="DG77" s="2"/>
      <c r="DH77" s="18"/>
      <c r="DI77" s="18"/>
      <c r="DJ77" s="32"/>
      <c r="DK77" s="18"/>
      <c r="DL77" s="20"/>
      <c r="DM77" s="36"/>
    </row>
    <row r="78" spans="1:117" x14ac:dyDescent="0.2">
      <c r="A78" s="97">
        <f t="shared" si="65"/>
        <v>43519</v>
      </c>
      <c r="B78" s="5">
        <f t="shared" si="54"/>
        <v>1014.01608101</v>
      </c>
      <c r="C78" s="5">
        <f t="shared" si="66"/>
        <v>1000</v>
      </c>
      <c r="D78" s="63">
        <f t="shared" si="67"/>
        <v>5116.93</v>
      </c>
      <c r="E78" s="11">
        <f>IF(K78=1,VLOOKUP(A78,[1]Plan1!$BO$80:$BQ$314,3),E77)</f>
        <v>5138.93</v>
      </c>
      <c r="F78" s="143">
        <f t="shared" si="68"/>
        <v>43512</v>
      </c>
      <c r="G78" s="9">
        <f t="shared" si="55"/>
        <v>4.2994529923214841E-3</v>
      </c>
      <c r="H78" s="64">
        <f t="shared" si="72"/>
        <v>43539</v>
      </c>
      <c r="I78" s="64">
        <f t="shared" si="56"/>
        <v>43539</v>
      </c>
      <c r="J78" s="1">
        <f t="shared" si="69"/>
        <v>18</v>
      </c>
      <c r="K78" s="1">
        <f t="shared" si="53"/>
        <v>6</v>
      </c>
      <c r="L78" s="5">
        <f t="shared" si="57"/>
        <v>1.0014311</v>
      </c>
      <c r="M78" s="12">
        <f t="shared" si="52"/>
        <v>1.00319961</v>
      </c>
      <c r="N78" s="12">
        <f t="shared" si="42"/>
        <v>1.004403449532</v>
      </c>
      <c r="O78" s="5">
        <f t="shared" si="51"/>
        <v>1.00584085</v>
      </c>
      <c r="P78" s="5">
        <f t="shared" si="58"/>
        <v>1005.84085</v>
      </c>
      <c r="Q78" s="10">
        <f t="shared" si="59"/>
        <v>0</v>
      </c>
      <c r="R78" s="6">
        <f t="shared" si="60"/>
        <v>0</v>
      </c>
      <c r="S78" s="5">
        <f t="shared" si="61"/>
        <v>0</v>
      </c>
      <c r="T78" s="6">
        <f t="shared" si="70"/>
        <v>0.12</v>
      </c>
      <c r="U78" s="10">
        <f t="shared" si="50"/>
        <v>18</v>
      </c>
      <c r="V78" s="10">
        <v>252</v>
      </c>
      <c r="W78" s="12">
        <f t="shared" si="62"/>
        <v>1.0081277580000001</v>
      </c>
      <c r="X78" s="5">
        <f t="shared" si="63"/>
        <v>8.1752310099999992</v>
      </c>
      <c r="Y78" s="11">
        <f t="shared" si="64"/>
        <v>0</v>
      </c>
      <c r="Z78" s="2" t="s">
        <v>65</v>
      </c>
      <c r="AA78" s="64">
        <f t="shared" si="71"/>
        <v>43524</v>
      </c>
      <c r="AB78" s="2"/>
      <c r="AC78" s="15"/>
      <c r="AD78" s="16"/>
      <c r="AE78" s="27"/>
      <c r="AF78" s="18"/>
      <c r="AG78" s="30"/>
      <c r="AH78" s="30"/>
      <c r="AI78" s="28"/>
      <c r="AJ78" s="27"/>
      <c r="AK78" s="15"/>
      <c r="AL78" s="1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9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4"/>
      <c r="CX78" s="1"/>
      <c r="CY78" s="1"/>
      <c r="CZ78" s="1"/>
      <c r="DA78" s="1"/>
      <c r="DB78" s="1"/>
      <c r="DC78" s="1"/>
      <c r="DD78" s="1"/>
      <c r="DE78" s="1"/>
      <c r="DF78" s="1"/>
      <c r="DG78" s="2"/>
      <c r="DH78" s="18"/>
      <c r="DI78" s="18"/>
      <c r="DJ78" s="32"/>
      <c r="DK78" s="18"/>
      <c r="DL78" s="20"/>
      <c r="DM78" s="18"/>
    </row>
    <row r="79" spans="1:117" x14ac:dyDescent="0.2">
      <c r="A79" s="97">
        <f t="shared" si="65"/>
        <v>43520</v>
      </c>
      <c r="B79" s="5">
        <f t="shared" si="54"/>
        <v>1014.01608101</v>
      </c>
      <c r="C79" s="5">
        <f t="shared" si="66"/>
        <v>1000</v>
      </c>
      <c r="D79" s="63">
        <f t="shared" si="67"/>
        <v>5116.93</v>
      </c>
      <c r="E79" s="11">
        <f>IF(K79=1,VLOOKUP(A79,[1]Plan1!$BO$80:$BQ$314,3),E78)</f>
        <v>5138.93</v>
      </c>
      <c r="F79" s="143">
        <f t="shared" si="68"/>
        <v>43512</v>
      </c>
      <c r="G79" s="9">
        <f t="shared" si="55"/>
        <v>4.2994529923214841E-3</v>
      </c>
      <c r="H79" s="64">
        <f t="shared" si="72"/>
        <v>43539</v>
      </c>
      <c r="I79" s="64">
        <f t="shared" si="56"/>
        <v>43539</v>
      </c>
      <c r="J79" s="1">
        <f t="shared" si="69"/>
        <v>18</v>
      </c>
      <c r="K79" s="1">
        <f t="shared" si="53"/>
        <v>6</v>
      </c>
      <c r="L79" s="5">
        <f t="shared" si="57"/>
        <v>1.0014311</v>
      </c>
      <c r="M79" s="12">
        <f t="shared" si="52"/>
        <v>1.00319961</v>
      </c>
      <c r="N79" s="12">
        <f t="shared" si="42"/>
        <v>1.004403449532</v>
      </c>
      <c r="O79" s="5">
        <f t="shared" si="51"/>
        <v>1.00584085</v>
      </c>
      <c r="P79" s="5">
        <f t="shared" si="58"/>
        <v>1005.84085</v>
      </c>
      <c r="Q79" s="10">
        <f t="shared" si="59"/>
        <v>0</v>
      </c>
      <c r="R79" s="6">
        <f t="shared" si="60"/>
        <v>0</v>
      </c>
      <c r="S79" s="5">
        <f t="shared" si="61"/>
        <v>0</v>
      </c>
      <c r="T79" s="6">
        <f t="shared" si="70"/>
        <v>0.12</v>
      </c>
      <c r="U79" s="10">
        <f t="shared" si="50"/>
        <v>18</v>
      </c>
      <c r="V79" s="10">
        <v>252</v>
      </c>
      <c r="W79" s="12">
        <f t="shared" si="62"/>
        <v>1.0081277580000001</v>
      </c>
      <c r="X79" s="5">
        <f t="shared" si="63"/>
        <v>8.1752310099999992</v>
      </c>
      <c r="Y79" s="11">
        <f t="shared" si="64"/>
        <v>0</v>
      </c>
      <c r="Z79" s="2" t="s">
        <v>65</v>
      </c>
      <c r="AA79" s="64">
        <f t="shared" si="71"/>
        <v>43524</v>
      </c>
      <c r="AB79" s="2"/>
      <c r="AC79" s="15"/>
      <c r="AD79" s="16"/>
      <c r="AE79" s="27"/>
      <c r="AF79" s="18"/>
      <c r="AG79" s="30"/>
      <c r="AH79" s="30"/>
      <c r="AI79" s="28"/>
      <c r="AJ79" s="27"/>
      <c r="AK79" s="15"/>
      <c r="AL79" s="1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9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4"/>
      <c r="CX79" s="1"/>
      <c r="CY79" s="1"/>
      <c r="CZ79" s="1"/>
      <c r="DA79" s="1"/>
      <c r="DB79" s="1"/>
      <c r="DC79" s="1"/>
      <c r="DD79" s="1"/>
      <c r="DE79" s="1"/>
      <c r="DF79" s="1"/>
      <c r="DG79" s="2"/>
      <c r="DH79" s="18"/>
      <c r="DI79" s="18"/>
      <c r="DJ79" s="32"/>
      <c r="DK79" s="18"/>
      <c r="DL79" s="20"/>
      <c r="DM79" s="18"/>
    </row>
    <row r="80" spans="1:117" x14ac:dyDescent="0.2">
      <c r="A80" s="97">
        <f t="shared" si="65"/>
        <v>43521</v>
      </c>
      <c r="B80" s="5">
        <f t="shared" si="54"/>
        <v>1014.01608101</v>
      </c>
      <c r="C80" s="5">
        <f t="shared" si="66"/>
        <v>1000</v>
      </c>
      <c r="D80" s="63">
        <f t="shared" si="67"/>
        <v>5116.93</v>
      </c>
      <c r="E80" s="11">
        <f>IF(K80=1,VLOOKUP(A80,[1]Plan1!$BO$80:$BQ$314,3),E79)</f>
        <v>5138.93</v>
      </c>
      <c r="F80" s="143">
        <f t="shared" si="68"/>
        <v>43512</v>
      </c>
      <c r="G80" s="9">
        <f t="shared" si="55"/>
        <v>4.2994529923214841E-3</v>
      </c>
      <c r="H80" s="64">
        <f t="shared" si="72"/>
        <v>43539</v>
      </c>
      <c r="I80" s="64">
        <f t="shared" si="56"/>
        <v>43539</v>
      </c>
      <c r="J80" s="1">
        <f t="shared" si="69"/>
        <v>18</v>
      </c>
      <c r="K80" s="1">
        <f t="shared" si="53"/>
        <v>6</v>
      </c>
      <c r="L80" s="5">
        <f t="shared" si="57"/>
        <v>1.0014311</v>
      </c>
      <c r="M80" s="12">
        <f t="shared" si="52"/>
        <v>1.00319961</v>
      </c>
      <c r="N80" s="12">
        <f t="shared" si="42"/>
        <v>1.004403449532</v>
      </c>
      <c r="O80" s="5">
        <f t="shared" si="51"/>
        <v>1.00584085</v>
      </c>
      <c r="P80" s="5">
        <f t="shared" si="58"/>
        <v>1005.84085</v>
      </c>
      <c r="Q80" s="10">
        <f t="shared" si="59"/>
        <v>0</v>
      </c>
      <c r="R80" s="6">
        <f t="shared" si="60"/>
        <v>0</v>
      </c>
      <c r="S80" s="5">
        <f t="shared" si="61"/>
        <v>0</v>
      </c>
      <c r="T80" s="6">
        <f t="shared" si="70"/>
        <v>0.12</v>
      </c>
      <c r="U80" s="10">
        <f t="shared" si="50"/>
        <v>18</v>
      </c>
      <c r="V80" s="10">
        <v>252</v>
      </c>
      <c r="W80" s="12">
        <f t="shared" si="62"/>
        <v>1.0081277580000001</v>
      </c>
      <c r="X80" s="5">
        <f t="shared" si="63"/>
        <v>8.1752310099999992</v>
      </c>
      <c r="Y80" s="11">
        <f t="shared" si="64"/>
        <v>0</v>
      </c>
      <c r="Z80" s="2" t="s">
        <v>65</v>
      </c>
      <c r="AA80" s="64">
        <f t="shared" si="71"/>
        <v>43524</v>
      </c>
      <c r="AB80" s="2"/>
      <c r="AC80" s="15"/>
      <c r="AD80" s="16"/>
      <c r="AE80" s="27"/>
      <c r="AF80" s="18"/>
      <c r="AG80" s="30"/>
      <c r="AH80" s="30"/>
      <c r="AI80" s="28"/>
      <c r="AJ80" s="27"/>
      <c r="AK80" s="15"/>
      <c r="AL80" s="1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9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4"/>
      <c r="CX80" s="1"/>
      <c r="CY80" s="1"/>
      <c r="CZ80" s="1"/>
      <c r="DA80" s="1"/>
      <c r="DB80" s="1"/>
      <c r="DC80" s="1"/>
      <c r="DD80" s="1"/>
      <c r="DE80" s="1"/>
      <c r="DF80" s="1"/>
      <c r="DG80" s="2"/>
      <c r="DH80" s="18"/>
      <c r="DI80" s="18"/>
      <c r="DJ80" s="32"/>
      <c r="DK80" s="18"/>
      <c r="DL80" s="20"/>
      <c r="DM80" s="18"/>
    </row>
    <row r="81" spans="1:117" x14ac:dyDescent="0.2">
      <c r="A81" s="97">
        <f t="shared" si="65"/>
        <v>43522</v>
      </c>
      <c r="B81" s="5">
        <f t="shared" si="54"/>
        <v>1014.71402213</v>
      </c>
      <c r="C81" s="5">
        <f t="shared" si="66"/>
        <v>1000</v>
      </c>
      <c r="D81" s="63">
        <f t="shared" si="67"/>
        <v>5116.93</v>
      </c>
      <c r="E81" s="11">
        <f>IF(K81=1,VLOOKUP(A81,[1]Plan1!$BO$80:$BQ$314,3),E80)</f>
        <v>5138.93</v>
      </c>
      <c r="F81" s="143">
        <f t="shared" si="68"/>
        <v>43512</v>
      </c>
      <c r="G81" s="9">
        <f t="shared" si="55"/>
        <v>4.2994529923214841E-3</v>
      </c>
      <c r="H81" s="64">
        <f t="shared" si="72"/>
        <v>43539</v>
      </c>
      <c r="I81" s="64">
        <f t="shared" si="56"/>
        <v>43539</v>
      </c>
      <c r="J81" s="1">
        <f t="shared" si="69"/>
        <v>18</v>
      </c>
      <c r="K81" s="1">
        <f t="shared" si="53"/>
        <v>7</v>
      </c>
      <c r="L81" s="5">
        <f t="shared" si="57"/>
        <v>1.0016698100000001</v>
      </c>
      <c r="M81" s="12">
        <f t="shared" si="52"/>
        <v>1.00319961</v>
      </c>
      <c r="N81" s="12">
        <f t="shared" si="42"/>
        <v>1.004403449532</v>
      </c>
      <c r="O81" s="5">
        <f t="shared" si="51"/>
        <v>1.0060806099999999</v>
      </c>
      <c r="P81" s="5">
        <f t="shared" si="58"/>
        <v>1006.08061</v>
      </c>
      <c r="Q81" s="10">
        <f t="shared" si="59"/>
        <v>0</v>
      </c>
      <c r="R81" s="6">
        <f t="shared" si="60"/>
        <v>0</v>
      </c>
      <c r="S81" s="5">
        <f t="shared" si="61"/>
        <v>0</v>
      </c>
      <c r="T81" s="6">
        <f t="shared" si="70"/>
        <v>0.12</v>
      </c>
      <c r="U81" s="10">
        <f t="shared" si="50"/>
        <v>19</v>
      </c>
      <c r="V81" s="10">
        <v>252</v>
      </c>
      <c r="W81" s="12">
        <f t="shared" si="62"/>
        <v>1.0085812329999999</v>
      </c>
      <c r="X81" s="5">
        <f t="shared" si="63"/>
        <v>8.63341213</v>
      </c>
      <c r="Y81" s="11">
        <f t="shared" si="64"/>
        <v>0</v>
      </c>
      <c r="Z81" s="2" t="s">
        <v>65</v>
      </c>
      <c r="AA81" s="64">
        <f t="shared" si="71"/>
        <v>43524</v>
      </c>
      <c r="AB81" s="2"/>
      <c r="AC81" s="15"/>
      <c r="AD81" s="16"/>
      <c r="AE81" s="27"/>
      <c r="AF81" s="18"/>
      <c r="AG81" s="30"/>
      <c r="AH81" s="30"/>
      <c r="AI81" s="28"/>
      <c r="AJ81" s="27"/>
      <c r="AK81" s="15"/>
      <c r="AL81" s="1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9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4"/>
      <c r="CX81" s="1"/>
      <c r="CY81" s="1"/>
      <c r="CZ81" s="1"/>
      <c r="DA81" s="1"/>
      <c r="DB81" s="1"/>
      <c r="DC81" s="1"/>
      <c r="DD81" s="1"/>
      <c r="DE81" s="1"/>
      <c r="DF81" s="1"/>
      <c r="DG81" s="2"/>
      <c r="DH81" s="18"/>
      <c r="DI81" s="18"/>
      <c r="DJ81" s="32"/>
      <c r="DK81" s="18"/>
      <c r="DL81" s="20"/>
      <c r="DM81" s="18"/>
    </row>
    <row r="82" spans="1:117" x14ac:dyDescent="0.2">
      <c r="A82" s="97">
        <f t="shared" si="65"/>
        <v>43523</v>
      </c>
      <c r="B82" s="5">
        <f t="shared" si="54"/>
        <v>1015.4124556099999</v>
      </c>
      <c r="C82" s="5">
        <f t="shared" si="66"/>
        <v>1000</v>
      </c>
      <c r="D82" s="63">
        <f t="shared" si="67"/>
        <v>5116.93</v>
      </c>
      <c r="E82" s="11">
        <f>IF(K82=1,VLOOKUP(A82,[1]Plan1!$BO$80:$BQ$314,3),E81)</f>
        <v>5138.93</v>
      </c>
      <c r="F82" s="143">
        <f t="shared" si="68"/>
        <v>43512</v>
      </c>
      <c r="G82" s="9">
        <f t="shared" si="55"/>
        <v>4.2994529923214841E-3</v>
      </c>
      <c r="H82" s="64">
        <f t="shared" si="72"/>
        <v>43539</v>
      </c>
      <c r="I82" s="64">
        <f t="shared" si="56"/>
        <v>43539</v>
      </c>
      <c r="J82" s="1">
        <f t="shared" si="69"/>
        <v>18</v>
      </c>
      <c r="K82" s="1">
        <f t="shared" si="53"/>
        <v>8</v>
      </c>
      <c r="L82" s="5">
        <f t="shared" si="57"/>
        <v>1.00190859</v>
      </c>
      <c r="M82" s="12">
        <f t="shared" si="52"/>
        <v>1.00319961</v>
      </c>
      <c r="N82" s="12">
        <f t="shared" si="42"/>
        <v>1.004403449532</v>
      </c>
      <c r="O82" s="5">
        <f t="shared" si="51"/>
        <v>1.0063204400000001</v>
      </c>
      <c r="P82" s="5">
        <f t="shared" si="58"/>
        <v>1006.32044</v>
      </c>
      <c r="Q82" s="10">
        <f t="shared" si="59"/>
        <v>0</v>
      </c>
      <c r="R82" s="6">
        <f t="shared" si="60"/>
        <v>0</v>
      </c>
      <c r="S82" s="5">
        <f t="shared" si="61"/>
        <v>0</v>
      </c>
      <c r="T82" s="6">
        <f t="shared" si="70"/>
        <v>0.12</v>
      </c>
      <c r="U82" s="10">
        <f t="shared" si="50"/>
        <v>20</v>
      </c>
      <c r="V82" s="10">
        <v>252</v>
      </c>
      <c r="W82" s="12">
        <f t="shared" si="62"/>
        <v>1.0090349110000001</v>
      </c>
      <c r="X82" s="5">
        <f t="shared" si="63"/>
        <v>9.0920156100000007</v>
      </c>
      <c r="Y82" s="11">
        <f t="shared" si="64"/>
        <v>0</v>
      </c>
      <c r="Z82" s="2" t="s">
        <v>65</v>
      </c>
      <c r="AA82" s="64">
        <f t="shared" si="71"/>
        <v>43524</v>
      </c>
      <c r="AB82" s="2"/>
      <c r="AC82" s="15"/>
      <c r="AD82" s="16"/>
      <c r="AE82" s="27"/>
      <c r="AF82" s="18"/>
      <c r="AG82" s="30"/>
      <c r="AH82" s="30"/>
      <c r="AI82" s="28"/>
      <c r="AJ82" s="27"/>
      <c r="AK82" s="15"/>
      <c r="AL82" s="1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9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4"/>
      <c r="CX82" s="1"/>
      <c r="CY82" s="1"/>
      <c r="CZ82" s="1"/>
      <c r="DA82" s="1"/>
      <c r="DB82" s="1"/>
      <c r="DC82" s="1"/>
      <c r="DD82" s="1"/>
      <c r="DE82" s="1"/>
      <c r="DF82" s="1"/>
      <c r="DG82" s="2"/>
      <c r="DH82" s="18"/>
      <c r="DI82" s="18"/>
      <c r="DJ82" s="32"/>
      <c r="DK82" s="18"/>
      <c r="DL82" s="20"/>
      <c r="DM82" s="18"/>
    </row>
    <row r="83" spans="1:117" ht="14.25" x14ac:dyDescent="0.2">
      <c r="A83" s="175">
        <f t="shared" si="65"/>
        <v>43524</v>
      </c>
      <c r="B83" s="176">
        <f t="shared" si="54"/>
        <v>1016.11136251</v>
      </c>
      <c r="C83" s="176">
        <f t="shared" si="66"/>
        <v>1000</v>
      </c>
      <c r="D83" s="177">
        <f t="shared" si="67"/>
        <v>5116.93</v>
      </c>
      <c r="E83" s="178">
        <f>IF(K83=1,VLOOKUP(A83,[1]Plan1!$BO$80:$BQ$314,3),E82)</f>
        <v>5138.93</v>
      </c>
      <c r="F83" s="179">
        <f t="shared" si="68"/>
        <v>43512</v>
      </c>
      <c r="G83" s="180">
        <f t="shared" si="55"/>
        <v>4.2994529923214841E-3</v>
      </c>
      <c r="H83" s="181">
        <f t="shared" si="72"/>
        <v>43539</v>
      </c>
      <c r="I83" s="181">
        <f t="shared" si="56"/>
        <v>43539</v>
      </c>
      <c r="J83" s="182">
        <f t="shared" si="69"/>
        <v>18</v>
      </c>
      <c r="K83" s="182">
        <f t="shared" si="53"/>
        <v>9</v>
      </c>
      <c r="L83" s="176">
        <f t="shared" si="57"/>
        <v>1.00214742</v>
      </c>
      <c r="M83" s="183">
        <f t="shared" si="52"/>
        <v>1.00319961</v>
      </c>
      <c r="N83" s="183">
        <f t="shared" si="42"/>
        <v>1.004403449532</v>
      </c>
      <c r="O83" s="176">
        <f t="shared" si="51"/>
        <v>1.00656032</v>
      </c>
      <c r="P83" s="176">
        <f t="shared" si="58"/>
        <v>1006.56032</v>
      </c>
      <c r="Q83" s="184">
        <f t="shared" si="59"/>
        <v>3</v>
      </c>
      <c r="R83" s="185">
        <f t="shared" si="60"/>
        <v>0</v>
      </c>
      <c r="S83" s="176">
        <f t="shared" si="61"/>
        <v>0</v>
      </c>
      <c r="T83" s="185">
        <f t="shared" si="70"/>
        <v>0.12</v>
      </c>
      <c r="U83" s="184">
        <f t="shared" si="50"/>
        <v>21</v>
      </c>
      <c r="V83" s="184">
        <v>252</v>
      </c>
      <c r="W83" s="183">
        <f t="shared" si="62"/>
        <v>1.0094887930000001</v>
      </c>
      <c r="X83" s="176">
        <f t="shared" si="63"/>
        <v>9.5510425100000003</v>
      </c>
      <c r="Y83" s="178">
        <f t="shared" si="64"/>
        <v>9.5510425100000003</v>
      </c>
      <c r="Z83" s="186" t="s">
        <v>65</v>
      </c>
      <c r="AA83" s="181">
        <f t="shared" si="71"/>
        <v>43524</v>
      </c>
      <c r="AB83" s="2"/>
      <c r="AC83" s="15"/>
      <c r="AD83" s="16"/>
      <c r="AE83" s="27"/>
      <c r="AF83" s="18"/>
      <c r="AG83" s="30"/>
      <c r="AH83" s="30"/>
      <c r="AI83" s="28"/>
      <c r="AJ83" s="27"/>
      <c r="AK83" s="15"/>
      <c r="AL83" s="1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9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4"/>
      <c r="CX83" s="1"/>
      <c r="CY83" s="1"/>
      <c r="CZ83" s="1"/>
      <c r="DA83" s="1"/>
      <c r="DB83" s="1"/>
      <c r="DC83" s="1"/>
      <c r="DD83" s="1"/>
      <c r="DE83" s="1"/>
      <c r="DF83" s="1"/>
      <c r="DG83" s="2"/>
      <c r="DH83" s="18"/>
      <c r="DI83" s="18"/>
      <c r="DJ83" s="32"/>
      <c r="DK83" s="18"/>
      <c r="DL83" s="20"/>
      <c r="DM83" s="18"/>
    </row>
    <row r="84" spans="1:117" x14ac:dyDescent="0.2">
      <c r="A84" s="97">
        <f t="shared" si="65"/>
        <v>43525</v>
      </c>
      <c r="B84" s="5">
        <f t="shared" si="54"/>
        <v>1007.25312687</v>
      </c>
      <c r="C84" s="5">
        <f t="shared" si="66"/>
        <v>1000</v>
      </c>
      <c r="D84" s="63">
        <f t="shared" si="67"/>
        <v>5116.93</v>
      </c>
      <c r="E84" s="11">
        <f>IF(K84=1,VLOOKUP(A84,[1]Plan1!$BO$80:$BQ$314,3),E83)</f>
        <v>5138.93</v>
      </c>
      <c r="F84" s="143">
        <f t="shared" si="68"/>
        <v>43512</v>
      </c>
      <c r="G84" s="9">
        <f t="shared" si="55"/>
        <v>4.2994529923214841E-3</v>
      </c>
      <c r="H84" s="64">
        <f t="shared" si="72"/>
        <v>43539</v>
      </c>
      <c r="I84" s="64">
        <f t="shared" si="56"/>
        <v>43539</v>
      </c>
      <c r="J84" s="1">
        <f t="shared" si="69"/>
        <v>18</v>
      </c>
      <c r="K84" s="1">
        <f t="shared" si="53"/>
        <v>10</v>
      </c>
      <c r="L84" s="5">
        <f t="shared" si="57"/>
        <v>1.0023863</v>
      </c>
      <c r="M84" s="12">
        <f t="shared" si="52"/>
        <v>1.00319961</v>
      </c>
      <c r="N84" s="12">
        <f t="shared" si="42"/>
        <v>1.004403449532</v>
      </c>
      <c r="O84" s="5">
        <f t="shared" si="51"/>
        <v>1.00680025</v>
      </c>
      <c r="P84" s="5">
        <f t="shared" si="58"/>
        <v>1006.80025</v>
      </c>
      <c r="Q84" s="10">
        <f t="shared" si="59"/>
        <v>0</v>
      </c>
      <c r="R84" s="6">
        <f t="shared" si="60"/>
        <v>0</v>
      </c>
      <c r="S84" s="5">
        <f t="shared" si="61"/>
        <v>0</v>
      </c>
      <c r="T84" s="6">
        <f t="shared" si="70"/>
        <v>0.12</v>
      </c>
      <c r="U84" s="10">
        <f t="shared" si="50"/>
        <v>1</v>
      </c>
      <c r="V84" s="10">
        <v>252</v>
      </c>
      <c r="W84" s="12">
        <f t="shared" si="62"/>
        <v>1.0004498180000001</v>
      </c>
      <c r="X84" s="5">
        <f t="shared" si="63"/>
        <v>0.45287686999999999</v>
      </c>
      <c r="Y84" s="11">
        <f t="shared" si="64"/>
        <v>0</v>
      </c>
      <c r="Z84" s="2" t="s">
        <v>65</v>
      </c>
      <c r="AA84" s="64">
        <f t="shared" si="71"/>
        <v>43556</v>
      </c>
      <c r="AB84" s="2"/>
      <c r="AC84" s="15"/>
      <c r="AD84" s="16"/>
      <c r="AE84" s="27"/>
      <c r="AF84" s="18"/>
      <c r="AG84" s="30"/>
      <c r="AH84" s="30"/>
      <c r="AI84" s="28"/>
      <c r="AJ84" s="27"/>
      <c r="AK84" s="15"/>
      <c r="AL84" s="1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9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4"/>
      <c r="CX84" s="1"/>
      <c r="CY84" s="1"/>
      <c r="CZ84" s="1"/>
      <c r="DA84" s="1"/>
      <c r="DB84" s="1"/>
      <c r="DC84" s="1"/>
      <c r="DD84" s="1"/>
      <c r="DE84" s="1"/>
      <c r="DF84" s="1"/>
      <c r="DG84" s="2"/>
      <c r="DH84" s="18"/>
      <c r="DI84" s="18"/>
      <c r="DJ84" s="32"/>
      <c r="DK84" s="18"/>
      <c r="DL84" s="20"/>
      <c r="DM84" s="18"/>
    </row>
    <row r="85" spans="1:117" x14ac:dyDescent="0.2">
      <c r="A85" s="97">
        <f t="shared" si="65"/>
        <v>43526</v>
      </c>
      <c r="B85" s="5">
        <f t="shared" si="54"/>
        <v>1007.9464240900001</v>
      </c>
      <c r="C85" s="5">
        <f t="shared" si="66"/>
        <v>1000</v>
      </c>
      <c r="D85" s="63">
        <f t="shared" si="67"/>
        <v>5116.93</v>
      </c>
      <c r="E85" s="11">
        <f>IF(K85=1,VLOOKUP(A85,[1]Plan1!$BO$80:$BQ$314,3),E84)</f>
        <v>5138.93</v>
      </c>
      <c r="F85" s="143">
        <f t="shared" si="68"/>
        <v>43512</v>
      </c>
      <c r="G85" s="9">
        <f t="shared" si="55"/>
        <v>4.2994529923214841E-3</v>
      </c>
      <c r="H85" s="64">
        <f t="shared" si="72"/>
        <v>43539</v>
      </c>
      <c r="I85" s="64">
        <f t="shared" si="56"/>
        <v>43539</v>
      </c>
      <c r="J85" s="1">
        <f t="shared" si="69"/>
        <v>18</v>
      </c>
      <c r="K85" s="1">
        <f t="shared" si="53"/>
        <v>11</v>
      </c>
      <c r="L85" s="5">
        <f t="shared" si="57"/>
        <v>1.0026252499999999</v>
      </c>
      <c r="M85" s="12">
        <f t="shared" si="52"/>
        <v>1.00319961</v>
      </c>
      <c r="N85" s="12">
        <f t="shared" si="42"/>
        <v>1.004403449532</v>
      </c>
      <c r="O85" s="5">
        <f t="shared" si="51"/>
        <v>1.00704025</v>
      </c>
      <c r="P85" s="5">
        <f t="shared" si="58"/>
        <v>1007.04025</v>
      </c>
      <c r="Q85" s="10">
        <f t="shared" si="59"/>
        <v>0</v>
      </c>
      <c r="R85" s="6">
        <f t="shared" si="60"/>
        <v>0</v>
      </c>
      <c r="S85" s="5">
        <f t="shared" si="61"/>
        <v>0</v>
      </c>
      <c r="T85" s="6">
        <f t="shared" si="70"/>
        <v>0.12</v>
      </c>
      <c r="U85" s="10">
        <f t="shared" si="50"/>
        <v>2</v>
      </c>
      <c r="V85" s="10">
        <v>252</v>
      </c>
      <c r="W85" s="12">
        <f t="shared" si="62"/>
        <v>1.0008998389999999</v>
      </c>
      <c r="X85" s="5">
        <f t="shared" si="63"/>
        <v>0.90617409000000004</v>
      </c>
      <c r="Y85" s="11">
        <f t="shared" si="64"/>
        <v>0</v>
      </c>
      <c r="Z85" s="2" t="s">
        <v>65</v>
      </c>
      <c r="AA85" s="64">
        <f t="shared" si="71"/>
        <v>43556</v>
      </c>
      <c r="AB85" s="2"/>
      <c r="AC85" s="15"/>
      <c r="AD85" s="16"/>
      <c r="AE85" s="27"/>
      <c r="AF85" s="18"/>
      <c r="AG85" s="30"/>
      <c r="AH85" s="30"/>
      <c r="AI85" s="28"/>
      <c r="AJ85" s="27"/>
      <c r="AK85" s="15"/>
      <c r="AL85" s="1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9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4"/>
      <c r="CX85" s="1"/>
      <c r="CY85" s="1"/>
      <c r="CZ85" s="1"/>
      <c r="DA85" s="1"/>
      <c r="DB85" s="1"/>
      <c r="DC85" s="1"/>
      <c r="DD85" s="1"/>
      <c r="DE85" s="1"/>
      <c r="DF85" s="1"/>
      <c r="DG85" s="2"/>
      <c r="DH85" s="18"/>
      <c r="DI85" s="18"/>
      <c r="DJ85" s="32"/>
      <c r="DK85" s="18"/>
      <c r="DL85" s="20"/>
      <c r="DM85" s="18"/>
    </row>
    <row r="86" spans="1:117" x14ac:dyDescent="0.2">
      <c r="A86" s="97">
        <f t="shared" si="65"/>
        <v>43527</v>
      </c>
      <c r="B86" s="5">
        <f t="shared" si="54"/>
        <v>1007.9464240900001</v>
      </c>
      <c r="C86" s="5">
        <f t="shared" si="66"/>
        <v>1000</v>
      </c>
      <c r="D86" s="63">
        <f t="shared" si="67"/>
        <v>5116.93</v>
      </c>
      <c r="E86" s="11">
        <f>IF(K86=1,VLOOKUP(A86,[1]Plan1!$BO$80:$BQ$314,3),E85)</f>
        <v>5138.93</v>
      </c>
      <c r="F86" s="143">
        <f t="shared" si="68"/>
        <v>43512</v>
      </c>
      <c r="G86" s="9">
        <f t="shared" si="55"/>
        <v>4.2994529923214841E-3</v>
      </c>
      <c r="H86" s="64">
        <f t="shared" si="72"/>
        <v>43539</v>
      </c>
      <c r="I86" s="64">
        <f t="shared" si="56"/>
        <v>43539</v>
      </c>
      <c r="J86" s="1">
        <f t="shared" si="69"/>
        <v>18</v>
      </c>
      <c r="K86" s="1">
        <f t="shared" si="53"/>
        <v>11</v>
      </c>
      <c r="L86" s="5">
        <f t="shared" si="57"/>
        <v>1.0026252499999999</v>
      </c>
      <c r="M86" s="12">
        <f t="shared" si="52"/>
        <v>1.00319961</v>
      </c>
      <c r="N86" s="12">
        <f t="shared" si="42"/>
        <v>1.004403449532</v>
      </c>
      <c r="O86" s="5">
        <f t="shared" si="51"/>
        <v>1.00704025</v>
      </c>
      <c r="P86" s="5">
        <f t="shared" si="58"/>
        <v>1007.04025</v>
      </c>
      <c r="Q86" s="10">
        <f t="shared" si="59"/>
        <v>0</v>
      </c>
      <c r="R86" s="6">
        <f t="shared" si="60"/>
        <v>0</v>
      </c>
      <c r="S86" s="5">
        <f t="shared" si="61"/>
        <v>0</v>
      </c>
      <c r="T86" s="6">
        <f t="shared" si="70"/>
        <v>0.12</v>
      </c>
      <c r="U86" s="10">
        <f t="shared" si="50"/>
        <v>2</v>
      </c>
      <c r="V86" s="10">
        <v>252</v>
      </c>
      <c r="W86" s="12">
        <f t="shared" si="62"/>
        <v>1.0008998389999999</v>
      </c>
      <c r="X86" s="5">
        <f t="shared" si="63"/>
        <v>0.90617409000000004</v>
      </c>
      <c r="Y86" s="11">
        <f t="shared" si="64"/>
        <v>0</v>
      </c>
      <c r="Z86" s="2" t="s">
        <v>65</v>
      </c>
      <c r="AA86" s="64">
        <f t="shared" si="71"/>
        <v>43556</v>
      </c>
      <c r="AB86" s="2"/>
      <c r="AC86" s="15"/>
      <c r="AD86" s="16"/>
      <c r="AE86" s="27"/>
      <c r="AF86" s="18"/>
      <c r="AG86" s="30"/>
      <c r="AH86" s="30"/>
      <c r="AI86" s="28"/>
      <c r="AJ86" s="27"/>
      <c r="AK86" s="15"/>
      <c r="AL86" s="1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9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4"/>
      <c r="CX86" s="1"/>
      <c r="CY86" s="1"/>
      <c r="CZ86" s="1"/>
      <c r="DA86" s="1"/>
      <c r="DB86" s="1"/>
      <c r="DC86" s="1"/>
      <c r="DD86" s="1"/>
      <c r="DE86" s="1"/>
      <c r="DF86" s="1"/>
      <c r="DG86" s="2"/>
      <c r="DH86" s="18"/>
      <c r="DI86" s="18"/>
      <c r="DJ86" s="32"/>
      <c r="DK86" s="18"/>
      <c r="DL86" s="20"/>
      <c r="DM86" s="18"/>
    </row>
    <row r="87" spans="1:117" x14ac:dyDescent="0.2">
      <c r="A87" s="97">
        <f t="shared" si="65"/>
        <v>43528</v>
      </c>
      <c r="B87" s="5">
        <f t="shared" si="54"/>
        <v>1007.9464240900001</v>
      </c>
      <c r="C87" s="5">
        <f t="shared" si="66"/>
        <v>1000</v>
      </c>
      <c r="D87" s="63">
        <f t="shared" si="67"/>
        <v>5116.93</v>
      </c>
      <c r="E87" s="11">
        <f>IF(K87=1,VLOOKUP(A87,[1]Plan1!$BO$80:$BQ$314,3),E86)</f>
        <v>5138.93</v>
      </c>
      <c r="F87" s="143">
        <f t="shared" si="68"/>
        <v>43512</v>
      </c>
      <c r="G87" s="9">
        <f t="shared" si="55"/>
        <v>4.2994529923214841E-3</v>
      </c>
      <c r="H87" s="64">
        <f t="shared" si="72"/>
        <v>43539</v>
      </c>
      <c r="I87" s="64">
        <f t="shared" si="56"/>
        <v>43539</v>
      </c>
      <c r="J87" s="1">
        <f t="shared" si="69"/>
        <v>18</v>
      </c>
      <c r="K87" s="1">
        <f t="shared" si="53"/>
        <v>11</v>
      </c>
      <c r="L87" s="5">
        <f t="shared" si="57"/>
        <v>1.0026252499999999</v>
      </c>
      <c r="M87" s="12">
        <f t="shared" si="52"/>
        <v>1.00319961</v>
      </c>
      <c r="N87" s="12">
        <f t="shared" si="42"/>
        <v>1.004403449532</v>
      </c>
      <c r="O87" s="5">
        <f t="shared" si="51"/>
        <v>1.00704025</v>
      </c>
      <c r="P87" s="5">
        <f t="shared" si="58"/>
        <v>1007.04025</v>
      </c>
      <c r="Q87" s="10">
        <f t="shared" si="59"/>
        <v>0</v>
      </c>
      <c r="R87" s="6">
        <f t="shared" si="60"/>
        <v>0</v>
      </c>
      <c r="S87" s="5">
        <f t="shared" si="61"/>
        <v>0</v>
      </c>
      <c r="T87" s="6">
        <f t="shared" si="70"/>
        <v>0.12</v>
      </c>
      <c r="U87" s="10">
        <f t="shared" si="50"/>
        <v>2</v>
      </c>
      <c r="V87" s="10">
        <v>252</v>
      </c>
      <c r="W87" s="12">
        <f t="shared" si="62"/>
        <v>1.0008998389999999</v>
      </c>
      <c r="X87" s="5">
        <f t="shared" si="63"/>
        <v>0.90617409000000004</v>
      </c>
      <c r="Y87" s="11">
        <f t="shared" si="64"/>
        <v>0</v>
      </c>
      <c r="Z87" s="2" t="s">
        <v>65</v>
      </c>
      <c r="AA87" s="64">
        <f t="shared" si="71"/>
        <v>43556</v>
      </c>
      <c r="AB87" s="2"/>
      <c r="AC87" s="15"/>
      <c r="AD87" s="16"/>
      <c r="AE87" s="27"/>
      <c r="AF87" s="18"/>
      <c r="AG87" s="30"/>
      <c r="AH87" s="30"/>
      <c r="AI87" s="28"/>
      <c r="AJ87" s="27"/>
      <c r="AK87" s="15"/>
      <c r="AL87" s="16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9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4"/>
      <c r="CX87" s="1"/>
      <c r="CY87" s="1"/>
      <c r="CZ87" s="1"/>
      <c r="DA87" s="1"/>
      <c r="DB87" s="1"/>
      <c r="DC87" s="1"/>
      <c r="DD87" s="1"/>
      <c r="DE87" s="1"/>
      <c r="DF87" s="1"/>
      <c r="DG87" s="2"/>
      <c r="DH87" s="18"/>
      <c r="DI87" s="18"/>
      <c r="DJ87" s="32"/>
      <c r="DK87" s="18"/>
      <c r="DL87" s="20"/>
      <c r="DM87" s="18"/>
    </row>
    <row r="88" spans="1:117" x14ac:dyDescent="0.2">
      <c r="A88" s="97">
        <f t="shared" si="65"/>
        <v>43529</v>
      </c>
      <c r="B88" s="5">
        <f t="shared" si="54"/>
        <v>1007.9464240900001</v>
      </c>
      <c r="C88" s="5">
        <f t="shared" si="66"/>
        <v>1000</v>
      </c>
      <c r="D88" s="63">
        <f t="shared" si="67"/>
        <v>5116.93</v>
      </c>
      <c r="E88" s="11">
        <f>IF(K88=1,VLOOKUP(A88,[1]Plan1!$BO$80:$BQ$314,3),E87)</f>
        <v>5138.93</v>
      </c>
      <c r="F88" s="143">
        <f t="shared" si="68"/>
        <v>43512</v>
      </c>
      <c r="G88" s="9">
        <f t="shared" si="55"/>
        <v>4.2994529923214841E-3</v>
      </c>
      <c r="H88" s="64">
        <f t="shared" si="72"/>
        <v>43539</v>
      </c>
      <c r="I88" s="64">
        <f t="shared" si="56"/>
        <v>43539</v>
      </c>
      <c r="J88" s="1">
        <f t="shared" si="69"/>
        <v>18</v>
      </c>
      <c r="K88" s="1">
        <f t="shared" si="53"/>
        <v>11</v>
      </c>
      <c r="L88" s="5">
        <f t="shared" si="57"/>
        <v>1.0026252499999999</v>
      </c>
      <c r="M88" s="12">
        <f t="shared" si="52"/>
        <v>1.00319961</v>
      </c>
      <c r="N88" s="12">
        <f t="shared" si="42"/>
        <v>1.004403449532</v>
      </c>
      <c r="O88" s="5">
        <f t="shared" si="51"/>
        <v>1.00704025</v>
      </c>
      <c r="P88" s="5">
        <f t="shared" si="58"/>
        <v>1007.04025</v>
      </c>
      <c r="Q88" s="10">
        <f t="shared" si="59"/>
        <v>0</v>
      </c>
      <c r="R88" s="6">
        <f t="shared" si="60"/>
        <v>0</v>
      </c>
      <c r="S88" s="5">
        <f t="shared" si="61"/>
        <v>0</v>
      </c>
      <c r="T88" s="6">
        <f t="shared" si="70"/>
        <v>0.12</v>
      </c>
      <c r="U88" s="10">
        <f t="shared" si="50"/>
        <v>2</v>
      </c>
      <c r="V88" s="10">
        <v>252</v>
      </c>
      <c r="W88" s="12">
        <f t="shared" si="62"/>
        <v>1.0008998389999999</v>
      </c>
      <c r="X88" s="5">
        <f t="shared" si="63"/>
        <v>0.90617409000000004</v>
      </c>
      <c r="Y88" s="11">
        <f t="shared" si="64"/>
        <v>0</v>
      </c>
      <c r="Z88" s="2" t="s">
        <v>65</v>
      </c>
      <c r="AA88" s="64">
        <f t="shared" si="71"/>
        <v>43556</v>
      </c>
      <c r="AB88" s="2"/>
      <c r="AC88" s="15"/>
      <c r="AD88" s="16"/>
      <c r="AE88" s="27"/>
      <c r="AF88" s="18"/>
      <c r="AG88" s="30"/>
      <c r="AH88" s="30"/>
      <c r="AI88" s="28"/>
      <c r="AJ88" s="27"/>
      <c r="AK88" s="15"/>
      <c r="AL88" s="16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9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4"/>
      <c r="CX88" s="1"/>
      <c r="CY88" s="1"/>
      <c r="CZ88" s="1"/>
      <c r="DA88" s="1"/>
      <c r="DB88" s="1"/>
      <c r="DC88" s="1"/>
      <c r="DD88" s="1"/>
      <c r="DE88" s="1"/>
      <c r="DF88" s="1"/>
      <c r="DG88" s="2"/>
      <c r="DH88" s="18"/>
      <c r="DI88" s="18"/>
      <c r="DJ88" s="32"/>
      <c r="DK88" s="18"/>
      <c r="DL88" s="20"/>
      <c r="DM88" s="18"/>
    </row>
    <row r="89" spans="1:117" x14ac:dyDescent="0.2">
      <c r="A89" s="97">
        <f t="shared" si="65"/>
        <v>43530</v>
      </c>
      <c r="B89" s="5">
        <f t="shared" si="54"/>
        <v>1007.9464240900001</v>
      </c>
      <c r="C89" s="5">
        <f t="shared" si="66"/>
        <v>1000</v>
      </c>
      <c r="D89" s="63">
        <f t="shared" si="67"/>
        <v>5116.93</v>
      </c>
      <c r="E89" s="11">
        <f>IF(K89=1,VLOOKUP(A89,[1]Plan1!$BO$80:$BQ$314,3),E88)</f>
        <v>5138.93</v>
      </c>
      <c r="F89" s="143">
        <f t="shared" si="68"/>
        <v>43512</v>
      </c>
      <c r="G89" s="9">
        <f t="shared" si="55"/>
        <v>4.2994529923214841E-3</v>
      </c>
      <c r="H89" s="64">
        <f t="shared" si="72"/>
        <v>43539</v>
      </c>
      <c r="I89" s="64">
        <f t="shared" si="56"/>
        <v>43539</v>
      </c>
      <c r="J89" s="1">
        <f t="shared" si="69"/>
        <v>18</v>
      </c>
      <c r="K89" s="1">
        <f t="shared" si="53"/>
        <v>11</v>
      </c>
      <c r="L89" s="5">
        <f t="shared" si="57"/>
        <v>1.0026252499999999</v>
      </c>
      <c r="M89" s="12">
        <f t="shared" si="52"/>
        <v>1.00319961</v>
      </c>
      <c r="N89" s="12">
        <f t="shared" si="42"/>
        <v>1.004403449532</v>
      </c>
      <c r="O89" s="5">
        <f t="shared" si="51"/>
        <v>1.00704025</v>
      </c>
      <c r="P89" s="5">
        <f t="shared" si="58"/>
        <v>1007.04025</v>
      </c>
      <c r="Q89" s="10">
        <f t="shared" si="59"/>
        <v>0</v>
      </c>
      <c r="R89" s="6">
        <f t="shared" si="60"/>
        <v>0</v>
      </c>
      <c r="S89" s="5">
        <f t="shared" si="61"/>
        <v>0</v>
      </c>
      <c r="T89" s="6">
        <f t="shared" si="70"/>
        <v>0.12</v>
      </c>
      <c r="U89" s="10">
        <f t="shared" si="50"/>
        <v>2</v>
      </c>
      <c r="V89" s="10">
        <v>252</v>
      </c>
      <c r="W89" s="12">
        <f t="shared" si="62"/>
        <v>1.0008998389999999</v>
      </c>
      <c r="X89" s="5">
        <f t="shared" si="63"/>
        <v>0.90617409000000004</v>
      </c>
      <c r="Y89" s="11">
        <f t="shared" si="64"/>
        <v>0</v>
      </c>
      <c r="Z89" s="2" t="s">
        <v>65</v>
      </c>
      <c r="AA89" s="64">
        <f t="shared" si="71"/>
        <v>43556</v>
      </c>
      <c r="AB89" s="2"/>
      <c r="AC89" s="15"/>
      <c r="AD89" s="16"/>
      <c r="AE89" s="27"/>
      <c r="AF89" s="18"/>
      <c r="AG89" s="30"/>
      <c r="AH89" s="30"/>
      <c r="AI89" s="28"/>
      <c r="AJ89" s="27"/>
      <c r="AK89" s="15"/>
      <c r="AL89" s="16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9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4"/>
      <c r="CX89" s="1"/>
      <c r="CY89" s="1"/>
      <c r="CZ89" s="1"/>
      <c r="DA89" s="1"/>
      <c r="DB89" s="1"/>
      <c r="DC89" s="1"/>
      <c r="DD89" s="1"/>
      <c r="DE89" s="1"/>
      <c r="DF89" s="1"/>
      <c r="DG89" s="2"/>
      <c r="DH89" s="18"/>
      <c r="DI89" s="18"/>
      <c r="DJ89" s="32"/>
      <c r="DK89" s="18"/>
      <c r="DL89" s="20"/>
      <c r="DM89" s="36"/>
    </row>
    <row r="90" spans="1:117" x14ac:dyDescent="0.2">
      <c r="A90" s="97">
        <f t="shared" si="65"/>
        <v>43531</v>
      </c>
      <c r="B90" s="5">
        <f t="shared" si="54"/>
        <v>1008.6401998599999</v>
      </c>
      <c r="C90" s="5">
        <f t="shared" si="66"/>
        <v>1000</v>
      </c>
      <c r="D90" s="63">
        <f t="shared" si="67"/>
        <v>5116.93</v>
      </c>
      <c r="E90" s="11">
        <f>IF(K90=1,VLOOKUP(A90,[1]Plan1!$BO$80:$BQ$314,3),E89)</f>
        <v>5138.93</v>
      </c>
      <c r="F90" s="143">
        <f t="shared" si="68"/>
        <v>43512</v>
      </c>
      <c r="G90" s="9">
        <f t="shared" si="55"/>
        <v>4.2994529923214841E-3</v>
      </c>
      <c r="H90" s="64">
        <f t="shared" si="72"/>
        <v>43539</v>
      </c>
      <c r="I90" s="64">
        <f t="shared" si="56"/>
        <v>43539</v>
      </c>
      <c r="J90" s="1">
        <f t="shared" si="69"/>
        <v>18</v>
      </c>
      <c r="K90" s="1">
        <f t="shared" si="53"/>
        <v>12</v>
      </c>
      <c r="L90" s="5">
        <f t="shared" si="57"/>
        <v>1.00286425</v>
      </c>
      <c r="M90" s="12">
        <f t="shared" si="52"/>
        <v>1.00319961</v>
      </c>
      <c r="N90" s="12">
        <f t="shared" si="42"/>
        <v>1.004403449532</v>
      </c>
      <c r="O90" s="5">
        <f t="shared" si="51"/>
        <v>1.0072803100000001</v>
      </c>
      <c r="P90" s="5">
        <f t="shared" si="58"/>
        <v>1007.28031</v>
      </c>
      <c r="Q90" s="10">
        <f t="shared" si="59"/>
        <v>0</v>
      </c>
      <c r="R90" s="6">
        <f t="shared" si="60"/>
        <v>0</v>
      </c>
      <c r="S90" s="5">
        <f t="shared" si="61"/>
        <v>0</v>
      </c>
      <c r="T90" s="6">
        <f t="shared" si="70"/>
        <v>0.12</v>
      </c>
      <c r="U90" s="10">
        <f t="shared" si="50"/>
        <v>3</v>
      </c>
      <c r="V90" s="10">
        <v>252</v>
      </c>
      <c r="W90" s="12">
        <f t="shared" si="62"/>
        <v>1.0013500609999999</v>
      </c>
      <c r="X90" s="5">
        <f t="shared" si="63"/>
        <v>1.35988986</v>
      </c>
      <c r="Y90" s="11">
        <f t="shared" si="64"/>
        <v>0</v>
      </c>
      <c r="Z90" s="2" t="s">
        <v>65</v>
      </c>
      <c r="AA90" s="64">
        <f t="shared" si="71"/>
        <v>43556</v>
      </c>
      <c r="AB90" s="2"/>
      <c r="AC90" s="15"/>
      <c r="AD90" s="16"/>
      <c r="AE90" s="27"/>
      <c r="AF90" s="18"/>
      <c r="AG90" s="30"/>
      <c r="AH90" s="30"/>
      <c r="AI90" s="28"/>
      <c r="AJ90" s="27"/>
      <c r="AK90" s="15"/>
      <c r="AL90" s="16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9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4"/>
      <c r="CX90" s="1"/>
      <c r="CY90" s="1"/>
      <c r="CZ90" s="1"/>
      <c r="DA90" s="1"/>
      <c r="DB90" s="1"/>
      <c r="DC90" s="1"/>
      <c r="DD90" s="1"/>
      <c r="DE90" s="1"/>
      <c r="DF90" s="1"/>
      <c r="DG90" s="2"/>
      <c r="DH90" s="18"/>
      <c r="DI90" s="18"/>
      <c r="DJ90" s="32"/>
      <c r="DK90" s="18"/>
      <c r="DL90" s="20"/>
      <c r="DM90" s="18"/>
    </row>
    <row r="91" spans="1:117" x14ac:dyDescent="0.2">
      <c r="A91" s="97">
        <f t="shared" si="65"/>
        <v>43532</v>
      </c>
      <c r="B91" s="5">
        <f t="shared" si="54"/>
        <v>1009.3344374</v>
      </c>
      <c r="C91" s="5">
        <f t="shared" si="66"/>
        <v>1000</v>
      </c>
      <c r="D91" s="63">
        <f t="shared" si="67"/>
        <v>5116.93</v>
      </c>
      <c r="E91" s="11">
        <f>IF(K91=1,VLOOKUP(A91,[1]Plan1!$BO$80:$BQ$314,3),E90)</f>
        <v>5138.93</v>
      </c>
      <c r="F91" s="143">
        <f t="shared" si="68"/>
        <v>43512</v>
      </c>
      <c r="G91" s="9">
        <f t="shared" si="55"/>
        <v>4.2994529923214841E-3</v>
      </c>
      <c r="H91" s="64">
        <f t="shared" si="72"/>
        <v>43539</v>
      </c>
      <c r="I91" s="64">
        <f t="shared" si="56"/>
        <v>43539</v>
      </c>
      <c r="J91" s="1">
        <f t="shared" si="69"/>
        <v>18</v>
      </c>
      <c r="K91" s="1">
        <f t="shared" si="53"/>
        <v>13</v>
      </c>
      <c r="L91" s="5">
        <f t="shared" si="57"/>
        <v>1.0031033</v>
      </c>
      <c r="M91" s="12">
        <f t="shared" si="52"/>
        <v>1.00319961</v>
      </c>
      <c r="N91" s="12">
        <f t="shared" si="42"/>
        <v>1.004403449532</v>
      </c>
      <c r="O91" s="5">
        <f t="shared" si="51"/>
        <v>1.0075204099999999</v>
      </c>
      <c r="P91" s="5">
        <f t="shared" si="58"/>
        <v>1007.52041</v>
      </c>
      <c r="Q91" s="10">
        <f t="shared" si="59"/>
        <v>0</v>
      </c>
      <c r="R91" s="6">
        <f t="shared" si="60"/>
        <v>0</v>
      </c>
      <c r="S91" s="5">
        <f t="shared" si="61"/>
        <v>0</v>
      </c>
      <c r="T91" s="6">
        <f t="shared" si="70"/>
        <v>0.12</v>
      </c>
      <c r="U91" s="10">
        <f t="shared" si="50"/>
        <v>4</v>
      </c>
      <c r="V91" s="10">
        <v>252</v>
      </c>
      <c r="W91" s="12">
        <f t="shared" si="62"/>
        <v>1.0018004869999999</v>
      </c>
      <c r="X91" s="5">
        <f t="shared" si="63"/>
        <v>1.8140274000000001</v>
      </c>
      <c r="Y91" s="11">
        <f t="shared" si="64"/>
        <v>0</v>
      </c>
      <c r="Z91" s="2" t="s">
        <v>65</v>
      </c>
      <c r="AA91" s="64">
        <f t="shared" si="71"/>
        <v>43556</v>
      </c>
      <c r="AB91" s="2"/>
      <c r="AC91" s="15"/>
      <c r="AD91" s="16"/>
      <c r="AE91" s="27"/>
      <c r="AF91" s="18"/>
      <c r="AG91" s="30"/>
      <c r="AH91" s="30"/>
      <c r="AI91" s="28"/>
      <c r="AJ91" s="27"/>
      <c r="AK91" s="15"/>
      <c r="AL91" s="16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9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4"/>
      <c r="CX91" s="1"/>
      <c r="CY91" s="1"/>
      <c r="CZ91" s="1"/>
      <c r="DA91" s="1"/>
      <c r="DB91" s="1"/>
      <c r="DC91" s="1"/>
      <c r="DD91" s="1"/>
      <c r="DE91" s="1"/>
      <c r="DF91" s="1"/>
      <c r="DG91" s="2"/>
      <c r="DH91" s="18"/>
      <c r="DI91" s="18"/>
      <c r="DJ91" s="32"/>
      <c r="DK91" s="18"/>
      <c r="DL91" s="20"/>
      <c r="DM91" s="18"/>
    </row>
    <row r="92" spans="1:117" x14ac:dyDescent="0.2">
      <c r="A92" s="97">
        <f t="shared" si="65"/>
        <v>43533</v>
      </c>
      <c r="B92" s="5">
        <f t="shared" si="54"/>
        <v>1010.02916495</v>
      </c>
      <c r="C92" s="5">
        <f t="shared" si="66"/>
        <v>1000</v>
      </c>
      <c r="D92" s="63">
        <f t="shared" si="67"/>
        <v>5116.93</v>
      </c>
      <c r="E92" s="11">
        <f>IF(K92=1,VLOOKUP(A92,[1]Plan1!$BO$80:$BQ$314,3),E91)</f>
        <v>5138.93</v>
      </c>
      <c r="F92" s="143">
        <f t="shared" si="68"/>
        <v>43512</v>
      </c>
      <c r="G92" s="9">
        <f t="shared" si="55"/>
        <v>4.2994529923214841E-3</v>
      </c>
      <c r="H92" s="64">
        <f t="shared" si="72"/>
        <v>43539</v>
      </c>
      <c r="I92" s="64">
        <f t="shared" si="56"/>
        <v>43539</v>
      </c>
      <c r="J92" s="1">
        <f t="shared" si="69"/>
        <v>18</v>
      </c>
      <c r="K92" s="1">
        <f t="shared" si="53"/>
        <v>14</v>
      </c>
      <c r="L92" s="5">
        <f t="shared" si="57"/>
        <v>1.0033424200000001</v>
      </c>
      <c r="M92" s="12">
        <f t="shared" si="52"/>
        <v>1.00319961</v>
      </c>
      <c r="N92" s="12">
        <f t="shared" si="42"/>
        <v>1.004403449532</v>
      </c>
      <c r="O92" s="5">
        <f t="shared" si="51"/>
        <v>1.00776058</v>
      </c>
      <c r="P92" s="5">
        <f t="shared" si="58"/>
        <v>1007.76058</v>
      </c>
      <c r="Q92" s="10">
        <f t="shared" si="59"/>
        <v>0</v>
      </c>
      <c r="R92" s="6">
        <f t="shared" si="60"/>
        <v>0</v>
      </c>
      <c r="S92" s="5">
        <f t="shared" si="61"/>
        <v>0</v>
      </c>
      <c r="T92" s="6">
        <f t="shared" si="70"/>
        <v>0.12</v>
      </c>
      <c r="U92" s="10">
        <f t="shared" si="50"/>
        <v>5</v>
      </c>
      <c r="V92" s="10">
        <v>252</v>
      </c>
      <c r="W92" s="12">
        <f t="shared" si="62"/>
        <v>1.002251115</v>
      </c>
      <c r="X92" s="5">
        <f t="shared" si="63"/>
        <v>2.2685849500000002</v>
      </c>
      <c r="Y92" s="11">
        <f t="shared" si="64"/>
        <v>0</v>
      </c>
      <c r="Z92" s="2" t="s">
        <v>65</v>
      </c>
      <c r="AA92" s="64">
        <f t="shared" si="71"/>
        <v>43556</v>
      </c>
      <c r="AB92" s="2"/>
      <c r="AC92" s="15"/>
      <c r="AD92" s="16"/>
      <c r="AE92" s="27"/>
      <c r="AF92" s="18"/>
      <c r="AG92" s="30"/>
      <c r="AH92" s="30"/>
      <c r="AI92" s="28"/>
      <c r="AJ92" s="27"/>
      <c r="AK92" s="15"/>
      <c r="AL92" s="16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9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4"/>
      <c r="CX92" s="1"/>
      <c r="CY92" s="1"/>
      <c r="CZ92" s="1"/>
      <c r="DA92" s="1"/>
      <c r="DB92" s="1"/>
      <c r="DC92" s="1"/>
      <c r="DD92" s="1"/>
      <c r="DE92" s="1"/>
      <c r="DF92" s="1"/>
      <c r="DG92" s="2"/>
      <c r="DH92" s="18"/>
      <c r="DI92" s="18"/>
      <c r="DJ92" s="32"/>
      <c r="DK92" s="18"/>
      <c r="DL92" s="20"/>
      <c r="DM92" s="18"/>
    </row>
    <row r="93" spans="1:117" x14ac:dyDescent="0.2">
      <c r="A93" s="97">
        <f t="shared" si="65"/>
        <v>43534</v>
      </c>
      <c r="B93" s="5">
        <f t="shared" si="54"/>
        <v>1010.02916495</v>
      </c>
      <c r="C93" s="5">
        <f t="shared" si="66"/>
        <v>1000</v>
      </c>
      <c r="D93" s="63">
        <f t="shared" si="67"/>
        <v>5116.93</v>
      </c>
      <c r="E93" s="11">
        <f>IF(K93=1,VLOOKUP(A93,[1]Plan1!$BO$80:$BQ$314,3),E92)</f>
        <v>5138.93</v>
      </c>
      <c r="F93" s="143">
        <f t="shared" si="68"/>
        <v>43512</v>
      </c>
      <c r="G93" s="9">
        <f t="shared" si="55"/>
        <v>4.2994529923214841E-3</v>
      </c>
      <c r="H93" s="64">
        <f t="shared" si="72"/>
        <v>43539</v>
      </c>
      <c r="I93" s="64">
        <f t="shared" si="56"/>
        <v>43539</v>
      </c>
      <c r="J93" s="1">
        <f t="shared" si="69"/>
        <v>18</v>
      </c>
      <c r="K93" s="1">
        <f t="shared" si="53"/>
        <v>14</v>
      </c>
      <c r="L93" s="5">
        <f t="shared" si="57"/>
        <v>1.0033424200000001</v>
      </c>
      <c r="M93" s="12">
        <f t="shared" si="52"/>
        <v>1.00319961</v>
      </c>
      <c r="N93" s="12">
        <f t="shared" si="42"/>
        <v>1.004403449532</v>
      </c>
      <c r="O93" s="5">
        <f t="shared" si="51"/>
        <v>1.00776058</v>
      </c>
      <c r="P93" s="5">
        <f t="shared" si="58"/>
        <v>1007.76058</v>
      </c>
      <c r="Q93" s="10">
        <f t="shared" si="59"/>
        <v>0</v>
      </c>
      <c r="R93" s="6">
        <f t="shared" si="60"/>
        <v>0</v>
      </c>
      <c r="S93" s="5">
        <f t="shared" si="61"/>
        <v>0</v>
      </c>
      <c r="T93" s="6">
        <f t="shared" si="70"/>
        <v>0.12</v>
      </c>
      <c r="U93" s="10">
        <f t="shared" si="50"/>
        <v>5</v>
      </c>
      <c r="V93" s="10">
        <v>252</v>
      </c>
      <c r="W93" s="12">
        <f t="shared" si="62"/>
        <v>1.002251115</v>
      </c>
      <c r="X93" s="5">
        <f t="shared" si="63"/>
        <v>2.2685849500000002</v>
      </c>
      <c r="Y93" s="11">
        <f t="shared" si="64"/>
        <v>0</v>
      </c>
      <c r="Z93" s="2" t="s">
        <v>65</v>
      </c>
      <c r="AA93" s="64">
        <f t="shared" si="71"/>
        <v>43556</v>
      </c>
      <c r="AB93" s="2"/>
      <c r="AC93" s="15"/>
      <c r="AD93" s="16"/>
      <c r="AE93" s="27"/>
      <c r="AF93" s="18"/>
      <c r="AG93" s="30"/>
      <c r="AH93" s="30"/>
      <c r="AI93" s="28"/>
      <c r="AJ93" s="27"/>
      <c r="AK93" s="15"/>
      <c r="AL93" s="16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9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4"/>
      <c r="CX93" s="1"/>
      <c r="CY93" s="1"/>
      <c r="CZ93" s="1"/>
      <c r="DA93" s="1"/>
      <c r="DB93" s="1"/>
      <c r="DC93" s="1"/>
      <c r="DD93" s="1"/>
      <c r="DE93" s="1"/>
      <c r="DF93" s="1"/>
      <c r="DG93" s="2"/>
      <c r="DH93" s="18"/>
      <c r="DI93" s="18"/>
      <c r="DJ93" s="32"/>
      <c r="DK93" s="18"/>
      <c r="DL93" s="20"/>
      <c r="DM93" s="18"/>
    </row>
    <row r="94" spans="1:117" x14ac:dyDescent="0.2">
      <c r="A94" s="97">
        <f t="shared" si="65"/>
        <v>43535</v>
      </c>
      <c r="B94" s="5">
        <f t="shared" si="54"/>
        <v>1010.02916495</v>
      </c>
      <c r="C94" s="5">
        <f t="shared" si="66"/>
        <v>1000</v>
      </c>
      <c r="D94" s="63">
        <f t="shared" si="67"/>
        <v>5116.93</v>
      </c>
      <c r="E94" s="11">
        <f>IF(K94=1,VLOOKUP(A94,[1]Plan1!$BO$80:$BQ$314,3),E93)</f>
        <v>5138.93</v>
      </c>
      <c r="F94" s="143">
        <f t="shared" si="68"/>
        <v>43512</v>
      </c>
      <c r="G94" s="9">
        <f t="shared" si="55"/>
        <v>4.2994529923214841E-3</v>
      </c>
      <c r="H94" s="64">
        <f t="shared" si="72"/>
        <v>43539</v>
      </c>
      <c r="I94" s="64">
        <f t="shared" si="56"/>
        <v>43539</v>
      </c>
      <c r="J94" s="1">
        <f t="shared" si="69"/>
        <v>18</v>
      </c>
      <c r="K94" s="1">
        <f t="shared" si="53"/>
        <v>14</v>
      </c>
      <c r="L94" s="5">
        <f t="shared" si="57"/>
        <v>1.0033424200000001</v>
      </c>
      <c r="M94" s="12">
        <f t="shared" si="52"/>
        <v>1.00319961</v>
      </c>
      <c r="N94" s="12">
        <f t="shared" si="42"/>
        <v>1.004403449532</v>
      </c>
      <c r="O94" s="5">
        <f t="shared" si="51"/>
        <v>1.00776058</v>
      </c>
      <c r="P94" s="5">
        <f t="shared" si="58"/>
        <v>1007.76058</v>
      </c>
      <c r="Q94" s="10">
        <f t="shared" si="59"/>
        <v>0</v>
      </c>
      <c r="R94" s="6">
        <f t="shared" si="60"/>
        <v>0</v>
      </c>
      <c r="S94" s="5">
        <f t="shared" si="61"/>
        <v>0</v>
      </c>
      <c r="T94" s="6">
        <f t="shared" si="70"/>
        <v>0.12</v>
      </c>
      <c r="U94" s="10">
        <f t="shared" si="50"/>
        <v>5</v>
      </c>
      <c r="V94" s="10">
        <v>252</v>
      </c>
      <c r="W94" s="12">
        <f t="shared" si="62"/>
        <v>1.002251115</v>
      </c>
      <c r="X94" s="5">
        <f t="shared" si="63"/>
        <v>2.2685849500000002</v>
      </c>
      <c r="Y94" s="11">
        <f t="shared" si="64"/>
        <v>0</v>
      </c>
      <c r="Z94" s="2" t="s">
        <v>65</v>
      </c>
      <c r="AA94" s="64">
        <f t="shared" si="71"/>
        <v>43556</v>
      </c>
      <c r="AB94" s="2"/>
      <c r="AC94" s="15"/>
      <c r="AD94" s="16"/>
      <c r="AE94" s="27"/>
      <c r="AF94" s="18"/>
      <c r="AG94" s="30"/>
      <c r="AH94" s="30"/>
      <c r="AI94" s="28"/>
      <c r="AJ94" s="27"/>
      <c r="AK94" s="15"/>
      <c r="AL94" s="16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9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4"/>
      <c r="CX94" s="1"/>
      <c r="CY94" s="1"/>
      <c r="CZ94" s="1"/>
      <c r="DA94" s="1"/>
      <c r="DB94" s="1"/>
      <c r="DC94" s="1"/>
      <c r="DD94" s="1"/>
      <c r="DE94" s="1"/>
      <c r="DF94" s="1"/>
      <c r="DG94" s="2"/>
      <c r="DH94" s="18"/>
      <c r="DI94" s="18"/>
      <c r="DJ94" s="32"/>
      <c r="DK94" s="18"/>
      <c r="DL94" s="20"/>
      <c r="DM94" s="18"/>
    </row>
    <row r="95" spans="1:117" x14ac:dyDescent="0.2">
      <c r="A95" s="97">
        <f t="shared" si="65"/>
        <v>43536</v>
      </c>
      <c r="B95" s="5">
        <f t="shared" si="54"/>
        <v>1010.72437375</v>
      </c>
      <c r="C95" s="5">
        <f t="shared" si="66"/>
        <v>1000</v>
      </c>
      <c r="D95" s="63">
        <f t="shared" si="67"/>
        <v>5116.93</v>
      </c>
      <c r="E95" s="11">
        <f>IF(K95=1,VLOOKUP(A95,[1]Plan1!$BO$80:$BQ$314,3),E94)</f>
        <v>5138.93</v>
      </c>
      <c r="F95" s="143">
        <f t="shared" si="68"/>
        <v>43512</v>
      </c>
      <c r="G95" s="9">
        <f t="shared" si="55"/>
        <v>4.2994529923214841E-3</v>
      </c>
      <c r="H95" s="64">
        <f t="shared" si="72"/>
        <v>43539</v>
      </c>
      <c r="I95" s="64">
        <f t="shared" si="56"/>
        <v>43539</v>
      </c>
      <c r="J95" s="1">
        <f t="shared" si="69"/>
        <v>18</v>
      </c>
      <c r="K95" s="1">
        <f t="shared" si="53"/>
        <v>15</v>
      </c>
      <c r="L95" s="5">
        <f t="shared" si="57"/>
        <v>1.00358159</v>
      </c>
      <c r="M95" s="12">
        <f t="shared" si="52"/>
        <v>1.00319961</v>
      </c>
      <c r="N95" s="12">
        <f t="shared" ref="N95:N158" si="73">IF(I95&gt;I94,N94*M95,N94)</f>
        <v>1.004403449532</v>
      </c>
      <c r="O95" s="5">
        <f t="shared" si="51"/>
        <v>1.00800081</v>
      </c>
      <c r="P95" s="5">
        <f t="shared" si="58"/>
        <v>1008.00081</v>
      </c>
      <c r="Q95" s="10">
        <f t="shared" si="59"/>
        <v>0</v>
      </c>
      <c r="R95" s="6">
        <f t="shared" si="60"/>
        <v>0</v>
      </c>
      <c r="S95" s="5">
        <f t="shared" si="61"/>
        <v>0</v>
      </c>
      <c r="T95" s="6">
        <f t="shared" si="70"/>
        <v>0.12</v>
      </c>
      <c r="U95" s="10">
        <f t="shared" si="50"/>
        <v>6</v>
      </c>
      <c r="V95" s="10">
        <v>252</v>
      </c>
      <c r="W95" s="12">
        <f t="shared" si="62"/>
        <v>1.002701946</v>
      </c>
      <c r="X95" s="5">
        <f t="shared" si="63"/>
        <v>2.7235637499999998</v>
      </c>
      <c r="Y95" s="11">
        <f t="shared" si="64"/>
        <v>0</v>
      </c>
      <c r="Z95" s="2" t="s">
        <v>65</v>
      </c>
      <c r="AA95" s="64">
        <f t="shared" si="71"/>
        <v>43556</v>
      </c>
      <c r="AB95" s="2"/>
      <c r="AC95" s="15"/>
      <c r="AD95" s="16"/>
      <c r="AE95" s="27"/>
      <c r="AF95" s="18"/>
      <c r="AG95" s="30"/>
      <c r="AH95" s="30"/>
      <c r="AI95" s="28"/>
      <c r="AJ95" s="27"/>
      <c r="AK95" s="15"/>
      <c r="AL95" s="1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9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4"/>
      <c r="CX95" s="1"/>
      <c r="CY95" s="1"/>
      <c r="CZ95" s="1"/>
      <c r="DA95" s="1"/>
      <c r="DB95" s="1"/>
      <c r="DC95" s="1"/>
      <c r="DD95" s="1"/>
      <c r="DE95" s="1"/>
      <c r="DF95" s="1"/>
      <c r="DG95" s="2"/>
      <c r="DH95" s="18"/>
      <c r="DI95" s="18"/>
      <c r="DJ95" s="32"/>
      <c r="DK95" s="18"/>
      <c r="DL95" s="20"/>
      <c r="DM95" s="18"/>
    </row>
    <row r="96" spans="1:117" x14ac:dyDescent="0.2">
      <c r="A96" s="97">
        <f t="shared" si="65"/>
        <v>43537</v>
      </c>
      <c r="B96" s="5">
        <f t="shared" si="54"/>
        <v>1011.42005298</v>
      </c>
      <c r="C96" s="5">
        <f t="shared" si="66"/>
        <v>1000</v>
      </c>
      <c r="D96" s="63">
        <f t="shared" si="67"/>
        <v>5116.93</v>
      </c>
      <c r="E96" s="11">
        <f>IF(K96=1,VLOOKUP(A96,[1]Plan1!$BO$80:$BQ$314,3),E95)</f>
        <v>5138.93</v>
      </c>
      <c r="F96" s="143">
        <f t="shared" si="68"/>
        <v>43512</v>
      </c>
      <c r="G96" s="9">
        <f t="shared" si="55"/>
        <v>4.2994529923214841E-3</v>
      </c>
      <c r="H96" s="64">
        <f t="shared" si="72"/>
        <v>43539</v>
      </c>
      <c r="I96" s="64">
        <f t="shared" si="56"/>
        <v>43539</v>
      </c>
      <c r="J96" s="1">
        <f t="shared" si="69"/>
        <v>18</v>
      </c>
      <c r="K96" s="1">
        <f t="shared" si="53"/>
        <v>16</v>
      </c>
      <c r="L96" s="5">
        <f t="shared" si="57"/>
        <v>1.0038208200000001</v>
      </c>
      <c r="M96" s="12">
        <f t="shared" si="52"/>
        <v>1.00319961</v>
      </c>
      <c r="N96" s="12">
        <f t="shared" si="73"/>
        <v>1.004403449532</v>
      </c>
      <c r="O96" s="5">
        <f t="shared" si="51"/>
        <v>1.0082410900000001</v>
      </c>
      <c r="P96" s="5">
        <f t="shared" si="58"/>
        <v>1008.24109</v>
      </c>
      <c r="Q96" s="10">
        <f t="shared" si="59"/>
        <v>0</v>
      </c>
      <c r="R96" s="6">
        <f t="shared" si="60"/>
        <v>0</v>
      </c>
      <c r="S96" s="5">
        <f t="shared" si="61"/>
        <v>0</v>
      </c>
      <c r="T96" s="6">
        <f t="shared" si="70"/>
        <v>0.12</v>
      </c>
      <c r="U96" s="10">
        <f t="shared" si="50"/>
        <v>7</v>
      </c>
      <c r="V96" s="10">
        <v>252</v>
      </c>
      <c r="W96" s="12">
        <f t="shared" si="62"/>
        <v>1.003152979</v>
      </c>
      <c r="X96" s="5">
        <f t="shared" si="63"/>
        <v>3.1789629800000001</v>
      </c>
      <c r="Y96" s="11">
        <f t="shared" si="64"/>
        <v>0</v>
      </c>
      <c r="Z96" s="2" t="s">
        <v>65</v>
      </c>
      <c r="AA96" s="64">
        <f t="shared" si="71"/>
        <v>43556</v>
      </c>
      <c r="AB96" s="2"/>
      <c r="AC96" s="15"/>
      <c r="AD96" s="16"/>
      <c r="AE96" s="27"/>
      <c r="AF96" s="18"/>
      <c r="AG96" s="30"/>
      <c r="AH96" s="30"/>
      <c r="AI96" s="28"/>
      <c r="AJ96" s="27"/>
      <c r="AK96" s="15"/>
      <c r="AL96" s="1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9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4"/>
      <c r="CX96" s="1"/>
      <c r="CY96" s="1"/>
      <c r="CZ96" s="1"/>
      <c r="DA96" s="1"/>
      <c r="DB96" s="1"/>
      <c r="DC96" s="1"/>
      <c r="DD96" s="1"/>
      <c r="DE96" s="1"/>
      <c r="DF96" s="1"/>
      <c r="DG96" s="2"/>
      <c r="DH96" s="18"/>
      <c r="DI96" s="18"/>
      <c r="DJ96" s="32"/>
      <c r="DK96" s="18"/>
      <c r="DL96" s="20"/>
      <c r="DM96" s="18"/>
    </row>
    <row r="97" spans="1:117" x14ac:dyDescent="0.2">
      <c r="A97" s="97">
        <f t="shared" si="65"/>
        <v>43538</v>
      </c>
      <c r="B97" s="5">
        <f t="shared" si="54"/>
        <v>1012.1162149</v>
      </c>
      <c r="C97" s="5">
        <f t="shared" si="66"/>
        <v>1000</v>
      </c>
      <c r="D97" s="63">
        <f t="shared" si="67"/>
        <v>5116.93</v>
      </c>
      <c r="E97" s="11">
        <f>IF(K97=1,VLOOKUP(A97,[1]Plan1!$BO$80:$BQ$314,3),E96)</f>
        <v>5138.93</v>
      </c>
      <c r="F97" s="143">
        <f t="shared" si="68"/>
        <v>43512</v>
      </c>
      <c r="G97" s="9">
        <f t="shared" si="55"/>
        <v>4.2994529923214841E-3</v>
      </c>
      <c r="H97" s="64">
        <f t="shared" si="72"/>
        <v>43539</v>
      </c>
      <c r="I97" s="64">
        <f t="shared" si="56"/>
        <v>43539</v>
      </c>
      <c r="J97" s="1">
        <f t="shared" si="69"/>
        <v>18</v>
      </c>
      <c r="K97" s="1">
        <f t="shared" si="53"/>
        <v>17</v>
      </c>
      <c r="L97" s="5">
        <f t="shared" si="57"/>
        <v>1.00406011</v>
      </c>
      <c r="M97" s="12">
        <f t="shared" si="52"/>
        <v>1.00319961</v>
      </c>
      <c r="N97" s="12">
        <f t="shared" si="73"/>
        <v>1.004403449532</v>
      </c>
      <c r="O97" s="5">
        <f t="shared" si="51"/>
        <v>1.00848143</v>
      </c>
      <c r="P97" s="5">
        <f t="shared" si="58"/>
        <v>1008.48143</v>
      </c>
      <c r="Q97" s="10">
        <f t="shared" si="59"/>
        <v>0</v>
      </c>
      <c r="R97" s="6">
        <f t="shared" si="60"/>
        <v>0</v>
      </c>
      <c r="S97" s="5">
        <f t="shared" si="61"/>
        <v>0</v>
      </c>
      <c r="T97" s="6">
        <f t="shared" si="70"/>
        <v>0.12</v>
      </c>
      <c r="U97" s="10">
        <f t="shared" si="50"/>
        <v>8</v>
      </c>
      <c r="V97" s="10">
        <v>252</v>
      </c>
      <c r="W97" s="12">
        <f t="shared" si="62"/>
        <v>1.003604216</v>
      </c>
      <c r="X97" s="5">
        <f t="shared" si="63"/>
        <v>3.6347849000000001</v>
      </c>
      <c r="Y97" s="11">
        <f t="shared" si="64"/>
        <v>0</v>
      </c>
      <c r="Z97" s="2" t="s">
        <v>65</v>
      </c>
      <c r="AA97" s="64">
        <f t="shared" si="71"/>
        <v>43556</v>
      </c>
      <c r="AB97" s="2"/>
      <c r="AC97" s="15"/>
      <c r="AD97" s="16"/>
      <c r="AE97" s="27"/>
      <c r="AF97" s="18"/>
      <c r="AG97" s="30"/>
      <c r="AH97" s="30"/>
      <c r="AI97" s="28"/>
      <c r="AJ97" s="27"/>
      <c r="AK97" s="15"/>
      <c r="AL97" s="1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9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4"/>
      <c r="CX97" s="1"/>
      <c r="CY97" s="1"/>
      <c r="CZ97" s="1"/>
      <c r="DA97" s="1"/>
      <c r="DB97" s="1"/>
      <c r="DC97" s="1"/>
      <c r="DD97" s="1"/>
      <c r="DE97" s="1"/>
      <c r="DF97" s="1"/>
      <c r="DG97" s="2"/>
      <c r="DH97" s="18"/>
      <c r="DI97" s="18"/>
      <c r="DJ97" s="32"/>
      <c r="DK97" s="18"/>
      <c r="DL97" s="20"/>
      <c r="DM97" s="18"/>
    </row>
    <row r="98" spans="1:117" x14ac:dyDescent="0.2">
      <c r="A98" s="97">
        <f t="shared" si="65"/>
        <v>43539</v>
      </c>
      <c r="B98" s="5">
        <f t="shared" si="54"/>
        <v>1012.8128577299999</v>
      </c>
      <c r="C98" s="5">
        <f t="shared" si="66"/>
        <v>1000</v>
      </c>
      <c r="D98" s="63">
        <f t="shared" si="67"/>
        <v>5116.93</v>
      </c>
      <c r="E98" s="11">
        <f>IF(K98=1,VLOOKUP(A98,[1]Plan1!$BO$80:$BQ$314,3),E97)</f>
        <v>5138.93</v>
      </c>
      <c r="F98" s="143">
        <f t="shared" si="68"/>
        <v>43512</v>
      </c>
      <c r="G98" s="9">
        <f t="shared" si="55"/>
        <v>4.2994529923214841E-3</v>
      </c>
      <c r="H98" s="64">
        <f t="shared" si="72"/>
        <v>43570</v>
      </c>
      <c r="I98" s="64">
        <f t="shared" si="56"/>
        <v>43539</v>
      </c>
      <c r="J98" s="1">
        <f t="shared" si="69"/>
        <v>18</v>
      </c>
      <c r="K98" s="1">
        <f t="shared" si="53"/>
        <v>18</v>
      </c>
      <c r="L98" s="5">
        <f t="shared" si="57"/>
        <v>1.00429945</v>
      </c>
      <c r="M98" s="12">
        <f t="shared" si="52"/>
        <v>1.00319961</v>
      </c>
      <c r="N98" s="12">
        <f t="shared" si="73"/>
        <v>1.004403449532</v>
      </c>
      <c r="O98" s="5">
        <f t="shared" si="51"/>
        <v>1.00872183</v>
      </c>
      <c r="P98" s="5">
        <f t="shared" si="58"/>
        <v>1008.72183</v>
      </c>
      <c r="Q98" s="10">
        <f t="shared" si="59"/>
        <v>0</v>
      </c>
      <c r="R98" s="6">
        <f t="shared" si="60"/>
        <v>0</v>
      </c>
      <c r="S98" s="5">
        <f t="shared" si="61"/>
        <v>0</v>
      </c>
      <c r="T98" s="6">
        <f t="shared" si="70"/>
        <v>0.12</v>
      </c>
      <c r="U98" s="10">
        <f t="shared" si="50"/>
        <v>9</v>
      </c>
      <c r="V98" s="10">
        <v>252</v>
      </c>
      <c r="W98" s="12">
        <f t="shared" si="62"/>
        <v>1.0040556549999999</v>
      </c>
      <c r="X98" s="5">
        <f t="shared" si="63"/>
        <v>4.0910277300000004</v>
      </c>
      <c r="Y98" s="11">
        <f t="shared" si="64"/>
        <v>0</v>
      </c>
      <c r="Z98" s="2" t="s">
        <v>65</v>
      </c>
      <c r="AA98" s="64">
        <f t="shared" si="71"/>
        <v>43556</v>
      </c>
      <c r="AB98" s="2"/>
      <c r="AC98" s="15"/>
      <c r="AD98" s="16"/>
      <c r="AE98" s="27"/>
      <c r="AF98" s="18"/>
      <c r="AG98" s="30"/>
      <c r="AH98" s="30"/>
      <c r="AI98" s="28"/>
      <c r="AJ98" s="27"/>
      <c r="AK98" s="15"/>
      <c r="AL98" s="1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9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4"/>
      <c r="CX98" s="1"/>
      <c r="CY98" s="1"/>
      <c r="CZ98" s="1"/>
      <c r="DA98" s="1"/>
      <c r="DB98" s="1"/>
      <c r="DC98" s="1"/>
      <c r="DD98" s="1"/>
      <c r="DE98" s="1"/>
      <c r="DF98" s="1"/>
      <c r="DG98" s="2"/>
      <c r="DH98" s="18"/>
      <c r="DI98" s="18"/>
      <c r="DJ98" s="32"/>
      <c r="DK98" s="18"/>
      <c r="DL98" s="20"/>
      <c r="DM98" s="18"/>
    </row>
    <row r="99" spans="1:117" x14ac:dyDescent="0.2">
      <c r="A99" s="97">
        <f t="shared" si="65"/>
        <v>43540</v>
      </c>
      <c r="B99" s="5">
        <f t="shared" si="54"/>
        <v>1013.62900677</v>
      </c>
      <c r="C99" s="5">
        <f t="shared" si="66"/>
        <v>1000</v>
      </c>
      <c r="D99" s="63">
        <f t="shared" si="67"/>
        <v>5138.93</v>
      </c>
      <c r="E99" s="11">
        <f>IF(K99=1,VLOOKUP(A99,[1]Plan1!$BO$80:$BQ$314,3),E98)</f>
        <v>5177.47</v>
      </c>
      <c r="F99" s="143">
        <f t="shared" si="68"/>
        <v>43540</v>
      </c>
      <c r="G99" s="9">
        <f t="shared" si="55"/>
        <v>7.4996156787503487E-3</v>
      </c>
      <c r="H99" s="64">
        <f t="shared" si="72"/>
        <v>43570</v>
      </c>
      <c r="I99" s="64">
        <f t="shared" si="56"/>
        <v>43570</v>
      </c>
      <c r="J99" s="1">
        <f t="shared" si="69"/>
        <v>21</v>
      </c>
      <c r="K99" s="1">
        <f t="shared" si="53"/>
        <v>1</v>
      </c>
      <c r="L99" s="5">
        <f t="shared" si="57"/>
        <v>1.00035585</v>
      </c>
      <c r="M99" s="12">
        <f t="shared" si="52"/>
        <v>1.00429945</v>
      </c>
      <c r="N99" s="12">
        <f t="shared" si="73"/>
        <v>1.0087218319430904</v>
      </c>
      <c r="O99" s="5">
        <f t="shared" si="51"/>
        <v>1.0090807799999999</v>
      </c>
      <c r="P99" s="5">
        <f t="shared" si="58"/>
        <v>1009.08078</v>
      </c>
      <c r="Q99" s="10">
        <f t="shared" si="59"/>
        <v>0</v>
      </c>
      <c r="R99" s="6">
        <f t="shared" si="60"/>
        <v>0</v>
      </c>
      <c r="S99" s="5">
        <f t="shared" si="61"/>
        <v>0</v>
      </c>
      <c r="T99" s="6">
        <f t="shared" si="70"/>
        <v>0.12</v>
      </c>
      <c r="U99" s="10">
        <f t="shared" si="50"/>
        <v>10</v>
      </c>
      <c r="V99" s="10">
        <v>252</v>
      </c>
      <c r="W99" s="12">
        <f t="shared" si="62"/>
        <v>1.004507297</v>
      </c>
      <c r="X99" s="5">
        <f t="shared" si="63"/>
        <v>4.5482267700000003</v>
      </c>
      <c r="Y99" s="11">
        <f t="shared" si="64"/>
        <v>0</v>
      </c>
      <c r="Z99" s="2" t="s">
        <v>65</v>
      </c>
      <c r="AA99" s="64">
        <f t="shared" si="71"/>
        <v>43556</v>
      </c>
      <c r="AB99" s="2"/>
      <c r="AC99" s="15"/>
      <c r="AD99" s="16"/>
      <c r="AE99" s="27"/>
      <c r="AF99" s="18"/>
      <c r="AG99" s="30"/>
      <c r="AH99" s="30"/>
      <c r="AI99" s="28"/>
      <c r="AJ99" s="27"/>
      <c r="AK99" s="15"/>
      <c r="AL99" s="1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9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4"/>
      <c r="CX99" s="1"/>
      <c r="CY99" s="1"/>
      <c r="CZ99" s="1"/>
      <c r="DA99" s="1"/>
      <c r="DB99" s="1"/>
      <c r="DC99" s="1"/>
      <c r="DD99" s="1"/>
      <c r="DE99" s="1"/>
      <c r="DF99" s="1"/>
      <c r="DG99" s="2"/>
      <c r="DH99" s="18"/>
      <c r="DI99" s="18"/>
      <c r="DJ99" s="32"/>
      <c r="DK99" s="18"/>
      <c r="DL99" s="20"/>
      <c r="DM99" s="18"/>
    </row>
    <row r="100" spans="1:117" x14ac:dyDescent="0.2">
      <c r="A100" s="97">
        <f t="shared" si="65"/>
        <v>43541</v>
      </c>
      <c r="B100" s="5">
        <f t="shared" si="54"/>
        <v>1013.62900677</v>
      </c>
      <c r="C100" s="5">
        <f t="shared" si="66"/>
        <v>1000</v>
      </c>
      <c r="D100" s="63">
        <f t="shared" si="67"/>
        <v>5138.93</v>
      </c>
      <c r="E100" s="11">
        <f>IF(K100=1,VLOOKUP(A100,[1]Plan1!$BO$80:$BQ$314,3),E99)</f>
        <v>5177.47</v>
      </c>
      <c r="F100" s="143">
        <f t="shared" si="68"/>
        <v>43540</v>
      </c>
      <c r="G100" s="9">
        <f t="shared" si="55"/>
        <v>7.4996156787503487E-3</v>
      </c>
      <c r="H100" s="64">
        <f t="shared" si="72"/>
        <v>43570</v>
      </c>
      <c r="I100" s="64">
        <f t="shared" si="56"/>
        <v>43570</v>
      </c>
      <c r="J100" s="1">
        <f t="shared" si="69"/>
        <v>21</v>
      </c>
      <c r="K100" s="1">
        <f t="shared" si="53"/>
        <v>1</v>
      </c>
      <c r="L100" s="5">
        <f t="shared" si="57"/>
        <v>1.00035585</v>
      </c>
      <c r="M100" s="12">
        <f t="shared" si="52"/>
        <v>1.00429945</v>
      </c>
      <c r="N100" s="12">
        <f t="shared" si="73"/>
        <v>1.0087218319430904</v>
      </c>
      <c r="O100" s="5">
        <f t="shared" si="51"/>
        <v>1.0090807799999999</v>
      </c>
      <c r="P100" s="5">
        <f t="shared" si="58"/>
        <v>1009.08078</v>
      </c>
      <c r="Q100" s="10">
        <f t="shared" si="59"/>
        <v>0</v>
      </c>
      <c r="R100" s="6">
        <f t="shared" si="60"/>
        <v>0</v>
      </c>
      <c r="S100" s="5">
        <f t="shared" si="61"/>
        <v>0</v>
      </c>
      <c r="T100" s="6">
        <f t="shared" si="70"/>
        <v>0.12</v>
      </c>
      <c r="U100" s="10">
        <f t="shared" si="50"/>
        <v>10</v>
      </c>
      <c r="V100" s="10">
        <v>252</v>
      </c>
      <c r="W100" s="12">
        <f t="shared" si="62"/>
        <v>1.004507297</v>
      </c>
      <c r="X100" s="5">
        <f t="shared" si="63"/>
        <v>4.5482267700000003</v>
      </c>
      <c r="Y100" s="11">
        <f t="shared" si="64"/>
        <v>0</v>
      </c>
      <c r="Z100" s="2" t="s">
        <v>65</v>
      </c>
      <c r="AA100" s="64">
        <f t="shared" si="71"/>
        <v>43556</v>
      </c>
      <c r="AB100" s="2"/>
      <c r="AC100" s="15"/>
      <c r="AD100" s="16"/>
      <c r="AE100" s="27"/>
      <c r="AF100" s="18"/>
      <c r="AG100" s="30"/>
      <c r="AH100" s="30"/>
      <c r="AI100" s="28"/>
      <c r="AJ100" s="27"/>
      <c r="AK100" s="15"/>
      <c r="AL100" s="1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9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4"/>
      <c r="CX100" s="1"/>
      <c r="CY100" s="1"/>
      <c r="CZ100" s="1"/>
      <c r="DA100" s="1"/>
      <c r="DB100" s="1"/>
      <c r="DC100" s="1"/>
      <c r="DD100" s="1"/>
      <c r="DE100" s="1"/>
      <c r="DF100" s="1"/>
      <c r="DG100" s="2"/>
      <c r="DH100" s="18"/>
      <c r="DI100" s="18"/>
      <c r="DJ100" s="32"/>
      <c r="DK100" s="18"/>
      <c r="DL100" s="20"/>
      <c r="DM100" s="18"/>
    </row>
    <row r="101" spans="1:117" x14ac:dyDescent="0.2">
      <c r="A101" s="97">
        <f t="shared" si="65"/>
        <v>43542</v>
      </c>
      <c r="B101" s="5">
        <f t="shared" si="54"/>
        <v>1013.62900677</v>
      </c>
      <c r="C101" s="5">
        <f t="shared" si="66"/>
        <v>1000</v>
      </c>
      <c r="D101" s="63">
        <f t="shared" si="67"/>
        <v>5138.93</v>
      </c>
      <c r="E101" s="11">
        <f>IF(K101=1,VLOOKUP(A101,[1]Plan1!$BO$80:$BQ$314,3),E100)</f>
        <v>5177.47</v>
      </c>
      <c r="F101" s="143">
        <f t="shared" si="68"/>
        <v>43540</v>
      </c>
      <c r="G101" s="9">
        <f t="shared" si="55"/>
        <v>7.4996156787503487E-3</v>
      </c>
      <c r="H101" s="64">
        <f t="shared" si="72"/>
        <v>43570</v>
      </c>
      <c r="I101" s="64">
        <f t="shared" si="56"/>
        <v>43570</v>
      </c>
      <c r="J101" s="1">
        <f t="shared" si="69"/>
        <v>21</v>
      </c>
      <c r="K101" s="1">
        <f t="shared" si="53"/>
        <v>1</v>
      </c>
      <c r="L101" s="5">
        <f t="shared" si="57"/>
        <v>1.00035585</v>
      </c>
      <c r="M101" s="12">
        <f t="shared" si="52"/>
        <v>1.00429945</v>
      </c>
      <c r="N101" s="12">
        <f t="shared" si="73"/>
        <v>1.0087218319430904</v>
      </c>
      <c r="O101" s="5">
        <f t="shared" si="51"/>
        <v>1.0090807799999999</v>
      </c>
      <c r="P101" s="5">
        <f t="shared" si="58"/>
        <v>1009.08078</v>
      </c>
      <c r="Q101" s="10">
        <f t="shared" si="59"/>
        <v>0</v>
      </c>
      <c r="R101" s="6">
        <f t="shared" si="60"/>
        <v>0</v>
      </c>
      <c r="S101" s="5">
        <f t="shared" si="61"/>
        <v>0</v>
      </c>
      <c r="T101" s="6">
        <f t="shared" si="70"/>
        <v>0.12</v>
      </c>
      <c r="U101" s="10">
        <f t="shared" ref="U101:U164" si="74">IF(Q100&gt;0,1,IF(K101=K100,U100,U100+1))</f>
        <v>10</v>
      </c>
      <c r="V101" s="10">
        <v>252</v>
      </c>
      <c r="W101" s="12">
        <f t="shared" si="62"/>
        <v>1.004507297</v>
      </c>
      <c r="X101" s="5">
        <f t="shared" si="63"/>
        <v>4.5482267700000003</v>
      </c>
      <c r="Y101" s="11">
        <f t="shared" si="64"/>
        <v>0</v>
      </c>
      <c r="Z101" s="2" t="s">
        <v>65</v>
      </c>
      <c r="AA101" s="64">
        <f t="shared" si="71"/>
        <v>43556</v>
      </c>
      <c r="AB101" s="2"/>
      <c r="AC101" s="15"/>
      <c r="AD101" s="16"/>
      <c r="AE101" s="27"/>
      <c r="AF101" s="18"/>
      <c r="AG101" s="30"/>
      <c r="AH101" s="30"/>
      <c r="AI101" s="28"/>
      <c r="AJ101" s="27"/>
      <c r="AK101" s="15"/>
      <c r="AL101" s="1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9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4"/>
      <c r="CX101" s="1"/>
      <c r="CY101" s="1"/>
      <c r="CZ101" s="1"/>
      <c r="DA101" s="1"/>
      <c r="DB101" s="1"/>
      <c r="DC101" s="1"/>
      <c r="DD101" s="1"/>
      <c r="DE101" s="1"/>
      <c r="DF101" s="1"/>
      <c r="DG101" s="2"/>
      <c r="DH101" s="18"/>
      <c r="DI101" s="18"/>
      <c r="DJ101" s="32"/>
      <c r="DK101" s="18"/>
      <c r="DL101" s="20"/>
      <c r="DM101" s="36"/>
    </row>
    <row r="102" spans="1:117" x14ac:dyDescent="0.2">
      <c r="A102" s="97">
        <f t="shared" si="65"/>
        <v>43543</v>
      </c>
      <c r="B102" s="5">
        <f t="shared" si="54"/>
        <v>1014.4458266600001</v>
      </c>
      <c r="C102" s="5">
        <f t="shared" si="66"/>
        <v>1000</v>
      </c>
      <c r="D102" s="63">
        <f t="shared" si="67"/>
        <v>5138.93</v>
      </c>
      <c r="E102" s="11">
        <f>IF(K102=1,VLOOKUP(A102,[1]Plan1!$BO$80:$BQ$314,3),E101)</f>
        <v>5177.47</v>
      </c>
      <c r="F102" s="143">
        <f t="shared" si="68"/>
        <v>43540</v>
      </c>
      <c r="G102" s="9">
        <f t="shared" si="55"/>
        <v>7.4996156787503487E-3</v>
      </c>
      <c r="H102" s="64">
        <f t="shared" si="72"/>
        <v>43570</v>
      </c>
      <c r="I102" s="64">
        <f t="shared" si="56"/>
        <v>43570</v>
      </c>
      <c r="J102" s="1">
        <f t="shared" si="69"/>
        <v>21</v>
      </c>
      <c r="K102" s="1">
        <f t="shared" si="53"/>
        <v>2</v>
      </c>
      <c r="L102" s="5">
        <f t="shared" si="57"/>
        <v>1.00071183</v>
      </c>
      <c r="M102" s="12">
        <f t="shared" si="52"/>
        <v>1.00429945</v>
      </c>
      <c r="N102" s="12">
        <f t="shared" si="73"/>
        <v>1.0087218319430904</v>
      </c>
      <c r="O102" s="5">
        <f t="shared" si="51"/>
        <v>1.00943987</v>
      </c>
      <c r="P102" s="5">
        <f t="shared" si="58"/>
        <v>1009.43987</v>
      </c>
      <c r="Q102" s="10">
        <f t="shared" si="59"/>
        <v>0</v>
      </c>
      <c r="R102" s="6">
        <f t="shared" si="60"/>
        <v>0</v>
      </c>
      <c r="S102" s="5">
        <f t="shared" si="61"/>
        <v>0</v>
      </c>
      <c r="T102" s="6">
        <f t="shared" si="70"/>
        <v>0.12</v>
      </c>
      <c r="U102" s="10">
        <f t="shared" si="74"/>
        <v>11</v>
      </c>
      <c r="V102" s="10">
        <v>252</v>
      </c>
      <c r="W102" s="12">
        <f t="shared" si="62"/>
        <v>1.004959143</v>
      </c>
      <c r="X102" s="5">
        <f t="shared" si="63"/>
        <v>5.0059566599999998</v>
      </c>
      <c r="Y102" s="11">
        <f t="shared" si="64"/>
        <v>0</v>
      </c>
      <c r="Z102" s="2" t="s">
        <v>65</v>
      </c>
      <c r="AA102" s="64">
        <f t="shared" si="71"/>
        <v>43556</v>
      </c>
      <c r="AB102" s="2"/>
      <c r="AC102" s="15"/>
      <c r="AD102" s="16"/>
      <c r="AE102" s="27"/>
      <c r="AF102" s="18"/>
      <c r="AG102" s="30"/>
      <c r="AH102" s="30"/>
      <c r="AI102" s="28"/>
      <c r="AJ102" s="27"/>
      <c r="AK102" s="15"/>
      <c r="AL102" s="16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1"/>
      <c r="CG102" s="1"/>
      <c r="CH102" s="29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4"/>
      <c r="CX102" s="1"/>
      <c r="CY102" s="1"/>
      <c r="CZ102" s="1"/>
      <c r="DA102" s="1"/>
      <c r="DB102" s="1"/>
      <c r="DC102" s="1"/>
      <c r="DD102" s="1"/>
      <c r="DE102" s="1"/>
      <c r="DF102" s="1"/>
      <c r="DG102" s="35"/>
      <c r="DH102" s="18"/>
      <c r="DI102" s="18"/>
      <c r="DJ102" s="32"/>
      <c r="DK102" s="18"/>
      <c r="DL102" s="20"/>
      <c r="DM102" s="18"/>
    </row>
    <row r="103" spans="1:117" x14ac:dyDescent="0.2">
      <c r="A103" s="97">
        <f t="shared" si="65"/>
        <v>43544</v>
      </c>
      <c r="B103" s="5">
        <f t="shared" si="54"/>
        <v>1015.2632967</v>
      </c>
      <c r="C103" s="5">
        <f t="shared" si="66"/>
        <v>1000</v>
      </c>
      <c r="D103" s="63">
        <f t="shared" si="67"/>
        <v>5138.93</v>
      </c>
      <c r="E103" s="11">
        <f>IF(K103=1,VLOOKUP(A103,[1]Plan1!$BO$80:$BQ$314,3),E102)</f>
        <v>5177.47</v>
      </c>
      <c r="F103" s="143">
        <f t="shared" si="68"/>
        <v>43540</v>
      </c>
      <c r="G103" s="9">
        <f t="shared" si="55"/>
        <v>7.4996156787503487E-3</v>
      </c>
      <c r="H103" s="64">
        <f t="shared" si="72"/>
        <v>43570</v>
      </c>
      <c r="I103" s="64">
        <f t="shared" si="56"/>
        <v>43570</v>
      </c>
      <c r="J103" s="1">
        <f t="shared" si="69"/>
        <v>21</v>
      </c>
      <c r="K103" s="1">
        <f t="shared" si="53"/>
        <v>3</v>
      </c>
      <c r="L103" s="5">
        <f t="shared" si="57"/>
        <v>1.00106794</v>
      </c>
      <c r="M103" s="12">
        <f t="shared" si="52"/>
        <v>1.00429945</v>
      </c>
      <c r="N103" s="12">
        <f t="shared" si="73"/>
        <v>1.0087218319430904</v>
      </c>
      <c r="O103" s="5">
        <f t="shared" si="51"/>
        <v>1.0097990800000001</v>
      </c>
      <c r="P103" s="5">
        <f t="shared" si="58"/>
        <v>1009.79908</v>
      </c>
      <c r="Q103" s="10">
        <f t="shared" si="59"/>
        <v>0</v>
      </c>
      <c r="R103" s="6">
        <f t="shared" si="60"/>
        <v>0</v>
      </c>
      <c r="S103" s="5">
        <f t="shared" si="61"/>
        <v>0</v>
      </c>
      <c r="T103" s="6">
        <f t="shared" si="70"/>
        <v>0.12</v>
      </c>
      <c r="U103" s="10">
        <f t="shared" si="74"/>
        <v>12</v>
      </c>
      <c r="V103" s="10">
        <v>252</v>
      </c>
      <c r="W103" s="12">
        <f t="shared" si="62"/>
        <v>1.005411192</v>
      </c>
      <c r="X103" s="5">
        <f t="shared" si="63"/>
        <v>5.4642166999999997</v>
      </c>
      <c r="Y103" s="11">
        <f t="shared" si="64"/>
        <v>0</v>
      </c>
      <c r="Z103" s="2" t="s">
        <v>65</v>
      </c>
      <c r="AA103" s="64">
        <f t="shared" si="71"/>
        <v>43556</v>
      </c>
      <c r="AB103" s="2"/>
      <c r="AC103" s="15"/>
      <c r="AD103" s="16"/>
      <c r="AE103" s="27"/>
      <c r="AF103" s="18"/>
      <c r="AG103" s="30"/>
      <c r="AH103" s="30"/>
      <c r="AI103" s="28"/>
      <c r="AJ103" s="27"/>
      <c r="AK103" s="15"/>
      <c r="AL103" s="1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9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4"/>
      <c r="CX103" s="1"/>
      <c r="CY103" s="1"/>
      <c r="CZ103" s="1"/>
      <c r="DA103" s="1"/>
      <c r="DB103" s="1"/>
      <c r="DC103" s="1"/>
      <c r="DD103" s="1"/>
      <c r="DE103" s="1"/>
      <c r="DF103" s="1"/>
      <c r="DG103" s="2"/>
      <c r="DH103" s="18"/>
      <c r="DI103" s="18"/>
      <c r="DJ103" s="32"/>
      <c r="DK103" s="18"/>
      <c r="DL103" s="20"/>
      <c r="DM103" s="18"/>
    </row>
    <row r="104" spans="1:117" x14ac:dyDescent="0.2">
      <c r="A104" s="97">
        <f t="shared" si="65"/>
        <v>43545</v>
      </c>
      <c r="B104" s="5">
        <f t="shared" si="54"/>
        <v>1016.0814373799999</v>
      </c>
      <c r="C104" s="5">
        <f t="shared" si="66"/>
        <v>1000</v>
      </c>
      <c r="D104" s="63">
        <f t="shared" si="67"/>
        <v>5138.93</v>
      </c>
      <c r="E104" s="11">
        <f>IF(K104=1,VLOOKUP(A104,[1]Plan1!$BO$80:$BQ$314,3),E103)</f>
        <v>5177.47</v>
      </c>
      <c r="F104" s="143">
        <f t="shared" si="68"/>
        <v>43540</v>
      </c>
      <c r="G104" s="9">
        <f t="shared" si="55"/>
        <v>7.4996156787503487E-3</v>
      </c>
      <c r="H104" s="64">
        <f t="shared" si="72"/>
        <v>43570</v>
      </c>
      <c r="I104" s="64">
        <f t="shared" si="56"/>
        <v>43570</v>
      </c>
      <c r="J104" s="1">
        <f t="shared" si="69"/>
        <v>21</v>
      </c>
      <c r="K104" s="1">
        <f t="shared" si="53"/>
        <v>4</v>
      </c>
      <c r="L104" s="5">
        <f t="shared" si="57"/>
        <v>1.0014241800000001</v>
      </c>
      <c r="M104" s="12">
        <f t="shared" si="52"/>
        <v>1.00429945</v>
      </c>
      <c r="N104" s="12">
        <f t="shared" si="73"/>
        <v>1.0087218319430904</v>
      </c>
      <c r="O104" s="5">
        <f t="shared" si="51"/>
        <v>1.0101584299999999</v>
      </c>
      <c r="P104" s="5">
        <f t="shared" si="58"/>
        <v>1010.15843</v>
      </c>
      <c r="Q104" s="10">
        <f t="shared" si="59"/>
        <v>0</v>
      </c>
      <c r="R104" s="6">
        <f t="shared" si="60"/>
        <v>0</v>
      </c>
      <c r="S104" s="5">
        <f t="shared" si="61"/>
        <v>0</v>
      </c>
      <c r="T104" s="6">
        <f t="shared" si="70"/>
        <v>0.12</v>
      </c>
      <c r="U104" s="10">
        <f t="shared" si="74"/>
        <v>13</v>
      </c>
      <c r="V104" s="10">
        <v>252</v>
      </c>
      <c r="W104" s="12">
        <f t="shared" si="62"/>
        <v>1.0058634440000001</v>
      </c>
      <c r="X104" s="5">
        <f t="shared" si="63"/>
        <v>5.9230073799999996</v>
      </c>
      <c r="Y104" s="11">
        <f t="shared" si="64"/>
        <v>0</v>
      </c>
      <c r="Z104" s="2" t="s">
        <v>65</v>
      </c>
      <c r="AA104" s="64">
        <f t="shared" si="71"/>
        <v>43556</v>
      </c>
      <c r="AB104" s="2"/>
      <c r="AC104" s="15"/>
      <c r="AD104" s="16"/>
      <c r="AE104" s="27"/>
      <c r="AF104" s="18"/>
      <c r="AG104" s="30"/>
      <c r="AH104" s="30"/>
      <c r="AI104" s="28"/>
      <c r="AJ104" s="27"/>
      <c r="AK104" s="15"/>
      <c r="AL104" s="1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9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4"/>
      <c r="CX104" s="1"/>
      <c r="CY104" s="1"/>
      <c r="CZ104" s="1"/>
      <c r="DA104" s="1"/>
      <c r="DB104" s="1"/>
      <c r="DC104" s="1"/>
      <c r="DD104" s="1"/>
      <c r="DE104" s="1"/>
      <c r="DF104" s="1"/>
      <c r="DG104" s="2"/>
      <c r="DH104" s="26"/>
      <c r="DI104" s="18"/>
      <c r="DJ104" s="32"/>
      <c r="DK104" s="26"/>
      <c r="DL104" s="20"/>
      <c r="DM104" s="18"/>
    </row>
    <row r="105" spans="1:117" x14ac:dyDescent="0.2">
      <c r="A105" s="97">
        <f t="shared" si="65"/>
        <v>43546</v>
      </c>
      <c r="B105" s="5">
        <f t="shared" si="54"/>
        <v>1016.9002300000001</v>
      </c>
      <c r="C105" s="5">
        <f t="shared" si="66"/>
        <v>1000</v>
      </c>
      <c r="D105" s="63">
        <f t="shared" si="67"/>
        <v>5138.93</v>
      </c>
      <c r="E105" s="11">
        <f>IF(K105=1,VLOOKUP(A105,[1]Plan1!$BO$80:$BQ$314,3),E104)</f>
        <v>5177.47</v>
      </c>
      <c r="F105" s="143">
        <f t="shared" si="68"/>
        <v>43540</v>
      </c>
      <c r="G105" s="9">
        <f t="shared" si="55"/>
        <v>7.4996156787503487E-3</v>
      </c>
      <c r="H105" s="64">
        <f t="shared" si="72"/>
        <v>43570</v>
      </c>
      <c r="I105" s="64">
        <f t="shared" si="56"/>
        <v>43570</v>
      </c>
      <c r="J105" s="1">
        <f t="shared" si="69"/>
        <v>21</v>
      </c>
      <c r="K105" s="1">
        <f t="shared" si="53"/>
        <v>5</v>
      </c>
      <c r="L105" s="5">
        <f t="shared" si="57"/>
        <v>1.0017805399999999</v>
      </c>
      <c r="M105" s="12">
        <f t="shared" si="52"/>
        <v>1.00429945</v>
      </c>
      <c r="N105" s="12">
        <f t="shared" si="73"/>
        <v>1.0087218319430904</v>
      </c>
      <c r="O105" s="5">
        <f t="shared" ref="O105:O168" si="75">TRUNC(TRUNC((L105*N105),15),8)</f>
        <v>1.0105179</v>
      </c>
      <c r="P105" s="5">
        <f t="shared" si="58"/>
        <v>1010.5179000000001</v>
      </c>
      <c r="Q105" s="10">
        <f t="shared" si="59"/>
        <v>0</v>
      </c>
      <c r="R105" s="6">
        <f t="shared" si="60"/>
        <v>0</v>
      </c>
      <c r="S105" s="5">
        <f t="shared" si="61"/>
        <v>0</v>
      </c>
      <c r="T105" s="6">
        <f t="shared" si="70"/>
        <v>0.12</v>
      </c>
      <c r="U105" s="10">
        <f t="shared" si="74"/>
        <v>14</v>
      </c>
      <c r="V105" s="10">
        <v>252</v>
      </c>
      <c r="W105" s="12">
        <f t="shared" si="62"/>
        <v>1.0063158999999999</v>
      </c>
      <c r="X105" s="5">
        <f t="shared" si="63"/>
        <v>6.3823299999999996</v>
      </c>
      <c r="Y105" s="11">
        <f t="shared" si="64"/>
        <v>0</v>
      </c>
      <c r="Z105" s="2" t="s">
        <v>65</v>
      </c>
      <c r="AA105" s="64">
        <f t="shared" si="71"/>
        <v>43556</v>
      </c>
      <c r="AB105" s="2"/>
      <c r="AC105" s="15"/>
      <c r="AD105" s="16"/>
      <c r="AE105" s="27"/>
      <c r="AF105" s="18"/>
      <c r="AG105" s="30"/>
      <c r="AH105" s="30"/>
      <c r="AI105" s="28"/>
      <c r="AJ105" s="27"/>
      <c r="AK105" s="15"/>
      <c r="AL105" s="1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9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4"/>
      <c r="CX105" s="1"/>
      <c r="CY105" s="1"/>
      <c r="CZ105" s="1"/>
      <c r="DA105" s="1"/>
      <c r="DB105" s="1"/>
      <c r="DC105" s="1"/>
      <c r="DD105" s="1"/>
      <c r="DE105" s="1"/>
      <c r="DF105" s="1"/>
      <c r="DG105" s="2"/>
      <c r="DH105" s="36"/>
      <c r="DI105" s="18"/>
      <c r="DJ105" s="32"/>
      <c r="DK105" s="36"/>
      <c r="DL105" s="4"/>
      <c r="DM105" s="36"/>
    </row>
    <row r="106" spans="1:117" x14ac:dyDescent="0.2">
      <c r="A106" s="97">
        <f t="shared" si="65"/>
        <v>43547</v>
      </c>
      <c r="B106" s="5">
        <f t="shared" si="54"/>
        <v>1017.719684</v>
      </c>
      <c r="C106" s="5">
        <f t="shared" si="66"/>
        <v>1000</v>
      </c>
      <c r="D106" s="63">
        <f t="shared" si="67"/>
        <v>5138.93</v>
      </c>
      <c r="E106" s="11">
        <f>IF(K106=1,VLOOKUP(A106,[1]Plan1!$BO$80:$BQ$314,3),E105)</f>
        <v>5177.47</v>
      </c>
      <c r="F106" s="143">
        <f t="shared" si="68"/>
        <v>43540</v>
      </c>
      <c r="G106" s="9">
        <f t="shared" si="55"/>
        <v>7.4996156787503487E-3</v>
      </c>
      <c r="H106" s="64">
        <f t="shared" si="72"/>
        <v>43570</v>
      </c>
      <c r="I106" s="64">
        <f t="shared" si="56"/>
        <v>43570</v>
      </c>
      <c r="J106" s="1">
        <f t="shared" si="69"/>
        <v>21</v>
      </c>
      <c r="K106" s="1">
        <f t="shared" ref="K106:K169" si="76">(J106-(NETWORKDAYS(A106,I106,AD$118:AD$502)-1))</f>
        <v>6</v>
      </c>
      <c r="L106" s="5">
        <f t="shared" si="57"/>
        <v>1.0021370300000001</v>
      </c>
      <c r="M106" s="12">
        <f t="shared" ref="M106:M169" si="77">IF(I106&gt;I105,L105,M105)</f>
        <v>1.00429945</v>
      </c>
      <c r="N106" s="12">
        <f t="shared" si="73"/>
        <v>1.0087218319430904</v>
      </c>
      <c r="O106" s="5">
        <f t="shared" si="75"/>
        <v>1.0108775000000001</v>
      </c>
      <c r="P106" s="5">
        <f t="shared" si="58"/>
        <v>1010.8775000000001</v>
      </c>
      <c r="Q106" s="10">
        <f t="shared" si="59"/>
        <v>0</v>
      </c>
      <c r="R106" s="6">
        <f t="shared" si="60"/>
        <v>0</v>
      </c>
      <c r="S106" s="5">
        <f t="shared" si="61"/>
        <v>0</v>
      </c>
      <c r="T106" s="6">
        <f t="shared" si="70"/>
        <v>0.12</v>
      </c>
      <c r="U106" s="10">
        <f t="shared" si="74"/>
        <v>15</v>
      </c>
      <c r="V106" s="10">
        <v>252</v>
      </c>
      <c r="W106" s="12">
        <f t="shared" si="62"/>
        <v>1.006768559</v>
      </c>
      <c r="X106" s="5">
        <f t="shared" si="63"/>
        <v>6.8421839999999996</v>
      </c>
      <c r="Y106" s="11">
        <f t="shared" si="64"/>
        <v>0</v>
      </c>
      <c r="Z106" s="2" t="s">
        <v>65</v>
      </c>
      <c r="AA106" s="64">
        <f t="shared" si="71"/>
        <v>43556</v>
      </c>
      <c r="AB106" s="2"/>
      <c r="AC106" s="15"/>
      <c r="AD106" s="16"/>
      <c r="AE106" s="27"/>
      <c r="AF106" s="18"/>
      <c r="AG106" s="30"/>
      <c r="AH106" s="30"/>
      <c r="AI106" s="28"/>
      <c r="AJ106" s="27"/>
      <c r="AK106" s="15"/>
      <c r="AL106" s="1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9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4"/>
      <c r="CX106" s="1"/>
      <c r="CY106" s="1"/>
      <c r="CZ106" s="1"/>
      <c r="DA106" s="1"/>
      <c r="DB106" s="1"/>
      <c r="DC106" s="1"/>
      <c r="DD106" s="1"/>
      <c r="DE106" s="1"/>
      <c r="DF106" s="1"/>
      <c r="DG106" s="2"/>
      <c r="DH106" s="18"/>
      <c r="DI106" s="18"/>
      <c r="DJ106" s="32"/>
      <c r="DK106" s="18"/>
      <c r="DL106" s="1"/>
      <c r="DM106" s="18"/>
    </row>
    <row r="107" spans="1:117" x14ac:dyDescent="0.2">
      <c r="A107" s="97">
        <f t="shared" si="65"/>
        <v>43548</v>
      </c>
      <c r="B107" s="5">
        <f t="shared" si="54"/>
        <v>1017.719684</v>
      </c>
      <c r="C107" s="5">
        <f t="shared" si="66"/>
        <v>1000</v>
      </c>
      <c r="D107" s="63">
        <f t="shared" si="67"/>
        <v>5138.93</v>
      </c>
      <c r="E107" s="11">
        <f>IF(K107=1,VLOOKUP(A107,[1]Plan1!$BO$80:$BQ$314,3),E106)</f>
        <v>5177.47</v>
      </c>
      <c r="F107" s="143">
        <f t="shared" si="68"/>
        <v>43540</v>
      </c>
      <c r="G107" s="9">
        <f t="shared" si="55"/>
        <v>7.4996156787503487E-3</v>
      </c>
      <c r="H107" s="64">
        <f t="shared" si="72"/>
        <v>43570</v>
      </c>
      <c r="I107" s="64">
        <f t="shared" si="56"/>
        <v>43570</v>
      </c>
      <c r="J107" s="1">
        <f t="shared" si="69"/>
        <v>21</v>
      </c>
      <c r="K107" s="1">
        <f t="shared" si="76"/>
        <v>6</v>
      </c>
      <c r="L107" s="5">
        <f t="shared" si="57"/>
        <v>1.0021370300000001</v>
      </c>
      <c r="M107" s="12">
        <f t="shared" si="77"/>
        <v>1.00429945</v>
      </c>
      <c r="N107" s="12">
        <f t="shared" si="73"/>
        <v>1.0087218319430904</v>
      </c>
      <c r="O107" s="5">
        <f t="shared" si="75"/>
        <v>1.0108775000000001</v>
      </c>
      <c r="P107" s="5">
        <f t="shared" si="58"/>
        <v>1010.8775000000001</v>
      </c>
      <c r="Q107" s="10">
        <f t="shared" si="59"/>
        <v>0</v>
      </c>
      <c r="R107" s="6">
        <f t="shared" si="60"/>
        <v>0</v>
      </c>
      <c r="S107" s="5">
        <f t="shared" si="61"/>
        <v>0</v>
      </c>
      <c r="T107" s="6">
        <f t="shared" si="70"/>
        <v>0.12</v>
      </c>
      <c r="U107" s="10">
        <f t="shared" si="74"/>
        <v>15</v>
      </c>
      <c r="V107" s="10">
        <v>252</v>
      </c>
      <c r="W107" s="12">
        <f t="shared" si="62"/>
        <v>1.006768559</v>
      </c>
      <c r="X107" s="5">
        <f t="shared" si="63"/>
        <v>6.8421839999999996</v>
      </c>
      <c r="Y107" s="11">
        <f t="shared" si="64"/>
        <v>0</v>
      </c>
      <c r="Z107" s="2" t="s">
        <v>65</v>
      </c>
      <c r="AA107" s="64">
        <f t="shared" si="71"/>
        <v>43556</v>
      </c>
      <c r="AB107" s="2"/>
      <c r="AC107" s="15"/>
      <c r="AD107" s="16"/>
      <c r="AE107" s="27"/>
      <c r="AF107" s="18"/>
      <c r="AG107" s="30"/>
      <c r="AH107" s="30"/>
      <c r="AI107" s="28"/>
      <c r="AJ107" s="27"/>
      <c r="AK107" s="15"/>
      <c r="AL107" s="1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9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4"/>
      <c r="CX107" s="1"/>
      <c r="CY107" s="1"/>
      <c r="CZ107" s="1"/>
      <c r="DA107" s="1"/>
      <c r="DB107" s="1"/>
      <c r="DC107" s="1"/>
      <c r="DD107" s="1"/>
      <c r="DE107" s="1"/>
      <c r="DF107" s="1"/>
      <c r="DG107" s="2"/>
      <c r="DH107" s="18"/>
      <c r="DI107" s="18"/>
      <c r="DJ107" s="32"/>
      <c r="DK107" s="18"/>
      <c r="DL107" s="1"/>
      <c r="DM107" s="18"/>
    </row>
    <row r="108" spans="1:117" x14ac:dyDescent="0.2">
      <c r="A108" s="97">
        <f t="shared" si="65"/>
        <v>43549</v>
      </c>
      <c r="B108" s="5">
        <f t="shared" si="54"/>
        <v>1017.719684</v>
      </c>
      <c r="C108" s="5">
        <f t="shared" si="66"/>
        <v>1000</v>
      </c>
      <c r="D108" s="63">
        <f t="shared" si="67"/>
        <v>5138.93</v>
      </c>
      <c r="E108" s="11">
        <f>IF(K108=1,VLOOKUP(A108,[1]Plan1!$BO$80:$BQ$314,3),E107)</f>
        <v>5177.47</v>
      </c>
      <c r="F108" s="143">
        <f t="shared" si="68"/>
        <v>43540</v>
      </c>
      <c r="G108" s="9">
        <f t="shared" si="55"/>
        <v>7.4996156787503487E-3</v>
      </c>
      <c r="H108" s="64">
        <f t="shared" si="72"/>
        <v>43570</v>
      </c>
      <c r="I108" s="64">
        <f t="shared" si="56"/>
        <v>43570</v>
      </c>
      <c r="J108" s="1">
        <f t="shared" si="69"/>
        <v>21</v>
      </c>
      <c r="K108" s="1">
        <f t="shared" si="76"/>
        <v>6</v>
      </c>
      <c r="L108" s="5">
        <f t="shared" si="57"/>
        <v>1.0021370300000001</v>
      </c>
      <c r="M108" s="12">
        <f t="shared" si="77"/>
        <v>1.00429945</v>
      </c>
      <c r="N108" s="12">
        <f t="shared" si="73"/>
        <v>1.0087218319430904</v>
      </c>
      <c r="O108" s="5">
        <f t="shared" si="75"/>
        <v>1.0108775000000001</v>
      </c>
      <c r="P108" s="5">
        <f t="shared" si="58"/>
        <v>1010.8775000000001</v>
      </c>
      <c r="Q108" s="10">
        <f t="shared" si="59"/>
        <v>0</v>
      </c>
      <c r="R108" s="6">
        <f t="shared" si="60"/>
        <v>0</v>
      </c>
      <c r="S108" s="5">
        <f t="shared" si="61"/>
        <v>0</v>
      </c>
      <c r="T108" s="6">
        <f t="shared" si="70"/>
        <v>0.12</v>
      </c>
      <c r="U108" s="10">
        <f t="shared" si="74"/>
        <v>15</v>
      </c>
      <c r="V108" s="10">
        <v>252</v>
      </c>
      <c r="W108" s="12">
        <f t="shared" si="62"/>
        <v>1.006768559</v>
      </c>
      <c r="X108" s="5">
        <f t="shared" si="63"/>
        <v>6.8421839999999996</v>
      </c>
      <c r="Y108" s="11">
        <f t="shared" si="64"/>
        <v>0</v>
      </c>
      <c r="Z108" s="2" t="s">
        <v>65</v>
      </c>
      <c r="AA108" s="64">
        <f t="shared" si="71"/>
        <v>43556</v>
      </c>
      <c r="AB108" s="2"/>
      <c r="AC108" s="15"/>
      <c r="AD108" s="16"/>
      <c r="AE108" s="27"/>
      <c r="AF108" s="18"/>
      <c r="AG108" s="30"/>
      <c r="AH108" s="30"/>
      <c r="AI108" s="28"/>
      <c r="AJ108" s="27"/>
      <c r="AK108" s="15"/>
      <c r="AL108" s="1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9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4"/>
      <c r="CX108" s="1"/>
      <c r="CY108" s="1"/>
      <c r="CZ108" s="1"/>
      <c r="DA108" s="1"/>
      <c r="DB108" s="1"/>
      <c r="DC108" s="1"/>
      <c r="DD108" s="1"/>
      <c r="DE108" s="1"/>
      <c r="DF108" s="1"/>
      <c r="DG108" s="2"/>
      <c r="DH108" s="18"/>
      <c r="DI108" s="18"/>
      <c r="DJ108" s="32"/>
      <c r="DK108" s="18"/>
      <c r="DL108" s="1"/>
      <c r="DM108" s="18"/>
    </row>
    <row r="109" spans="1:117" x14ac:dyDescent="0.2">
      <c r="A109" s="97">
        <f t="shared" si="65"/>
        <v>43550</v>
      </c>
      <c r="B109" s="5">
        <f t="shared" si="54"/>
        <v>1018.5397907</v>
      </c>
      <c r="C109" s="5">
        <f t="shared" si="66"/>
        <v>1000</v>
      </c>
      <c r="D109" s="63">
        <f t="shared" si="67"/>
        <v>5138.93</v>
      </c>
      <c r="E109" s="11">
        <f>IF(K109=1,VLOOKUP(A109,[1]Plan1!$BO$80:$BQ$314,3),E108)</f>
        <v>5177.47</v>
      </c>
      <c r="F109" s="143">
        <f t="shared" si="68"/>
        <v>43540</v>
      </c>
      <c r="G109" s="9">
        <f t="shared" si="55"/>
        <v>7.4996156787503487E-3</v>
      </c>
      <c r="H109" s="64">
        <f t="shared" si="72"/>
        <v>43570</v>
      </c>
      <c r="I109" s="64">
        <f t="shared" si="56"/>
        <v>43570</v>
      </c>
      <c r="J109" s="1">
        <f t="shared" si="69"/>
        <v>21</v>
      </c>
      <c r="K109" s="1">
        <f t="shared" si="76"/>
        <v>7</v>
      </c>
      <c r="L109" s="5">
        <f t="shared" si="57"/>
        <v>1.00249364</v>
      </c>
      <c r="M109" s="12">
        <f t="shared" si="77"/>
        <v>1.00429945</v>
      </c>
      <c r="N109" s="12">
        <f t="shared" si="73"/>
        <v>1.0087218319430904</v>
      </c>
      <c r="O109" s="5">
        <f t="shared" si="75"/>
        <v>1.0112372199999999</v>
      </c>
      <c r="P109" s="5">
        <f t="shared" si="58"/>
        <v>1011.23722</v>
      </c>
      <c r="Q109" s="10">
        <f t="shared" si="59"/>
        <v>0</v>
      </c>
      <c r="R109" s="6">
        <f t="shared" si="60"/>
        <v>0</v>
      </c>
      <c r="S109" s="5">
        <f t="shared" si="61"/>
        <v>0</v>
      </c>
      <c r="T109" s="6">
        <f t="shared" si="70"/>
        <v>0.12</v>
      </c>
      <c r="U109" s="10">
        <f t="shared" si="74"/>
        <v>16</v>
      </c>
      <c r="V109" s="10">
        <v>252</v>
      </c>
      <c r="W109" s="12">
        <f t="shared" si="62"/>
        <v>1.007221422</v>
      </c>
      <c r="X109" s="5">
        <f t="shared" si="63"/>
        <v>7.3025707000000004</v>
      </c>
      <c r="Y109" s="11">
        <f t="shared" si="64"/>
        <v>0</v>
      </c>
      <c r="Z109" s="2" t="s">
        <v>65</v>
      </c>
      <c r="AA109" s="64">
        <f t="shared" si="71"/>
        <v>43556</v>
      </c>
      <c r="AB109" s="2"/>
      <c r="AC109" s="15"/>
      <c r="AD109" s="16"/>
      <c r="AE109" s="27"/>
      <c r="AF109" s="18"/>
      <c r="AG109" s="30"/>
      <c r="AH109" s="30"/>
      <c r="AI109" s="28"/>
      <c r="AJ109" s="27"/>
      <c r="AK109" s="15"/>
      <c r="AL109" s="1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9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4"/>
      <c r="CX109" s="1"/>
      <c r="CY109" s="1"/>
      <c r="CZ109" s="1"/>
      <c r="DA109" s="1"/>
      <c r="DB109" s="1"/>
      <c r="DC109" s="1"/>
      <c r="DD109" s="1"/>
      <c r="DE109" s="1"/>
      <c r="DF109" s="1"/>
      <c r="DG109" s="2"/>
      <c r="DH109" s="18"/>
      <c r="DI109" s="18"/>
      <c r="DJ109" s="32"/>
      <c r="DK109" s="18"/>
      <c r="DL109" s="1"/>
      <c r="DM109" s="18"/>
    </row>
    <row r="110" spans="1:117" x14ac:dyDescent="0.2">
      <c r="A110" s="97">
        <f t="shared" si="65"/>
        <v>43551</v>
      </c>
      <c r="B110" s="5">
        <f t="shared" si="54"/>
        <v>1019.36056965</v>
      </c>
      <c r="C110" s="5">
        <f t="shared" si="66"/>
        <v>1000</v>
      </c>
      <c r="D110" s="63">
        <f t="shared" si="67"/>
        <v>5138.93</v>
      </c>
      <c r="E110" s="11">
        <f>IF(K110=1,VLOOKUP(A110,[1]Plan1!$BO$80:$BQ$314,3),E109)</f>
        <v>5177.47</v>
      </c>
      <c r="F110" s="143">
        <f t="shared" si="68"/>
        <v>43540</v>
      </c>
      <c r="G110" s="9">
        <f t="shared" si="55"/>
        <v>7.4996156787503487E-3</v>
      </c>
      <c r="H110" s="64">
        <f t="shared" si="72"/>
        <v>43570</v>
      </c>
      <c r="I110" s="64">
        <f t="shared" si="56"/>
        <v>43570</v>
      </c>
      <c r="J110" s="1">
        <f t="shared" si="69"/>
        <v>21</v>
      </c>
      <c r="K110" s="1">
        <f t="shared" si="76"/>
        <v>8</v>
      </c>
      <c r="L110" s="5">
        <f t="shared" si="57"/>
        <v>1.0028503900000001</v>
      </c>
      <c r="M110" s="12">
        <f t="shared" si="77"/>
        <v>1.00429945</v>
      </c>
      <c r="N110" s="12">
        <f t="shared" si="73"/>
        <v>1.0087218319430904</v>
      </c>
      <c r="O110" s="5">
        <f t="shared" si="75"/>
        <v>1.01159708</v>
      </c>
      <c r="P110" s="5">
        <f t="shared" si="58"/>
        <v>1011.59708</v>
      </c>
      <c r="Q110" s="10">
        <f t="shared" si="59"/>
        <v>0</v>
      </c>
      <c r="R110" s="6">
        <f t="shared" si="60"/>
        <v>0</v>
      </c>
      <c r="S110" s="5">
        <f t="shared" si="61"/>
        <v>0</v>
      </c>
      <c r="T110" s="6">
        <f t="shared" si="70"/>
        <v>0.12</v>
      </c>
      <c r="U110" s="10">
        <f t="shared" si="74"/>
        <v>17</v>
      </c>
      <c r="V110" s="10">
        <v>252</v>
      </c>
      <c r="W110" s="12">
        <f t="shared" si="62"/>
        <v>1.0076744879999999</v>
      </c>
      <c r="X110" s="5">
        <f t="shared" si="63"/>
        <v>7.7634896500000004</v>
      </c>
      <c r="Y110" s="11">
        <f t="shared" si="64"/>
        <v>0</v>
      </c>
      <c r="Z110" s="2" t="s">
        <v>65</v>
      </c>
      <c r="AA110" s="64">
        <f t="shared" si="71"/>
        <v>43556</v>
      </c>
      <c r="AB110" s="2"/>
      <c r="AC110" s="15"/>
      <c r="AD110" s="16"/>
      <c r="AE110" s="27"/>
      <c r="AF110" s="18"/>
      <c r="AG110" s="30"/>
      <c r="AH110" s="30"/>
      <c r="AI110" s="28"/>
      <c r="AJ110" s="27"/>
      <c r="AK110" s="15"/>
      <c r="AL110" s="1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9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4"/>
      <c r="CX110" s="1"/>
      <c r="CY110" s="1"/>
      <c r="CZ110" s="1"/>
      <c r="DA110" s="1"/>
      <c r="DB110" s="1"/>
      <c r="DC110" s="1"/>
      <c r="DD110" s="1"/>
      <c r="DE110" s="1"/>
      <c r="DF110" s="1"/>
      <c r="DG110" s="2"/>
      <c r="DH110" s="18"/>
      <c r="DI110" s="18"/>
      <c r="DJ110" s="32"/>
      <c r="DK110" s="18"/>
      <c r="DL110" s="1"/>
      <c r="DM110" s="18"/>
    </row>
    <row r="111" spans="1:117" x14ac:dyDescent="0.2">
      <c r="A111" s="97">
        <f t="shared" si="65"/>
        <v>43552</v>
      </c>
      <c r="B111" s="5">
        <f t="shared" si="54"/>
        <v>1020.18200209</v>
      </c>
      <c r="C111" s="5">
        <f t="shared" si="66"/>
        <v>1000</v>
      </c>
      <c r="D111" s="63">
        <f t="shared" si="67"/>
        <v>5138.93</v>
      </c>
      <c r="E111" s="11">
        <f>IF(K111=1,VLOOKUP(A111,[1]Plan1!$BO$80:$BQ$314,3),E110)</f>
        <v>5177.47</v>
      </c>
      <c r="F111" s="143">
        <f t="shared" si="68"/>
        <v>43540</v>
      </c>
      <c r="G111" s="9">
        <f t="shared" si="55"/>
        <v>7.4996156787503487E-3</v>
      </c>
      <c r="H111" s="64">
        <f t="shared" si="72"/>
        <v>43570</v>
      </c>
      <c r="I111" s="64">
        <f t="shared" si="56"/>
        <v>43570</v>
      </c>
      <c r="J111" s="1">
        <f t="shared" si="69"/>
        <v>21</v>
      </c>
      <c r="K111" s="1">
        <f t="shared" si="76"/>
        <v>9</v>
      </c>
      <c r="L111" s="5">
        <f t="shared" si="57"/>
        <v>1.0032072599999999</v>
      </c>
      <c r="M111" s="12">
        <f t="shared" si="77"/>
        <v>1.00429945</v>
      </c>
      <c r="N111" s="12">
        <f t="shared" si="73"/>
        <v>1.0087218319430904</v>
      </c>
      <c r="O111" s="5">
        <f t="shared" si="75"/>
        <v>1.0119570600000001</v>
      </c>
      <c r="P111" s="5">
        <f t="shared" si="58"/>
        <v>1011.95706</v>
      </c>
      <c r="Q111" s="10">
        <f t="shared" si="59"/>
        <v>0</v>
      </c>
      <c r="R111" s="6">
        <f t="shared" si="60"/>
        <v>0</v>
      </c>
      <c r="S111" s="5">
        <f t="shared" si="61"/>
        <v>0</v>
      </c>
      <c r="T111" s="6">
        <f t="shared" si="70"/>
        <v>0.12</v>
      </c>
      <c r="U111" s="10">
        <f t="shared" si="74"/>
        <v>18</v>
      </c>
      <c r="V111" s="10">
        <v>252</v>
      </c>
      <c r="W111" s="12">
        <f t="shared" si="62"/>
        <v>1.0081277580000001</v>
      </c>
      <c r="X111" s="5">
        <f t="shared" si="63"/>
        <v>8.2249420900000008</v>
      </c>
      <c r="Y111" s="11">
        <f t="shared" si="64"/>
        <v>0</v>
      </c>
      <c r="Z111" s="2" t="s">
        <v>65</v>
      </c>
      <c r="AA111" s="64">
        <f t="shared" si="71"/>
        <v>43556</v>
      </c>
      <c r="AB111" s="2"/>
      <c r="AC111" s="15"/>
      <c r="AD111" s="16"/>
      <c r="AE111" s="27"/>
      <c r="AF111" s="18"/>
      <c r="AG111" s="30"/>
      <c r="AH111" s="30"/>
      <c r="AI111" s="28"/>
      <c r="AJ111" s="27"/>
      <c r="AK111" s="15"/>
      <c r="AL111" s="1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9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4"/>
      <c r="CX111" s="1"/>
      <c r="CY111" s="1"/>
      <c r="CZ111" s="1"/>
      <c r="DA111" s="1"/>
      <c r="DB111" s="1"/>
      <c r="DC111" s="1"/>
      <c r="DD111" s="1"/>
      <c r="DE111" s="1"/>
      <c r="DF111" s="1"/>
      <c r="DG111" s="2"/>
      <c r="DH111" s="18"/>
      <c r="DI111" s="18"/>
      <c r="DJ111" s="32"/>
      <c r="DK111" s="18"/>
      <c r="DL111" s="1"/>
      <c r="DM111" s="18"/>
    </row>
    <row r="112" spans="1:117" x14ac:dyDescent="0.2">
      <c r="A112" s="97">
        <f t="shared" si="65"/>
        <v>43553</v>
      </c>
      <c r="B112" s="5">
        <f t="shared" si="54"/>
        <v>1021.0040894099999</v>
      </c>
      <c r="C112" s="5">
        <f t="shared" si="66"/>
        <v>1000</v>
      </c>
      <c r="D112" s="63">
        <f t="shared" si="67"/>
        <v>5138.93</v>
      </c>
      <c r="E112" s="11">
        <f>IF(K112=1,VLOOKUP(A112,[1]Plan1!$BO$80:$BQ$314,3),E111)</f>
        <v>5177.47</v>
      </c>
      <c r="F112" s="143">
        <f t="shared" si="68"/>
        <v>43540</v>
      </c>
      <c r="G112" s="9">
        <f t="shared" si="55"/>
        <v>7.4996156787503487E-3</v>
      </c>
      <c r="H112" s="64">
        <f t="shared" si="72"/>
        <v>43570</v>
      </c>
      <c r="I112" s="64">
        <f t="shared" si="56"/>
        <v>43570</v>
      </c>
      <c r="J112" s="1">
        <f t="shared" si="69"/>
        <v>21</v>
      </c>
      <c r="K112" s="1">
        <f t="shared" si="76"/>
        <v>10</v>
      </c>
      <c r="L112" s="5">
        <f t="shared" si="57"/>
        <v>1.0035642499999999</v>
      </c>
      <c r="M112" s="12">
        <f t="shared" si="77"/>
        <v>1.00429945</v>
      </c>
      <c r="N112" s="12">
        <f t="shared" si="73"/>
        <v>1.0087218319430904</v>
      </c>
      <c r="O112" s="5">
        <f t="shared" si="75"/>
        <v>1.01231716</v>
      </c>
      <c r="P112" s="5">
        <f t="shared" si="58"/>
        <v>1012.3171599999999</v>
      </c>
      <c r="Q112" s="10">
        <f t="shared" si="59"/>
        <v>0</v>
      </c>
      <c r="R112" s="6">
        <f t="shared" si="60"/>
        <v>0</v>
      </c>
      <c r="S112" s="5">
        <f t="shared" si="61"/>
        <v>0</v>
      </c>
      <c r="T112" s="6">
        <f t="shared" si="70"/>
        <v>0.12</v>
      </c>
      <c r="U112" s="10">
        <f t="shared" si="74"/>
        <v>19</v>
      </c>
      <c r="V112" s="10">
        <v>252</v>
      </c>
      <c r="W112" s="12">
        <f t="shared" si="62"/>
        <v>1.0085812329999999</v>
      </c>
      <c r="X112" s="5">
        <f t="shared" si="63"/>
        <v>8.6869294099999994</v>
      </c>
      <c r="Y112" s="11">
        <f t="shared" si="64"/>
        <v>0</v>
      </c>
      <c r="Z112" s="2" t="s">
        <v>65</v>
      </c>
      <c r="AA112" s="64">
        <f t="shared" si="71"/>
        <v>43556</v>
      </c>
      <c r="AB112" s="2"/>
      <c r="AC112" s="15"/>
      <c r="AD112" s="16"/>
      <c r="AE112" s="27"/>
      <c r="AF112" s="18"/>
      <c r="AG112" s="30"/>
      <c r="AH112" s="30"/>
      <c r="AI112" s="28"/>
      <c r="AJ112" s="27"/>
      <c r="AK112" s="15"/>
      <c r="AL112" s="1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9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4"/>
      <c r="CX112" s="1"/>
      <c r="CY112" s="1"/>
      <c r="CZ112" s="1"/>
      <c r="DA112" s="1"/>
      <c r="DB112" s="1"/>
      <c r="DC112" s="1"/>
      <c r="DD112" s="1"/>
      <c r="DE112" s="1"/>
      <c r="DF112" s="1"/>
      <c r="DG112" s="2"/>
      <c r="DH112" s="18"/>
      <c r="DI112" s="18"/>
      <c r="DJ112" s="32"/>
      <c r="DK112" s="18"/>
      <c r="DL112" s="1"/>
      <c r="DM112" s="18"/>
    </row>
    <row r="113" spans="1:117" x14ac:dyDescent="0.2">
      <c r="A113" s="97">
        <f t="shared" si="65"/>
        <v>43554</v>
      </c>
      <c r="B113" s="5">
        <f t="shared" si="54"/>
        <v>1021.82686027</v>
      </c>
      <c r="C113" s="5">
        <f t="shared" si="66"/>
        <v>1000</v>
      </c>
      <c r="D113" s="63">
        <f t="shared" si="67"/>
        <v>5138.93</v>
      </c>
      <c r="E113" s="11">
        <f>IF(K113=1,VLOOKUP(A113,[1]Plan1!$BO$80:$BQ$314,3),E112)</f>
        <v>5177.47</v>
      </c>
      <c r="F113" s="143">
        <f t="shared" si="68"/>
        <v>43540</v>
      </c>
      <c r="G113" s="9">
        <f t="shared" si="55"/>
        <v>7.4996156787503487E-3</v>
      </c>
      <c r="H113" s="64">
        <f t="shared" si="72"/>
        <v>43570</v>
      </c>
      <c r="I113" s="64">
        <f t="shared" si="56"/>
        <v>43570</v>
      </c>
      <c r="J113" s="1">
        <f t="shared" si="69"/>
        <v>21</v>
      </c>
      <c r="K113" s="1">
        <f t="shared" si="76"/>
        <v>11</v>
      </c>
      <c r="L113" s="5">
        <f t="shared" si="57"/>
        <v>1.00392138</v>
      </c>
      <c r="M113" s="12">
        <f t="shared" si="77"/>
        <v>1.00429945</v>
      </c>
      <c r="N113" s="12">
        <f t="shared" si="73"/>
        <v>1.0087218319430904</v>
      </c>
      <c r="O113" s="5">
        <f t="shared" si="75"/>
        <v>1.01267741</v>
      </c>
      <c r="P113" s="5">
        <f t="shared" si="58"/>
        <v>1012.67741</v>
      </c>
      <c r="Q113" s="10">
        <f t="shared" si="59"/>
        <v>0</v>
      </c>
      <c r="R113" s="6">
        <f t="shared" si="60"/>
        <v>0</v>
      </c>
      <c r="S113" s="5">
        <f t="shared" si="61"/>
        <v>0</v>
      </c>
      <c r="T113" s="6">
        <f t="shared" si="70"/>
        <v>0.12</v>
      </c>
      <c r="U113" s="10">
        <f t="shared" si="74"/>
        <v>20</v>
      </c>
      <c r="V113" s="10">
        <v>252</v>
      </c>
      <c r="W113" s="12">
        <f t="shared" si="62"/>
        <v>1.0090349110000001</v>
      </c>
      <c r="X113" s="5">
        <f t="shared" si="63"/>
        <v>9.1494502700000009</v>
      </c>
      <c r="Y113" s="11">
        <f t="shared" si="64"/>
        <v>0</v>
      </c>
      <c r="Z113" s="2" t="s">
        <v>65</v>
      </c>
      <c r="AA113" s="64">
        <f t="shared" si="71"/>
        <v>43556</v>
      </c>
      <c r="AB113" s="2"/>
      <c r="AC113" s="15"/>
      <c r="AD113" s="16"/>
      <c r="AE113" s="27"/>
      <c r="AF113" s="18"/>
      <c r="AG113" s="30"/>
      <c r="AH113" s="30"/>
      <c r="AI113" s="28"/>
      <c r="AJ113" s="27"/>
      <c r="AK113" s="15"/>
      <c r="AL113" s="1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9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4"/>
      <c r="CX113" s="1"/>
      <c r="CY113" s="1"/>
      <c r="CZ113" s="1"/>
      <c r="DA113" s="1"/>
      <c r="DB113" s="1"/>
      <c r="DC113" s="1"/>
      <c r="DD113" s="1"/>
      <c r="DE113" s="1"/>
      <c r="DF113" s="1"/>
      <c r="DG113" s="2"/>
      <c r="DH113" s="18"/>
      <c r="DI113" s="18"/>
      <c r="DJ113" s="32"/>
      <c r="DK113" s="18"/>
      <c r="DL113" s="1"/>
      <c r="DM113" s="36"/>
    </row>
    <row r="114" spans="1:117" x14ac:dyDescent="0.2">
      <c r="A114" s="97">
        <f t="shared" si="65"/>
        <v>43555</v>
      </c>
      <c r="B114" s="5">
        <f t="shared" si="54"/>
        <v>1021.82686027</v>
      </c>
      <c r="C114" s="5">
        <f t="shared" si="66"/>
        <v>1000</v>
      </c>
      <c r="D114" s="63">
        <f t="shared" si="67"/>
        <v>5138.93</v>
      </c>
      <c r="E114" s="11">
        <f>IF(K114=1,VLOOKUP(A114,[1]Plan1!$BO$80:$BQ$314,3),E113)</f>
        <v>5177.47</v>
      </c>
      <c r="F114" s="143">
        <f t="shared" si="68"/>
        <v>43540</v>
      </c>
      <c r="G114" s="9">
        <f t="shared" si="55"/>
        <v>7.4996156787503487E-3</v>
      </c>
      <c r="H114" s="64">
        <f t="shared" si="72"/>
        <v>43570</v>
      </c>
      <c r="I114" s="64">
        <f t="shared" si="56"/>
        <v>43570</v>
      </c>
      <c r="J114" s="1">
        <f t="shared" si="69"/>
        <v>21</v>
      </c>
      <c r="K114" s="1">
        <f t="shared" si="76"/>
        <v>11</v>
      </c>
      <c r="L114" s="5">
        <f t="shared" si="57"/>
        <v>1.00392138</v>
      </c>
      <c r="M114" s="12">
        <f t="shared" si="77"/>
        <v>1.00429945</v>
      </c>
      <c r="N114" s="12">
        <f t="shared" si="73"/>
        <v>1.0087218319430904</v>
      </c>
      <c r="O114" s="5">
        <f t="shared" si="75"/>
        <v>1.01267741</v>
      </c>
      <c r="P114" s="5">
        <f t="shared" si="58"/>
        <v>1012.67741</v>
      </c>
      <c r="Q114" s="10">
        <f t="shared" si="59"/>
        <v>0</v>
      </c>
      <c r="R114" s="6">
        <f t="shared" si="60"/>
        <v>0</v>
      </c>
      <c r="S114" s="5">
        <f t="shared" si="61"/>
        <v>0</v>
      </c>
      <c r="T114" s="6">
        <f t="shared" si="70"/>
        <v>0.12</v>
      </c>
      <c r="U114" s="10">
        <f t="shared" si="74"/>
        <v>20</v>
      </c>
      <c r="V114" s="10">
        <v>252</v>
      </c>
      <c r="W114" s="12">
        <f t="shared" si="62"/>
        <v>1.0090349110000001</v>
      </c>
      <c r="X114" s="5">
        <f t="shared" si="63"/>
        <v>9.1494502700000009</v>
      </c>
      <c r="Y114" s="11">
        <f t="shared" si="64"/>
        <v>0</v>
      </c>
      <c r="Z114" s="2" t="s">
        <v>65</v>
      </c>
      <c r="AA114" s="64">
        <f t="shared" si="71"/>
        <v>43556</v>
      </c>
      <c r="AB114" s="2"/>
      <c r="AC114" s="15"/>
      <c r="AD114" s="16"/>
      <c r="AE114" s="27"/>
      <c r="AF114" s="18"/>
      <c r="AG114" s="30"/>
      <c r="AH114" s="30"/>
      <c r="AI114" s="28"/>
      <c r="AJ114" s="27"/>
      <c r="AK114" s="15"/>
      <c r="AL114" s="1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9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4"/>
      <c r="CX114" s="1"/>
      <c r="CY114" s="1"/>
      <c r="CZ114" s="1"/>
      <c r="DA114" s="1"/>
      <c r="DB114" s="1"/>
      <c r="DC114" s="1"/>
      <c r="DD114" s="1"/>
      <c r="DE114" s="1"/>
      <c r="DF114" s="1"/>
      <c r="DG114" s="2"/>
      <c r="DH114" s="18"/>
      <c r="DI114" s="18"/>
      <c r="DJ114" s="32"/>
      <c r="DK114" s="18"/>
      <c r="DL114" s="1"/>
      <c r="DM114" s="18"/>
    </row>
    <row r="115" spans="1:117" x14ac:dyDescent="0.2">
      <c r="A115" s="97">
        <f t="shared" si="65"/>
        <v>43556</v>
      </c>
      <c r="B115" s="5">
        <f t="shared" si="54"/>
        <v>1021.82686027</v>
      </c>
      <c r="C115" s="5">
        <f t="shared" si="66"/>
        <v>1000</v>
      </c>
      <c r="D115" s="63">
        <f t="shared" si="67"/>
        <v>5138.93</v>
      </c>
      <c r="E115" s="11">
        <f>IF(K115=1,VLOOKUP(A115,[1]Plan1!$BO$80:$BQ$314,3),E114)</f>
        <v>5177.47</v>
      </c>
      <c r="F115" s="143">
        <f t="shared" si="68"/>
        <v>43540</v>
      </c>
      <c r="G115" s="9">
        <f t="shared" si="55"/>
        <v>7.4996156787503487E-3</v>
      </c>
      <c r="H115" s="64">
        <f t="shared" si="72"/>
        <v>43570</v>
      </c>
      <c r="I115" s="64">
        <f t="shared" si="56"/>
        <v>43570</v>
      </c>
      <c r="J115" s="1">
        <f t="shared" si="69"/>
        <v>21</v>
      </c>
      <c r="K115" s="1">
        <f t="shared" si="76"/>
        <v>11</v>
      </c>
      <c r="L115" s="5">
        <f t="shared" si="57"/>
        <v>1.00392138</v>
      </c>
      <c r="M115" s="12">
        <f t="shared" si="77"/>
        <v>1.00429945</v>
      </c>
      <c r="N115" s="12">
        <f t="shared" si="73"/>
        <v>1.0087218319430904</v>
      </c>
      <c r="O115" s="5">
        <f t="shared" si="75"/>
        <v>1.01267741</v>
      </c>
      <c r="P115" s="5">
        <f t="shared" si="58"/>
        <v>1012.67741</v>
      </c>
      <c r="Q115" s="10">
        <f t="shared" si="59"/>
        <v>4</v>
      </c>
      <c r="R115" s="6">
        <f t="shared" si="60"/>
        <v>0</v>
      </c>
      <c r="S115" s="5">
        <f t="shared" si="61"/>
        <v>0</v>
      </c>
      <c r="T115" s="6">
        <f t="shared" si="70"/>
        <v>0.12</v>
      </c>
      <c r="U115" s="10">
        <f t="shared" si="74"/>
        <v>20</v>
      </c>
      <c r="V115" s="10">
        <v>252</v>
      </c>
      <c r="W115" s="12">
        <f t="shared" si="62"/>
        <v>1.0090349110000001</v>
      </c>
      <c r="X115" s="5">
        <f t="shared" si="63"/>
        <v>9.1494502700000009</v>
      </c>
      <c r="Y115" s="11">
        <f t="shared" si="64"/>
        <v>9.1494502700000009</v>
      </c>
      <c r="Z115" s="2" t="s">
        <v>65</v>
      </c>
      <c r="AA115" s="64">
        <f t="shared" si="71"/>
        <v>43556</v>
      </c>
      <c r="AB115" s="2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9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4"/>
      <c r="CX115" s="1"/>
      <c r="CY115" s="1"/>
      <c r="CZ115" s="1"/>
      <c r="DA115" s="1"/>
      <c r="DB115" s="1"/>
      <c r="DC115" s="1"/>
      <c r="DD115" s="1"/>
      <c r="DE115" s="1"/>
      <c r="DF115" s="1"/>
      <c r="DG115" s="2"/>
      <c r="DH115" s="18"/>
      <c r="DI115" s="18"/>
      <c r="DJ115" s="32"/>
      <c r="DK115" s="18"/>
      <c r="DL115" s="1"/>
      <c r="DM115" s="18"/>
    </row>
    <row r="116" spans="1:117" x14ac:dyDescent="0.2">
      <c r="A116" s="97">
        <f t="shared" si="65"/>
        <v>43557</v>
      </c>
      <c r="B116" s="5">
        <f t="shared" si="54"/>
        <v>1013.49345262</v>
      </c>
      <c r="C116" s="5">
        <f t="shared" si="66"/>
        <v>1000</v>
      </c>
      <c r="D116" s="63">
        <f t="shared" si="67"/>
        <v>5138.93</v>
      </c>
      <c r="E116" s="11">
        <f>IF(K116=1,VLOOKUP(A116,[1]Plan1!$BO$80:$BQ$314,3),E115)</f>
        <v>5177.47</v>
      </c>
      <c r="F116" s="143">
        <f t="shared" si="68"/>
        <v>43540</v>
      </c>
      <c r="G116" s="9">
        <f t="shared" si="55"/>
        <v>7.4996156787503487E-3</v>
      </c>
      <c r="H116" s="64">
        <f t="shared" si="72"/>
        <v>43570</v>
      </c>
      <c r="I116" s="64">
        <f t="shared" si="56"/>
        <v>43570</v>
      </c>
      <c r="J116" s="1">
        <f t="shared" si="69"/>
        <v>21</v>
      </c>
      <c r="K116" s="1">
        <f t="shared" si="76"/>
        <v>12</v>
      </c>
      <c r="L116" s="5">
        <f t="shared" si="57"/>
        <v>1.0042786299999999</v>
      </c>
      <c r="M116" s="12">
        <f t="shared" si="77"/>
        <v>1.00429945</v>
      </c>
      <c r="N116" s="12">
        <f t="shared" si="73"/>
        <v>1.0087218319430904</v>
      </c>
      <c r="O116" s="5">
        <f t="shared" si="75"/>
        <v>1.0130377699999999</v>
      </c>
      <c r="P116" s="5">
        <f t="shared" si="58"/>
        <v>1013.03777</v>
      </c>
      <c r="Q116" s="10">
        <f t="shared" si="59"/>
        <v>0</v>
      </c>
      <c r="R116" s="6">
        <f t="shared" si="60"/>
        <v>0</v>
      </c>
      <c r="S116" s="5">
        <f t="shared" si="61"/>
        <v>0</v>
      </c>
      <c r="T116" s="6">
        <f t="shared" si="70"/>
        <v>0.12</v>
      </c>
      <c r="U116" s="10">
        <f t="shared" si="74"/>
        <v>1</v>
      </c>
      <c r="V116" s="10">
        <v>252</v>
      </c>
      <c r="W116" s="12">
        <f t="shared" si="62"/>
        <v>1.0004498180000001</v>
      </c>
      <c r="X116" s="5">
        <f t="shared" si="63"/>
        <v>0.45568261999999998</v>
      </c>
      <c r="Y116" s="11">
        <f t="shared" si="64"/>
        <v>0</v>
      </c>
      <c r="Z116" s="2" t="s">
        <v>65</v>
      </c>
      <c r="AA116" s="64">
        <f t="shared" si="71"/>
        <v>43585</v>
      </c>
      <c r="AB116" s="2"/>
      <c r="AC116" s="4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9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4"/>
      <c r="CX116" s="1"/>
      <c r="CY116" s="1"/>
      <c r="CZ116" s="1"/>
      <c r="DA116" s="1"/>
      <c r="DB116" s="1"/>
      <c r="DC116" s="1"/>
      <c r="DD116" s="1"/>
      <c r="DE116" s="1"/>
      <c r="DF116" s="1"/>
      <c r="DG116" s="2"/>
      <c r="DH116" s="18"/>
      <c r="DI116" s="18"/>
      <c r="DJ116" s="32"/>
      <c r="DK116" s="18"/>
      <c r="DL116" s="1"/>
      <c r="DM116" s="18"/>
    </row>
    <row r="117" spans="1:117" x14ac:dyDescent="0.2">
      <c r="A117" s="97">
        <f t="shared" si="65"/>
        <v>43558</v>
      </c>
      <c r="B117" s="5">
        <f t="shared" si="54"/>
        <v>1014.31016528</v>
      </c>
      <c r="C117" s="5">
        <f t="shared" si="66"/>
        <v>1000</v>
      </c>
      <c r="D117" s="63">
        <f t="shared" si="67"/>
        <v>5138.93</v>
      </c>
      <c r="E117" s="11">
        <f>IF(K117=1,VLOOKUP(A117,[1]Plan1!$BO$80:$BQ$314,3),E116)</f>
        <v>5177.47</v>
      </c>
      <c r="F117" s="143">
        <f t="shared" si="68"/>
        <v>43540</v>
      </c>
      <c r="G117" s="9">
        <f t="shared" si="55"/>
        <v>7.4996156787503487E-3</v>
      </c>
      <c r="H117" s="64">
        <f t="shared" si="72"/>
        <v>43570</v>
      </c>
      <c r="I117" s="64">
        <f t="shared" si="56"/>
        <v>43570</v>
      </c>
      <c r="J117" s="1">
        <f t="shared" si="69"/>
        <v>21</v>
      </c>
      <c r="K117" s="1">
        <f t="shared" si="76"/>
        <v>13</v>
      </c>
      <c r="L117" s="5">
        <f t="shared" si="57"/>
        <v>1.00463601</v>
      </c>
      <c r="M117" s="12">
        <f t="shared" si="77"/>
        <v>1.00429945</v>
      </c>
      <c r="N117" s="12">
        <f t="shared" si="73"/>
        <v>1.0087218319430904</v>
      </c>
      <c r="O117" s="5">
        <f t="shared" si="75"/>
        <v>1.0133982699999999</v>
      </c>
      <c r="P117" s="5">
        <f t="shared" si="58"/>
        <v>1013.39827</v>
      </c>
      <c r="Q117" s="10">
        <f t="shared" si="59"/>
        <v>0</v>
      </c>
      <c r="R117" s="6">
        <f t="shared" si="60"/>
        <v>0</v>
      </c>
      <c r="S117" s="5">
        <f t="shared" si="61"/>
        <v>0</v>
      </c>
      <c r="T117" s="6">
        <f t="shared" si="70"/>
        <v>0.12</v>
      </c>
      <c r="U117" s="10">
        <f t="shared" si="74"/>
        <v>2</v>
      </c>
      <c r="V117" s="10">
        <v>252</v>
      </c>
      <c r="W117" s="12">
        <f t="shared" si="62"/>
        <v>1.0008998389999999</v>
      </c>
      <c r="X117" s="5">
        <f t="shared" si="63"/>
        <v>0.91189527999999997</v>
      </c>
      <c r="Y117" s="11">
        <f t="shared" si="64"/>
        <v>0</v>
      </c>
      <c r="Z117" s="2" t="s">
        <v>65</v>
      </c>
      <c r="AA117" s="64">
        <f t="shared" si="71"/>
        <v>43585</v>
      </c>
      <c r="AB117" s="2"/>
      <c r="AC117" s="41"/>
      <c r="AD117" s="39" t="s">
        <v>66</v>
      </c>
      <c r="AE117" s="32"/>
      <c r="AG117" s="26" t="s">
        <v>67</v>
      </c>
      <c r="AH117" s="26" t="s">
        <v>67</v>
      </c>
      <c r="AI117" s="42" t="s">
        <v>68</v>
      </c>
      <c r="AJ117" s="17" t="s">
        <v>69</v>
      </c>
      <c r="AK117" s="43" t="s">
        <v>70</v>
      </c>
      <c r="AL117" s="44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9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4"/>
      <c r="CX117" s="1"/>
      <c r="CY117" s="1"/>
      <c r="CZ117" s="1"/>
      <c r="DA117" s="1"/>
      <c r="DB117" s="1"/>
      <c r="DC117" s="1"/>
      <c r="DD117" s="1"/>
      <c r="DE117" s="1"/>
      <c r="DF117" s="1"/>
      <c r="DG117" s="2"/>
      <c r="DH117" s="18"/>
      <c r="DI117" s="18"/>
      <c r="DJ117" s="32"/>
      <c r="DK117" s="18"/>
      <c r="DL117" s="1"/>
      <c r="DM117" s="18"/>
    </row>
    <row r="118" spans="1:117" x14ac:dyDescent="0.2">
      <c r="A118" s="97">
        <f t="shared" si="65"/>
        <v>43559</v>
      </c>
      <c r="B118" s="5">
        <f t="shared" si="54"/>
        <v>1015.1275263399999</v>
      </c>
      <c r="C118" s="5">
        <f t="shared" si="66"/>
        <v>1000</v>
      </c>
      <c r="D118" s="63">
        <f t="shared" si="67"/>
        <v>5138.93</v>
      </c>
      <c r="E118" s="11">
        <f>IF(K118=1,VLOOKUP(A118,[1]Plan1!$BO$80:$BQ$314,3),E117)</f>
        <v>5177.47</v>
      </c>
      <c r="F118" s="143">
        <f t="shared" si="68"/>
        <v>43540</v>
      </c>
      <c r="G118" s="9">
        <f t="shared" si="55"/>
        <v>7.4996156787503487E-3</v>
      </c>
      <c r="H118" s="64">
        <f t="shared" si="72"/>
        <v>43570</v>
      </c>
      <c r="I118" s="64">
        <f t="shared" si="56"/>
        <v>43570</v>
      </c>
      <c r="J118" s="1">
        <f t="shared" si="69"/>
        <v>21</v>
      </c>
      <c r="K118" s="1">
        <f t="shared" si="76"/>
        <v>14</v>
      </c>
      <c r="L118" s="5">
        <f t="shared" si="57"/>
        <v>1.00499351</v>
      </c>
      <c r="M118" s="12">
        <f t="shared" si="77"/>
        <v>1.00429945</v>
      </c>
      <c r="N118" s="12">
        <f t="shared" si="73"/>
        <v>1.0087218319430904</v>
      </c>
      <c r="O118" s="5">
        <f t="shared" si="75"/>
        <v>1.0137588900000001</v>
      </c>
      <c r="P118" s="5">
        <f t="shared" si="58"/>
        <v>1013.75889</v>
      </c>
      <c r="Q118" s="10">
        <f t="shared" si="59"/>
        <v>0</v>
      </c>
      <c r="R118" s="6">
        <f t="shared" si="60"/>
        <v>0</v>
      </c>
      <c r="S118" s="5">
        <f t="shared" si="61"/>
        <v>0</v>
      </c>
      <c r="T118" s="6">
        <f t="shared" si="70"/>
        <v>0.12</v>
      </c>
      <c r="U118" s="10">
        <f t="shared" si="74"/>
        <v>3</v>
      </c>
      <c r="V118" s="10">
        <v>252</v>
      </c>
      <c r="W118" s="12">
        <f t="shared" si="62"/>
        <v>1.0013500609999999</v>
      </c>
      <c r="X118" s="5">
        <f t="shared" si="63"/>
        <v>1.3686363399999999</v>
      </c>
      <c r="Y118" s="11">
        <f t="shared" si="64"/>
        <v>0</v>
      </c>
      <c r="Z118" s="2" t="s">
        <v>65</v>
      </c>
      <c r="AA118" s="64">
        <f t="shared" si="71"/>
        <v>43585</v>
      </c>
      <c r="AB118" s="2"/>
      <c r="AC118" s="41"/>
      <c r="AD118" s="45">
        <v>38602</v>
      </c>
      <c r="AE118" s="32" t="s">
        <v>72</v>
      </c>
      <c r="AG118" s="18">
        <v>1</v>
      </c>
      <c r="AH118" s="66">
        <v>43388</v>
      </c>
      <c r="AI118" s="66">
        <f t="shared" ref="AI118:AI167" si="78">WORKDAY(AH118,-1,AD$118:AD$502)</f>
        <v>43384</v>
      </c>
      <c r="AJ118" s="66">
        <f t="shared" ref="AJ118:AJ167" si="79">WORKDAY(AI118,1,AD$118:AD$502)</f>
        <v>43388</v>
      </c>
      <c r="AK118" s="66">
        <f t="shared" ref="AK118:AK167" si="80">AJ119</f>
        <v>43420</v>
      </c>
      <c r="AL118" s="18">
        <f t="shared" ref="AL118:AL167" si="81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9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4"/>
      <c r="CX118" s="1"/>
      <c r="CY118" s="1"/>
      <c r="CZ118" s="1"/>
      <c r="DA118" s="1"/>
      <c r="DB118" s="1"/>
      <c r="DC118" s="1"/>
      <c r="DD118" s="1"/>
      <c r="DE118" s="1"/>
      <c r="DF118" s="1"/>
      <c r="DG118" s="2"/>
      <c r="DH118" s="18"/>
      <c r="DI118" s="18"/>
      <c r="DJ118" s="32"/>
      <c r="DK118" s="18"/>
      <c r="DL118" s="1"/>
      <c r="DM118" s="18"/>
    </row>
    <row r="119" spans="1:117" x14ac:dyDescent="0.2">
      <c r="A119" s="97">
        <f t="shared" si="65"/>
        <v>43560</v>
      </c>
      <c r="B119" s="5">
        <f t="shared" si="54"/>
        <v>1015.94554922</v>
      </c>
      <c r="C119" s="5">
        <f t="shared" si="66"/>
        <v>1000</v>
      </c>
      <c r="D119" s="63">
        <f t="shared" si="67"/>
        <v>5138.93</v>
      </c>
      <c r="E119" s="11">
        <f>IF(K119=1,VLOOKUP(A119,[1]Plan1!$BO$80:$BQ$314,3),E118)</f>
        <v>5177.47</v>
      </c>
      <c r="F119" s="143">
        <f t="shared" si="68"/>
        <v>43540</v>
      </c>
      <c r="G119" s="9">
        <f t="shared" si="55"/>
        <v>7.4996156787503487E-3</v>
      </c>
      <c r="H119" s="64">
        <f t="shared" si="72"/>
        <v>43570</v>
      </c>
      <c r="I119" s="64">
        <f t="shared" si="56"/>
        <v>43570</v>
      </c>
      <c r="J119" s="1">
        <f t="shared" si="69"/>
        <v>21</v>
      </c>
      <c r="K119" s="1">
        <f t="shared" si="76"/>
        <v>15</v>
      </c>
      <c r="L119" s="5">
        <f t="shared" si="57"/>
        <v>1.0053511399999999</v>
      </c>
      <c r="M119" s="12">
        <f t="shared" si="77"/>
        <v>1.00429945</v>
      </c>
      <c r="N119" s="12">
        <f t="shared" si="73"/>
        <v>1.0087218319430904</v>
      </c>
      <c r="O119" s="5">
        <f t="shared" si="75"/>
        <v>1.0141196400000001</v>
      </c>
      <c r="P119" s="5">
        <f t="shared" si="58"/>
        <v>1014.11964</v>
      </c>
      <c r="Q119" s="10">
        <f t="shared" si="59"/>
        <v>0</v>
      </c>
      <c r="R119" s="6">
        <f t="shared" si="60"/>
        <v>0</v>
      </c>
      <c r="S119" s="5">
        <f t="shared" si="61"/>
        <v>0</v>
      </c>
      <c r="T119" s="6">
        <f t="shared" si="70"/>
        <v>0.12</v>
      </c>
      <c r="U119" s="10">
        <f t="shared" si="74"/>
        <v>4</v>
      </c>
      <c r="V119" s="10">
        <v>252</v>
      </c>
      <c r="W119" s="12">
        <f t="shared" si="62"/>
        <v>1.0018004869999999</v>
      </c>
      <c r="X119" s="5">
        <f t="shared" si="63"/>
        <v>1.82590922</v>
      </c>
      <c r="Y119" s="11">
        <f t="shared" si="64"/>
        <v>0</v>
      </c>
      <c r="Z119" s="2" t="s">
        <v>65</v>
      </c>
      <c r="AA119" s="64">
        <f t="shared" si="71"/>
        <v>43585</v>
      </c>
      <c r="AB119" s="2"/>
      <c r="AC119" s="41"/>
      <c r="AD119" s="45">
        <v>38637</v>
      </c>
      <c r="AE119" s="32" t="s">
        <v>73</v>
      </c>
      <c r="AG119" s="18">
        <f>AG118+1</f>
        <v>2</v>
      </c>
      <c r="AH119" s="66">
        <f>EDATE(AH118,1)</f>
        <v>43419</v>
      </c>
      <c r="AI119" s="66">
        <f t="shared" si="78"/>
        <v>43418</v>
      </c>
      <c r="AJ119" s="66">
        <f t="shared" si="79"/>
        <v>43420</v>
      </c>
      <c r="AK119" s="66">
        <f t="shared" si="80"/>
        <v>43451</v>
      </c>
      <c r="AL119" s="18">
        <f t="shared" si="81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9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4"/>
      <c r="CX119" s="1"/>
      <c r="CY119" s="1"/>
      <c r="CZ119" s="1"/>
      <c r="DA119" s="1"/>
      <c r="DB119" s="1"/>
      <c r="DC119" s="1"/>
      <c r="DD119" s="1"/>
      <c r="DE119" s="1"/>
      <c r="DF119" s="1"/>
      <c r="DG119" s="2"/>
      <c r="DH119" s="18"/>
      <c r="DI119" s="18"/>
      <c r="DJ119" s="32"/>
      <c r="DK119" s="18"/>
      <c r="DL119" s="1"/>
      <c r="DM119" s="18"/>
    </row>
    <row r="120" spans="1:117" x14ac:dyDescent="0.2">
      <c r="A120" s="97">
        <f t="shared" si="65"/>
        <v>43561</v>
      </c>
      <c r="B120" s="5">
        <f t="shared" si="54"/>
        <v>1016.76423231</v>
      </c>
      <c r="C120" s="5">
        <f t="shared" si="66"/>
        <v>1000</v>
      </c>
      <c r="D120" s="63">
        <f t="shared" si="67"/>
        <v>5138.93</v>
      </c>
      <c r="E120" s="11">
        <f>IF(K120=1,VLOOKUP(A120,[1]Plan1!$BO$80:$BQ$314,3),E119)</f>
        <v>5177.47</v>
      </c>
      <c r="F120" s="143">
        <f t="shared" si="68"/>
        <v>43540</v>
      </c>
      <c r="G120" s="9">
        <f t="shared" si="55"/>
        <v>7.4996156787503487E-3</v>
      </c>
      <c r="H120" s="64">
        <f t="shared" si="72"/>
        <v>43570</v>
      </c>
      <c r="I120" s="64">
        <f t="shared" si="56"/>
        <v>43570</v>
      </c>
      <c r="J120" s="1">
        <f t="shared" si="69"/>
        <v>21</v>
      </c>
      <c r="K120" s="1">
        <f t="shared" si="76"/>
        <v>16</v>
      </c>
      <c r="L120" s="5">
        <f t="shared" si="57"/>
        <v>1.0057088999999999</v>
      </c>
      <c r="M120" s="12">
        <f t="shared" si="77"/>
        <v>1.00429945</v>
      </c>
      <c r="N120" s="12">
        <f t="shared" si="73"/>
        <v>1.0087218319430904</v>
      </c>
      <c r="O120" s="5">
        <f t="shared" si="75"/>
        <v>1.01448052</v>
      </c>
      <c r="P120" s="5">
        <f t="shared" si="58"/>
        <v>1014.48052</v>
      </c>
      <c r="Q120" s="10">
        <f t="shared" si="59"/>
        <v>0</v>
      </c>
      <c r="R120" s="6">
        <f t="shared" si="60"/>
        <v>0</v>
      </c>
      <c r="S120" s="5">
        <f t="shared" si="61"/>
        <v>0</v>
      </c>
      <c r="T120" s="6">
        <f t="shared" si="70"/>
        <v>0.12</v>
      </c>
      <c r="U120" s="10">
        <f t="shared" si="74"/>
        <v>5</v>
      </c>
      <c r="V120" s="10">
        <v>252</v>
      </c>
      <c r="W120" s="12">
        <f t="shared" si="62"/>
        <v>1.002251115</v>
      </c>
      <c r="X120" s="5">
        <f t="shared" si="63"/>
        <v>2.2837123099999999</v>
      </c>
      <c r="Y120" s="11">
        <f t="shared" si="64"/>
        <v>0</v>
      </c>
      <c r="Z120" s="2" t="s">
        <v>65</v>
      </c>
      <c r="AA120" s="64">
        <f t="shared" si="71"/>
        <v>43585</v>
      </c>
      <c r="AB120" s="2"/>
      <c r="AC120" s="41"/>
      <c r="AD120" s="45">
        <v>38658</v>
      </c>
      <c r="AE120" s="32" t="s">
        <v>74</v>
      </c>
      <c r="AG120" s="18">
        <f t="shared" ref="AG120:AG148" si="82">AG119+1</f>
        <v>3</v>
      </c>
      <c r="AH120" s="66">
        <f t="shared" ref="AH120:AH167" si="83">EDATE(AH119,1)</f>
        <v>43449</v>
      </c>
      <c r="AI120" s="66">
        <f t="shared" si="78"/>
        <v>43448</v>
      </c>
      <c r="AJ120" s="66">
        <f t="shared" si="79"/>
        <v>43451</v>
      </c>
      <c r="AK120" s="66">
        <f t="shared" si="80"/>
        <v>43480</v>
      </c>
      <c r="AL120" s="18">
        <f t="shared" si="81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9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4"/>
      <c r="CX120" s="1"/>
      <c r="CY120" s="1"/>
      <c r="CZ120" s="1"/>
      <c r="DA120" s="1"/>
      <c r="DB120" s="1"/>
      <c r="DC120" s="1"/>
      <c r="DD120" s="1"/>
      <c r="DE120" s="1"/>
      <c r="DF120" s="1"/>
      <c r="DG120" s="2"/>
      <c r="DH120" s="18"/>
      <c r="DI120" s="18"/>
      <c r="DJ120" s="32"/>
      <c r="DK120" s="18"/>
      <c r="DL120" s="1"/>
      <c r="DM120" s="18"/>
    </row>
    <row r="121" spans="1:117" x14ac:dyDescent="0.2">
      <c r="A121" s="97">
        <f t="shared" si="65"/>
        <v>43562</v>
      </c>
      <c r="B121" s="5">
        <f t="shared" si="54"/>
        <v>1016.76423231</v>
      </c>
      <c r="C121" s="5">
        <f t="shared" si="66"/>
        <v>1000</v>
      </c>
      <c r="D121" s="63">
        <f t="shared" si="67"/>
        <v>5138.93</v>
      </c>
      <c r="E121" s="11">
        <f>IF(K121=1,VLOOKUP(A121,[1]Plan1!$BO$80:$BQ$314,3),E120)</f>
        <v>5177.47</v>
      </c>
      <c r="F121" s="143">
        <f t="shared" si="68"/>
        <v>43540</v>
      </c>
      <c r="G121" s="9">
        <f t="shared" si="55"/>
        <v>7.4996156787503487E-3</v>
      </c>
      <c r="H121" s="64">
        <f t="shared" si="72"/>
        <v>43570</v>
      </c>
      <c r="I121" s="64">
        <f t="shared" si="56"/>
        <v>43570</v>
      </c>
      <c r="J121" s="1">
        <f t="shared" si="69"/>
        <v>21</v>
      </c>
      <c r="K121" s="1">
        <f t="shared" si="76"/>
        <v>16</v>
      </c>
      <c r="L121" s="5">
        <f t="shared" si="57"/>
        <v>1.0057088999999999</v>
      </c>
      <c r="M121" s="12">
        <f t="shared" si="77"/>
        <v>1.00429945</v>
      </c>
      <c r="N121" s="12">
        <f t="shared" si="73"/>
        <v>1.0087218319430904</v>
      </c>
      <c r="O121" s="5">
        <f t="shared" si="75"/>
        <v>1.01448052</v>
      </c>
      <c r="P121" s="5">
        <f t="shared" si="58"/>
        <v>1014.48052</v>
      </c>
      <c r="Q121" s="10">
        <f t="shared" si="59"/>
        <v>0</v>
      </c>
      <c r="R121" s="6">
        <f t="shared" si="60"/>
        <v>0</v>
      </c>
      <c r="S121" s="5">
        <f t="shared" si="61"/>
        <v>0</v>
      </c>
      <c r="T121" s="6">
        <f t="shared" si="70"/>
        <v>0.12</v>
      </c>
      <c r="U121" s="10">
        <f t="shared" si="74"/>
        <v>5</v>
      </c>
      <c r="V121" s="10">
        <v>252</v>
      </c>
      <c r="W121" s="12">
        <f t="shared" si="62"/>
        <v>1.002251115</v>
      </c>
      <c r="X121" s="5">
        <f t="shared" si="63"/>
        <v>2.2837123099999999</v>
      </c>
      <c r="Y121" s="11">
        <f t="shared" si="64"/>
        <v>0</v>
      </c>
      <c r="Z121" s="2" t="s">
        <v>65</v>
      </c>
      <c r="AA121" s="64">
        <f t="shared" si="71"/>
        <v>43585</v>
      </c>
      <c r="AB121" s="2"/>
      <c r="AC121" s="41"/>
      <c r="AD121" s="45">
        <v>38671</v>
      </c>
      <c r="AE121" s="32" t="s">
        <v>75</v>
      </c>
      <c r="AG121" s="18">
        <f t="shared" si="82"/>
        <v>4</v>
      </c>
      <c r="AH121" s="66">
        <f t="shared" si="83"/>
        <v>43480</v>
      </c>
      <c r="AI121" s="66">
        <f t="shared" si="78"/>
        <v>43479</v>
      </c>
      <c r="AJ121" s="66">
        <f t="shared" si="79"/>
        <v>43480</v>
      </c>
      <c r="AK121" s="66">
        <f t="shared" si="80"/>
        <v>43511</v>
      </c>
      <c r="AL121" s="18">
        <f t="shared" si="81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9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4"/>
      <c r="CX121" s="1"/>
      <c r="CY121" s="1"/>
      <c r="CZ121" s="1"/>
      <c r="DA121" s="1"/>
      <c r="DB121" s="1"/>
      <c r="DC121" s="1"/>
      <c r="DD121" s="1"/>
      <c r="DE121" s="1"/>
      <c r="DF121" s="1"/>
      <c r="DG121" s="2"/>
      <c r="DH121" s="18"/>
      <c r="DI121" s="18"/>
      <c r="DJ121" s="32"/>
      <c r="DK121" s="18"/>
      <c r="DL121" s="1"/>
      <c r="DM121" s="18"/>
    </row>
    <row r="122" spans="1:117" x14ac:dyDescent="0.2">
      <c r="A122" s="97">
        <f t="shared" si="65"/>
        <v>43563</v>
      </c>
      <c r="B122" s="5">
        <f t="shared" si="54"/>
        <v>1016.76423231</v>
      </c>
      <c r="C122" s="5">
        <f t="shared" si="66"/>
        <v>1000</v>
      </c>
      <c r="D122" s="63">
        <f t="shared" si="67"/>
        <v>5138.93</v>
      </c>
      <c r="E122" s="11">
        <f>IF(K122=1,VLOOKUP(A122,[1]Plan1!$BO$80:$BQ$314,3),E121)</f>
        <v>5177.47</v>
      </c>
      <c r="F122" s="143">
        <f t="shared" si="68"/>
        <v>43540</v>
      </c>
      <c r="G122" s="9">
        <f t="shared" si="55"/>
        <v>7.4996156787503487E-3</v>
      </c>
      <c r="H122" s="64">
        <f t="shared" si="72"/>
        <v>43570</v>
      </c>
      <c r="I122" s="64">
        <f t="shared" si="56"/>
        <v>43570</v>
      </c>
      <c r="J122" s="1">
        <f t="shared" si="69"/>
        <v>21</v>
      </c>
      <c r="K122" s="1">
        <f t="shared" si="76"/>
        <v>16</v>
      </c>
      <c r="L122" s="5">
        <f t="shared" si="57"/>
        <v>1.0057088999999999</v>
      </c>
      <c r="M122" s="12">
        <f t="shared" si="77"/>
        <v>1.00429945</v>
      </c>
      <c r="N122" s="12">
        <f t="shared" si="73"/>
        <v>1.0087218319430904</v>
      </c>
      <c r="O122" s="5">
        <f t="shared" si="75"/>
        <v>1.01448052</v>
      </c>
      <c r="P122" s="5">
        <f t="shared" si="58"/>
        <v>1014.48052</v>
      </c>
      <c r="Q122" s="10">
        <f t="shared" si="59"/>
        <v>0</v>
      </c>
      <c r="R122" s="6">
        <f t="shared" si="60"/>
        <v>0</v>
      </c>
      <c r="S122" s="5">
        <f t="shared" si="61"/>
        <v>0</v>
      </c>
      <c r="T122" s="6">
        <f t="shared" si="70"/>
        <v>0.12</v>
      </c>
      <c r="U122" s="10">
        <f t="shared" si="74"/>
        <v>5</v>
      </c>
      <c r="V122" s="10">
        <v>252</v>
      </c>
      <c r="W122" s="12">
        <f t="shared" si="62"/>
        <v>1.002251115</v>
      </c>
      <c r="X122" s="5">
        <f t="shared" si="63"/>
        <v>2.2837123099999999</v>
      </c>
      <c r="Y122" s="11">
        <f t="shared" si="64"/>
        <v>0</v>
      </c>
      <c r="Z122" s="2" t="s">
        <v>65</v>
      </c>
      <c r="AA122" s="64">
        <f t="shared" si="71"/>
        <v>43585</v>
      </c>
      <c r="AB122" s="2"/>
      <c r="AC122" s="41"/>
      <c r="AD122" s="45">
        <v>38775</v>
      </c>
      <c r="AE122" s="32" t="s">
        <v>76</v>
      </c>
      <c r="AG122" s="18">
        <f t="shared" si="82"/>
        <v>5</v>
      </c>
      <c r="AH122" s="66">
        <f t="shared" si="83"/>
        <v>43511</v>
      </c>
      <c r="AI122" s="66">
        <f t="shared" si="78"/>
        <v>43510</v>
      </c>
      <c r="AJ122" s="66">
        <f t="shared" si="79"/>
        <v>43511</v>
      </c>
      <c r="AK122" s="66">
        <f t="shared" si="80"/>
        <v>43539</v>
      </c>
      <c r="AL122" s="18">
        <f t="shared" si="81"/>
        <v>18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9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4"/>
      <c r="CX122" s="1"/>
      <c r="CY122" s="1"/>
      <c r="CZ122" s="1"/>
      <c r="DA122" s="1"/>
      <c r="DB122" s="1"/>
      <c r="DC122" s="1"/>
      <c r="DD122" s="1"/>
      <c r="DE122" s="1"/>
      <c r="DF122" s="1"/>
      <c r="DG122" s="2"/>
      <c r="DH122" s="18"/>
      <c r="DI122" s="18"/>
      <c r="DJ122" s="32"/>
      <c r="DK122" s="18"/>
      <c r="DL122" s="1"/>
      <c r="DM122" s="18"/>
    </row>
    <row r="123" spans="1:117" x14ac:dyDescent="0.2">
      <c r="A123" s="97">
        <f t="shared" si="65"/>
        <v>43564</v>
      </c>
      <c r="B123" s="5">
        <f t="shared" si="54"/>
        <v>1017.58357701</v>
      </c>
      <c r="C123" s="5">
        <f t="shared" si="66"/>
        <v>1000</v>
      </c>
      <c r="D123" s="63">
        <f t="shared" si="67"/>
        <v>5138.93</v>
      </c>
      <c r="E123" s="11">
        <f>IF(K123=1,VLOOKUP(A123,[1]Plan1!$BO$80:$BQ$314,3),E122)</f>
        <v>5177.47</v>
      </c>
      <c r="F123" s="143">
        <f t="shared" si="68"/>
        <v>43540</v>
      </c>
      <c r="G123" s="9">
        <f t="shared" si="55"/>
        <v>7.4996156787503487E-3</v>
      </c>
      <c r="H123" s="64">
        <f t="shared" si="72"/>
        <v>43570</v>
      </c>
      <c r="I123" s="64">
        <f t="shared" si="56"/>
        <v>43570</v>
      </c>
      <c r="J123" s="1">
        <f t="shared" si="69"/>
        <v>21</v>
      </c>
      <c r="K123" s="1">
        <f t="shared" si="76"/>
        <v>17</v>
      </c>
      <c r="L123" s="5">
        <f t="shared" si="57"/>
        <v>1.00606679</v>
      </c>
      <c r="M123" s="12">
        <f t="shared" si="77"/>
        <v>1.00429945</v>
      </c>
      <c r="N123" s="12">
        <f t="shared" si="73"/>
        <v>1.0087218319430904</v>
      </c>
      <c r="O123" s="5">
        <f t="shared" si="75"/>
        <v>1.01484153</v>
      </c>
      <c r="P123" s="5">
        <f t="shared" si="58"/>
        <v>1014.84153</v>
      </c>
      <c r="Q123" s="10">
        <f t="shared" si="59"/>
        <v>0</v>
      </c>
      <c r="R123" s="6">
        <f t="shared" si="60"/>
        <v>0</v>
      </c>
      <c r="S123" s="5">
        <f t="shared" si="61"/>
        <v>0</v>
      </c>
      <c r="T123" s="6">
        <f t="shared" si="70"/>
        <v>0.12</v>
      </c>
      <c r="U123" s="10">
        <f t="shared" si="74"/>
        <v>6</v>
      </c>
      <c r="V123" s="10">
        <v>252</v>
      </c>
      <c r="W123" s="12">
        <f t="shared" si="62"/>
        <v>1.002701946</v>
      </c>
      <c r="X123" s="5">
        <f t="shared" si="63"/>
        <v>2.7420470099999998</v>
      </c>
      <c r="Y123" s="11">
        <f t="shared" si="64"/>
        <v>0</v>
      </c>
      <c r="Z123" s="2" t="s">
        <v>65</v>
      </c>
      <c r="AA123" s="64">
        <f t="shared" si="71"/>
        <v>43585</v>
      </c>
      <c r="AB123" s="2"/>
      <c r="AC123" s="41"/>
      <c r="AD123" s="45">
        <v>38776</v>
      </c>
      <c r="AE123" s="32" t="s">
        <v>76</v>
      </c>
      <c r="AG123" s="18">
        <f t="shared" si="82"/>
        <v>6</v>
      </c>
      <c r="AH123" s="66">
        <f t="shared" si="83"/>
        <v>43539</v>
      </c>
      <c r="AI123" s="66">
        <f t="shared" si="78"/>
        <v>43538</v>
      </c>
      <c r="AJ123" s="66">
        <f t="shared" si="79"/>
        <v>43539</v>
      </c>
      <c r="AK123" s="66">
        <f t="shared" si="80"/>
        <v>43570</v>
      </c>
      <c r="AL123" s="18">
        <f t="shared" si="81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9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4"/>
      <c r="CX123" s="1"/>
      <c r="CY123" s="1"/>
      <c r="CZ123" s="1"/>
      <c r="DA123" s="1"/>
      <c r="DB123" s="1"/>
      <c r="DC123" s="1"/>
      <c r="DD123" s="1"/>
      <c r="DE123" s="1"/>
      <c r="DF123" s="1"/>
      <c r="DG123" s="2"/>
      <c r="DH123" s="18"/>
      <c r="DI123" s="18"/>
      <c r="DJ123" s="32"/>
      <c r="DK123" s="18"/>
      <c r="DL123" s="1"/>
      <c r="DM123" s="18"/>
    </row>
    <row r="124" spans="1:117" x14ac:dyDescent="0.2">
      <c r="A124" s="97">
        <f t="shared" si="65"/>
        <v>43565</v>
      </c>
      <c r="B124" s="5">
        <f t="shared" si="54"/>
        <v>1018.40357266</v>
      </c>
      <c r="C124" s="5">
        <f t="shared" si="66"/>
        <v>1000</v>
      </c>
      <c r="D124" s="63">
        <f t="shared" si="67"/>
        <v>5138.93</v>
      </c>
      <c r="E124" s="11">
        <f>IF(K124=1,VLOOKUP(A124,[1]Plan1!$BO$80:$BQ$314,3),E123)</f>
        <v>5177.47</v>
      </c>
      <c r="F124" s="143">
        <f t="shared" si="68"/>
        <v>43540</v>
      </c>
      <c r="G124" s="9">
        <f t="shared" si="55"/>
        <v>7.4996156787503487E-3</v>
      </c>
      <c r="H124" s="64">
        <f t="shared" si="72"/>
        <v>43570</v>
      </c>
      <c r="I124" s="64">
        <f t="shared" si="56"/>
        <v>43570</v>
      </c>
      <c r="J124" s="1">
        <f t="shared" si="69"/>
        <v>21</v>
      </c>
      <c r="K124" s="1">
        <f t="shared" si="76"/>
        <v>18</v>
      </c>
      <c r="L124" s="5">
        <f t="shared" si="57"/>
        <v>1.0064248</v>
      </c>
      <c r="M124" s="12">
        <f t="shared" si="77"/>
        <v>1.00429945</v>
      </c>
      <c r="N124" s="12">
        <f t="shared" si="73"/>
        <v>1.0087218319430904</v>
      </c>
      <c r="O124" s="5">
        <f t="shared" si="75"/>
        <v>1.0152026599999999</v>
      </c>
      <c r="P124" s="5">
        <f t="shared" si="58"/>
        <v>1015.20266</v>
      </c>
      <c r="Q124" s="10">
        <f t="shared" si="59"/>
        <v>0</v>
      </c>
      <c r="R124" s="6">
        <f t="shared" si="60"/>
        <v>0</v>
      </c>
      <c r="S124" s="5">
        <f t="shared" si="61"/>
        <v>0</v>
      </c>
      <c r="T124" s="6">
        <f t="shared" si="70"/>
        <v>0.12</v>
      </c>
      <c r="U124" s="10">
        <f t="shared" si="74"/>
        <v>7</v>
      </c>
      <c r="V124" s="10">
        <v>252</v>
      </c>
      <c r="W124" s="12">
        <f t="shared" si="62"/>
        <v>1.003152979</v>
      </c>
      <c r="X124" s="5">
        <f t="shared" si="63"/>
        <v>3.2009126600000002</v>
      </c>
      <c r="Y124" s="11">
        <f t="shared" si="64"/>
        <v>0</v>
      </c>
      <c r="Z124" s="2" t="s">
        <v>65</v>
      </c>
      <c r="AA124" s="64">
        <f t="shared" si="71"/>
        <v>43585</v>
      </c>
      <c r="AB124" s="2"/>
      <c r="AC124" s="41"/>
      <c r="AD124" s="45">
        <v>38821</v>
      </c>
      <c r="AE124" s="32" t="s">
        <v>77</v>
      </c>
      <c r="AG124" s="18">
        <f t="shared" si="82"/>
        <v>7</v>
      </c>
      <c r="AH124" s="66">
        <f t="shared" si="83"/>
        <v>43570</v>
      </c>
      <c r="AI124" s="66">
        <f t="shared" si="78"/>
        <v>43567</v>
      </c>
      <c r="AJ124" s="66">
        <f t="shared" si="79"/>
        <v>43570</v>
      </c>
      <c r="AK124" s="66">
        <f t="shared" si="80"/>
        <v>43600</v>
      </c>
      <c r="AL124" s="18">
        <f t="shared" si="81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9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4"/>
      <c r="CX124" s="1"/>
      <c r="CY124" s="1"/>
      <c r="CZ124" s="1"/>
      <c r="DA124" s="1"/>
      <c r="DB124" s="1"/>
      <c r="DC124" s="1"/>
      <c r="DD124" s="1"/>
      <c r="DE124" s="1"/>
      <c r="DF124" s="1"/>
      <c r="DG124" s="2"/>
      <c r="DH124" s="18"/>
      <c r="DI124" s="18"/>
      <c r="DJ124" s="32"/>
      <c r="DK124" s="18"/>
      <c r="DL124" s="1"/>
      <c r="DM124" s="18"/>
    </row>
    <row r="125" spans="1:117" x14ac:dyDescent="0.2">
      <c r="A125" s="97">
        <f t="shared" si="65"/>
        <v>43566</v>
      </c>
      <c r="B125" s="5">
        <f t="shared" si="54"/>
        <v>1019.22424176</v>
      </c>
      <c r="C125" s="5">
        <f t="shared" si="66"/>
        <v>1000</v>
      </c>
      <c r="D125" s="63">
        <f t="shared" si="67"/>
        <v>5138.93</v>
      </c>
      <c r="E125" s="11">
        <f>IF(K125=1,VLOOKUP(A125,[1]Plan1!$BO$80:$BQ$314,3),E124)</f>
        <v>5177.47</v>
      </c>
      <c r="F125" s="143">
        <f t="shared" si="68"/>
        <v>43540</v>
      </c>
      <c r="G125" s="9">
        <f t="shared" si="55"/>
        <v>7.4996156787503487E-3</v>
      </c>
      <c r="H125" s="64">
        <f t="shared" si="72"/>
        <v>43570</v>
      </c>
      <c r="I125" s="64">
        <f t="shared" si="56"/>
        <v>43570</v>
      </c>
      <c r="J125" s="1">
        <f t="shared" si="69"/>
        <v>21</v>
      </c>
      <c r="K125" s="1">
        <f t="shared" si="76"/>
        <v>19</v>
      </c>
      <c r="L125" s="5">
        <f t="shared" si="57"/>
        <v>1.0067829399999999</v>
      </c>
      <c r="M125" s="12">
        <f t="shared" si="77"/>
        <v>1.00429945</v>
      </c>
      <c r="N125" s="12">
        <f t="shared" si="73"/>
        <v>1.0087218319430904</v>
      </c>
      <c r="O125" s="5">
        <f t="shared" si="75"/>
        <v>1.0155639299999999</v>
      </c>
      <c r="P125" s="5">
        <f t="shared" si="58"/>
        <v>1015.56393</v>
      </c>
      <c r="Q125" s="10">
        <f t="shared" si="59"/>
        <v>0</v>
      </c>
      <c r="R125" s="6">
        <f t="shared" si="60"/>
        <v>0</v>
      </c>
      <c r="S125" s="5">
        <f t="shared" si="61"/>
        <v>0</v>
      </c>
      <c r="T125" s="6">
        <f t="shared" si="70"/>
        <v>0.12</v>
      </c>
      <c r="U125" s="10">
        <f t="shared" si="74"/>
        <v>8</v>
      </c>
      <c r="V125" s="10">
        <v>252</v>
      </c>
      <c r="W125" s="12">
        <f t="shared" si="62"/>
        <v>1.003604216</v>
      </c>
      <c r="X125" s="5">
        <f t="shared" si="63"/>
        <v>3.6603117599999999</v>
      </c>
      <c r="Y125" s="11">
        <f t="shared" si="64"/>
        <v>0</v>
      </c>
      <c r="Z125" s="2" t="s">
        <v>65</v>
      </c>
      <c r="AA125" s="64">
        <f t="shared" si="71"/>
        <v>43585</v>
      </c>
      <c r="AB125" s="2"/>
      <c r="AC125" s="41"/>
      <c r="AD125" s="45">
        <v>38828</v>
      </c>
      <c r="AE125" s="32" t="s">
        <v>78</v>
      </c>
      <c r="AG125" s="18">
        <f t="shared" si="82"/>
        <v>8</v>
      </c>
      <c r="AH125" s="66">
        <f t="shared" si="83"/>
        <v>43600</v>
      </c>
      <c r="AI125" s="66">
        <f t="shared" si="78"/>
        <v>43599</v>
      </c>
      <c r="AJ125" s="66">
        <f t="shared" si="79"/>
        <v>43600</v>
      </c>
      <c r="AK125" s="66">
        <f t="shared" si="80"/>
        <v>43633</v>
      </c>
      <c r="AL125" s="18">
        <f t="shared" si="81"/>
        <v>23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9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4"/>
      <c r="CX125" s="1"/>
      <c r="CY125" s="1"/>
      <c r="CZ125" s="1"/>
      <c r="DA125" s="1"/>
      <c r="DB125" s="1"/>
      <c r="DC125" s="1"/>
      <c r="DD125" s="1"/>
      <c r="DE125" s="1"/>
      <c r="DF125" s="1"/>
      <c r="DG125" s="2"/>
      <c r="DH125" s="18"/>
      <c r="DI125" s="18"/>
      <c r="DJ125" s="32"/>
      <c r="DK125" s="18"/>
      <c r="DL125" s="1"/>
      <c r="DM125" s="18"/>
    </row>
    <row r="126" spans="1:117" x14ac:dyDescent="0.2">
      <c r="A126" s="97">
        <f t="shared" si="65"/>
        <v>43567</v>
      </c>
      <c r="B126" s="5">
        <f t="shared" si="54"/>
        <v>1020.0455626</v>
      </c>
      <c r="C126" s="5">
        <f t="shared" si="66"/>
        <v>1000</v>
      </c>
      <c r="D126" s="63">
        <f t="shared" si="67"/>
        <v>5138.93</v>
      </c>
      <c r="E126" s="11">
        <f>IF(K126=1,VLOOKUP(A126,[1]Plan1!$BO$80:$BQ$314,3),E125)</f>
        <v>5177.47</v>
      </c>
      <c r="F126" s="143">
        <f t="shared" si="68"/>
        <v>43540</v>
      </c>
      <c r="G126" s="9">
        <f t="shared" si="55"/>
        <v>7.4996156787503487E-3</v>
      </c>
      <c r="H126" s="64">
        <f t="shared" si="72"/>
        <v>43570</v>
      </c>
      <c r="I126" s="64">
        <f t="shared" si="56"/>
        <v>43570</v>
      </c>
      <c r="J126" s="1">
        <f t="shared" si="69"/>
        <v>21</v>
      </c>
      <c r="K126" s="1">
        <f t="shared" si="76"/>
        <v>20</v>
      </c>
      <c r="L126" s="5">
        <f t="shared" si="57"/>
        <v>1.0071412099999999</v>
      </c>
      <c r="M126" s="12">
        <f t="shared" si="77"/>
        <v>1.00429945</v>
      </c>
      <c r="N126" s="12">
        <f t="shared" si="73"/>
        <v>1.0087218319430904</v>
      </c>
      <c r="O126" s="5">
        <f t="shared" si="75"/>
        <v>1.01592532</v>
      </c>
      <c r="P126" s="5">
        <f t="shared" si="58"/>
        <v>1015.9253200000001</v>
      </c>
      <c r="Q126" s="10">
        <f t="shared" si="59"/>
        <v>0</v>
      </c>
      <c r="R126" s="6">
        <f t="shared" si="60"/>
        <v>0</v>
      </c>
      <c r="S126" s="5">
        <f t="shared" si="61"/>
        <v>0</v>
      </c>
      <c r="T126" s="6">
        <f t="shared" si="70"/>
        <v>0.12</v>
      </c>
      <c r="U126" s="10">
        <f t="shared" si="74"/>
        <v>9</v>
      </c>
      <c r="V126" s="10">
        <v>252</v>
      </c>
      <c r="W126" s="12">
        <f t="shared" si="62"/>
        <v>1.0040556549999999</v>
      </c>
      <c r="X126" s="5">
        <f t="shared" si="63"/>
        <v>4.1202426000000001</v>
      </c>
      <c r="Y126" s="11">
        <f t="shared" si="64"/>
        <v>0</v>
      </c>
      <c r="Z126" s="2" t="s">
        <v>65</v>
      </c>
      <c r="AA126" s="64">
        <f t="shared" si="71"/>
        <v>43585</v>
      </c>
      <c r="AB126" s="2"/>
      <c r="AC126" s="41"/>
      <c r="AD126" s="45">
        <v>38838</v>
      </c>
      <c r="AE126" s="32" t="s">
        <v>79</v>
      </c>
      <c r="AG126" s="18">
        <f t="shared" si="82"/>
        <v>9</v>
      </c>
      <c r="AH126" s="66">
        <f t="shared" si="83"/>
        <v>43631</v>
      </c>
      <c r="AI126" s="66">
        <f t="shared" si="78"/>
        <v>43630</v>
      </c>
      <c r="AJ126" s="66">
        <f t="shared" si="79"/>
        <v>43633</v>
      </c>
      <c r="AK126" s="66">
        <f t="shared" si="80"/>
        <v>43661</v>
      </c>
      <c r="AL126" s="18">
        <f t="shared" si="81"/>
        <v>19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9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4"/>
      <c r="CX126" s="1"/>
      <c r="CY126" s="1"/>
      <c r="CZ126" s="1"/>
      <c r="DA126" s="1"/>
      <c r="DB126" s="1"/>
      <c r="DC126" s="1"/>
      <c r="DD126" s="1"/>
      <c r="DE126" s="1"/>
      <c r="DF126" s="1"/>
      <c r="DG126" s="2"/>
      <c r="DH126" s="18"/>
      <c r="DI126" s="18"/>
      <c r="DJ126" s="32"/>
      <c r="DK126" s="18"/>
      <c r="DL126" s="1"/>
      <c r="DM126" s="18"/>
    </row>
    <row r="127" spans="1:117" x14ac:dyDescent="0.2">
      <c r="A127" s="97">
        <f t="shared" si="65"/>
        <v>43568</v>
      </c>
      <c r="B127" s="5">
        <f t="shared" si="54"/>
        <v>1020.86755667</v>
      </c>
      <c r="C127" s="5">
        <f t="shared" si="66"/>
        <v>1000</v>
      </c>
      <c r="D127" s="63">
        <f t="shared" si="67"/>
        <v>5138.93</v>
      </c>
      <c r="E127" s="11">
        <f>IF(K127=1,VLOOKUP(A127,[1]Plan1!$BO$80:$BQ$314,3),E126)</f>
        <v>5177.47</v>
      </c>
      <c r="F127" s="143">
        <f t="shared" si="68"/>
        <v>43540</v>
      </c>
      <c r="G127" s="9">
        <f t="shared" si="55"/>
        <v>7.4996156787503487E-3</v>
      </c>
      <c r="H127" s="64">
        <f t="shared" si="72"/>
        <v>43570</v>
      </c>
      <c r="I127" s="64">
        <f t="shared" si="56"/>
        <v>43570</v>
      </c>
      <c r="J127" s="1">
        <f t="shared" si="69"/>
        <v>21</v>
      </c>
      <c r="K127" s="1">
        <f t="shared" si="76"/>
        <v>21</v>
      </c>
      <c r="L127" s="5">
        <f t="shared" si="57"/>
        <v>1.00749961</v>
      </c>
      <c r="M127" s="12">
        <f t="shared" si="77"/>
        <v>1.00429945</v>
      </c>
      <c r="N127" s="12">
        <f t="shared" si="73"/>
        <v>1.0087218319430904</v>
      </c>
      <c r="O127" s="5">
        <f t="shared" si="75"/>
        <v>1.01628685</v>
      </c>
      <c r="P127" s="5">
        <f t="shared" si="58"/>
        <v>1016.28685</v>
      </c>
      <c r="Q127" s="10">
        <f t="shared" si="59"/>
        <v>0</v>
      </c>
      <c r="R127" s="6">
        <f t="shared" si="60"/>
        <v>0</v>
      </c>
      <c r="S127" s="5">
        <f t="shared" si="61"/>
        <v>0</v>
      </c>
      <c r="T127" s="6">
        <f t="shared" si="70"/>
        <v>0.12</v>
      </c>
      <c r="U127" s="10">
        <f t="shared" si="74"/>
        <v>10</v>
      </c>
      <c r="V127" s="10">
        <v>252</v>
      </c>
      <c r="W127" s="12">
        <f t="shared" si="62"/>
        <v>1.004507297</v>
      </c>
      <c r="X127" s="5">
        <f t="shared" si="63"/>
        <v>4.5807066699999996</v>
      </c>
      <c r="Y127" s="11">
        <f t="shared" si="64"/>
        <v>0</v>
      </c>
      <c r="Z127" s="2" t="s">
        <v>65</v>
      </c>
      <c r="AA127" s="64">
        <f t="shared" si="71"/>
        <v>43585</v>
      </c>
      <c r="AB127" s="2"/>
      <c r="AC127" s="41"/>
      <c r="AD127" s="45">
        <v>38883</v>
      </c>
      <c r="AE127" s="32" t="s">
        <v>80</v>
      </c>
      <c r="AG127" s="18">
        <f t="shared" si="82"/>
        <v>10</v>
      </c>
      <c r="AH127" s="66">
        <f t="shared" si="83"/>
        <v>43661</v>
      </c>
      <c r="AI127" s="66">
        <f t="shared" si="78"/>
        <v>43658</v>
      </c>
      <c r="AJ127" s="66">
        <f t="shared" si="79"/>
        <v>43661</v>
      </c>
      <c r="AK127" s="66">
        <f t="shared" si="80"/>
        <v>43692</v>
      </c>
      <c r="AL127" s="18">
        <f t="shared" si="81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9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4"/>
      <c r="CX127" s="1"/>
      <c r="CY127" s="1"/>
      <c r="CZ127" s="1"/>
      <c r="DA127" s="1"/>
      <c r="DB127" s="1"/>
      <c r="DC127" s="1"/>
      <c r="DD127" s="1"/>
      <c r="DE127" s="1"/>
      <c r="DF127" s="1"/>
      <c r="DG127" s="2"/>
      <c r="DH127" s="18"/>
      <c r="DI127" s="18"/>
      <c r="DJ127" s="32"/>
      <c r="DK127" s="18"/>
      <c r="DL127" s="1"/>
      <c r="DM127" s="18"/>
    </row>
    <row r="128" spans="1:117" x14ac:dyDescent="0.2">
      <c r="A128" s="97">
        <f t="shared" si="65"/>
        <v>43569</v>
      </c>
      <c r="B128" s="5">
        <f t="shared" si="54"/>
        <v>1020.86755667</v>
      </c>
      <c r="C128" s="5">
        <f t="shared" si="66"/>
        <v>1000</v>
      </c>
      <c r="D128" s="63">
        <f t="shared" si="67"/>
        <v>5138.93</v>
      </c>
      <c r="E128" s="11">
        <f>IF(K128=1,VLOOKUP(A128,[1]Plan1!$BO$80:$BQ$314,3),E127)</f>
        <v>5177.47</v>
      </c>
      <c r="F128" s="143">
        <f t="shared" si="68"/>
        <v>43540</v>
      </c>
      <c r="G128" s="9">
        <f t="shared" si="55"/>
        <v>7.4996156787503487E-3</v>
      </c>
      <c r="H128" s="64">
        <f t="shared" si="72"/>
        <v>43570</v>
      </c>
      <c r="I128" s="64">
        <f t="shared" si="56"/>
        <v>43570</v>
      </c>
      <c r="J128" s="1">
        <f t="shared" si="69"/>
        <v>21</v>
      </c>
      <c r="K128" s="1">
        <f t="shared" si="76"/>
        <v>21</v>
      </c>
      <c r="L128" s="5">
        <f t="shared" si="57"/>
        <v>1.00749961</v>
      </c>
      <c r="M128" s="12">
        <f t="shared" si="77"/>
        <v>1.00429945</v>
      </c>
      <c r="N128" s="12">
        <f t="shared" si="73"/>
        <v>1.0087218319430904</v>
      </c>
      <c r="O128" s="5">
        <f t="shared" si="75"/>
        <v>1.01628685</v>
      </c>
      <c r="P128" s="5">
        <f t="shared" si="58"/>
        <v>1016.28685</v>
      </c>
      <c r="Q128" s="10">
        <f t="shared" si="59"/>
        <v>0</v>
      </c>
      <c r="R128" s="6">
        <f t="shared" si="60"/>
        <v>0</v>
      </c>
      <c r="S128" s="5">
        <f t="shared" si="61"/>
        <v>0</v>
      </c>
      <c r="T128" s="6">
        <f t="shared" si="70"/>
        <v>0.12</v>
      </c>
      <c r="U128" s="10">
        <f t="shared" si="74"/>
        <v>10</v>
      </c>
      <c r="V128" s="10">
        <v>252</v>
      </c>
      <c r="W128" s="12">
        <f t="shared" si="62"/>
        <v>1.004507297</v>
      </c>
      <c r="X128" s="5">
        <f t="shared" si="63"/>
        <v>4.5807066699999996</v>
      </c>
      <c r="Y128" s="11">
        <f t="shared" si="64"/>
        <v>0</v>
      </c>
      <c r="Z128" s="2" t="s">
        <v>65</v>
      </c>
      <c r="AA128" s="64">
        <f t="shared" si="71"/>
        <v>43585</v>
      </c>
      <c r="AB128" s="2"/>
      <c r="AC128" s="41"/>
      <c r="AD128" s="45">
        <v>38967</v>
      </c>
      <c r="AE128" s="32" t="s">
        <v>72</v>
      </c>
      <c r="AG128" s="18">
        <f t="shared" si="82"/>
        <v>11</v>
      </c>
      <c r="AH128" s="66">
        <f t="shared" si="83"/>
        <v>43692</v>
      </c>
      <c r="AI128" s="66">
        <f t="shared" si="78"/>
        <v>43691</v>
      </c>
      <c r="AJ128" s="66">
        <f t="shared" si="79"/>
        <v>43692</v>
      </c>
      <c r="AK128" s="66">
        <f t="shared" si="80"/>
        <v>43724</v>
      </c>
      <c r="AL128" s="18">
        <f t="shared" si="81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9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4"/>
      <c r="CX128" s="1"/>
      <c r="CY128" s="1"/>
      <c r="CZ128" s="1"/>
      <c r="DA128" s="1"/>
      <c r="DB128" s="1"/>
      <c r="DC128" s="1"/>
      <c r="DD128" s="1"/>
      <c r="DE128" s="1"/>
      <c r="DF128" s="1"/>
      <c r="DG128" s="2"/>
      <c r="DH128" s="18"/>
      <c r="DI128" s="18"/>
      <c r="DJ128" s="32"/>
      <c r="DK128" s="18"/>
      <c r="DL128" s="1"/>
      <c r="DM128" s="18"/>
    </row>
    <row r="129" spans="1:117" x14ac:dyDescent="0.2">
      <c r="A129" s="97">
        <f t="shared" si="65"/>
        <v>43570</v>
      </c>
      <c r="B129" s="5">
        <f t="shared" si="54"/>
        <v>1020.86755667</v>
      </c>
      <c r="C129" s="5">
        <f t="shared" si="66"/>
        <v>1000</v>
      </c>
      <c r="D129" s="63">
        <f t="shared" si="67"/>
        <v>5138.93</v>
      </c>
      <c r="E129" s="11">
        <f>IF(K129=1,VLOOKUP(A129,[1]Plan1!$BO$80:$BQ$314,3),E128)</f>
        <v>5177.47</v>
      </c>
      <c r="F129" s="143">
        <f t="shared" si="68"/>
        <v>43540</v>
      </c>
      <c r="G129" s="9">
        <f t="shared" si="55"/>
        <v>7.4996156787503487E-3</v>
      </c>
      <c r="H129" s="64">
        <f t="shared" si="72"/>
        <v>43600</v>
      </c>
      <c r="I129" s="64">
        <f t="shared" si="56"/>
        <v>43570</v>
      </c>
      <c r="J129" s="1">
        <f t="shared" si="69"/>
        <v>21</v>
      </c>
      <c r="K129" s="1">
        <f t="shared" si="76"/>
        <v>21</v>
      </c>
      <c r="L129" s="5">
        <f t="shared" si="57"/>
        <v>1.00749961</v>
      </c>
      <c r="M129" s="12">
        <f t="shared" si="77"/>
        <v>1.00429945</v>
      </c>
      <c r="N129" s="12">
        <f t="shared" si="73"/>
        <v>1.0087218319430904</v>
      </c>
      <c r="O129" s="5">
        <f t="shared" si="75"/>
        <v>1.01628685</v>
      </c>
      <c r="P129" s="5">
        <f t="shared" si="58"/>
        <v>1016.28685</v>
      </c>
      <c r="Q129" s="10">
        <f t="shared" si="59"/>
        <v>0</v>
      </c>
      <c r="R129" s="6">
        <f t="shared" si="60"/>
        <v>0</v>
      </c>
      <c r="S129" s="5">
        <f t="shared" si="61"/>
        <v>0</v>
      </c>
      <c r="T129" s="6">
        <f t="shared" si="70"/>
        <v>0.12</v>
      </c>
      <c r="U129" s="10">
        <f t="shared" si="74"/>
        <v>10</v>
      </c>
      <c r="V129" s="10">
        <v>252</v>
      </c>
      <c r="W129" s="12">
        <f t="shared" si="62"/>
        <v>1.004507297</v>
      </c>
      <c r="X129" s="5">
        <f t="shared" si="63"/>
        <v>4.5807066699999996</v>
      </c>
      <c r="Y129" s="11">
        <f t="shared" si="64"/>
        <v>0</v>
      </c>
      <c r="Z129" s="2" t="s">
        <v>65</v>
      </c>
      <c r="AA129" s="64">
        <f t="shared" si="71"/>
        <v>43585</v>
      </c>
      <c r="AB129" s="2"/>
      <c r="AC129" s="41"/>
      <c r="AD129" s="45">
        <v>39002</v>
      </c>
      <c r="AE129" s="32" t="s">
        <v>73</v>
      </c>
      <c r="AG129" s="18">
        <f t="shared" si="82"/>
        <v>12</v>
      </c>
      <c r="AH129" s="66">
        <f t="shared" si="83"/>
        <v>43723</v>
      </c>
      <c r="AI129" s="66">
        <f t="shared" si="78"/>
        <v>43721</v>
      </c>
      <c r="AJ129" s="66">
        <f t="shared" si="79"/>
        <v>43724</v>
      </c>
      <c r="AK129" s="66">
        <f t="shared" si="80"/>
        <v>43753</v>
      </c>
      <c r="AL129" s="18">
        <f t="shared" si="81"/>
        <v>21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9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4"/>
      <c r="CX129" s="1"/>
      <c r="CY129" s="1"/>
      <c r="CZ129" s="1"/>
      <c r="DA129" s="1"/>
      <c r="DB129" s="1"/>
      <c r="DC129" s="1"/>
      <c r="DD129" s="1"/>
      <c r="DE129" s="1"/>
      <c r="DF129" s="1"/>
      <c r="DG129" s="2"/>
      <c r="DH129" s="18"/>
      <c r="DI129" s="18"/>
      <c r="DJ129" s="32"/>
      <c r="DK129" s="18"/>
      <c r="DL129" s="1"/>
      <c r="DM129" s="18"/>
    </row>
    <row r="130" spans="1:117" x14ac:dyDescent="0.2">
      <c r="A130" s="97">
        <f t="shared" si="65"/>
        <v>43571</v>
      </c>
      <c r="B130" s="5">
        <f t="shared" si="54"/>
        <v>1021.61703421</v>
      </c>
      <c r="C130" s="5">
        <f t="shared" si="66"/>
        <v>1000</v>
      </c>
      <c r="D130" s="63">
        <f t="shared" si="67"/>
        <v>5177.47</v>
      </c>
      <c r="E130" s="11">
        <f>IF(K130=1,VLOOKUP(A130,[1]Plan1!$BO$80:$BQ$314,3),E129)</f>
        <v>5206.9799999999996</v>
      </c>
      <c r="F130" s="143">
        <f t="shared" si="68"/>
        <v>43571</v>
      </c>
      <c r="G130" s="9">
        <f t="shared" si="55"/>
        <v>5.6996950247900635E-3</v>
      </c>
      <c r="H130" s="64">
        <f t="shared" si="72"/>
        <v>43600</v>
      </c>
      <c r="I130" s="64">
        <f t="shared" si="56"/>
        <v>43600</v>
      </c>
      <c r="J130" s="1">
        <f t="shared" si="69"/>
        <v>20</v>
      </c>
      <c r="K130" s="1">
        <f t="shared" si="76"/>
        <v>1</v>
      </c>
      <c r="L130" s="5">
        <f t="shared" si="57"/>
        <v>1.00028421</v>
      </c>
      <c r="M130" s="12">
        <f t="shared" si="77"/>
        <v>1.00749961</v>
      </c>
      <c r="N130" s="12">
        <f t="shared" si="73"/>
        <v>1.016286852281149</v>
      </c>
      <c r="O130" s="5">
        <f t="shared" si="75"/>
        <v>1.01657569</v>
      </c>
      <c r="P130" s="5">
        <f t="shared" si="58"/>
        <v>1016.57569</v>
      </c>
      <c r="Q130" s="10">
        <f t="shared" si="59"/>
        <v>0</v>
      </c>
      <c r="R130" s="6">
        <f t="shared" si="60"/>
        <v>0</v>
      </c>
      <c r="S130" s="5">
        <f t="shared" si="61"/>
        <v>0</v>
      </c>
      <c r="T130" s="6">
        <f t="shared" si="70"/>
        <v>0.12</v>
      </c>
      <c r="U130" s="10">
        <f t="shared" si="74"/>
        <v>11</v>
      </c>
      <c r="V130" s="10">
        <v>252</v>
      </c>
      <c r="W130" s="12">
        <f t="shared" si="62"/>
        <v>1.004959143</v>
      </c>
      <c r="X130" s="5">
        <f t="shared" si="63"/>
        <v>5.0413442100000001</v>
      </c>
      <c r="Y130" s="11">
        <f t="shared" si="64"/>
        <v>0</v>
      </c>
      <c r="Z130" s="2" t="s">
        <v>65</v>
      </c>
      <c r="AA130" s="64">
        <f t="shared" si="71"/>
        <v>43585</v>
      </c>
      <c r="AB130" s="2"/>
      <c r="AC130" s="41"/>
      <c r="AD130" s="45">
        <v>39023</v>
      </c>
      <c r="AE130" s="32" t="s">
        <v>74</v>
      </c>
      <c r="AG130" s="18">
        <f t="shared" si="82"/>
        <v>13</v>
      </c>
      <c r="AH130" s="66">
        <f t="shared" si="83"/>
        <v>43753</v>
      </c>
      <c r="AI130" s="66">
        <f t="shared" si="78"/>
        <v>43752</v>
      </c>
      <c r="AJ130" s="66">
        <f t="shared" si="79"/>
        <v>43753</v>
      </c>
      <c r="AK130" s="66">
        <f t="shared" si="80"/>
        <v>43787</v>
      </c>
      <c r="AL130" s="18">
        <f t="shared" si="81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9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4"/>
      <c r="CX130" s="1"/>
      <c r="CY130" s="1"/>
      <c r="CZ130" s="1"/>
      <c r="DA130" s="1"/>
      <c r="DB130" s="1"/>
      <c r="DC130" s="1"/>
      <c r="DD130" s="1"/>
      <c r="DE130" s="1"/>
      <c r="DF130" s="1"/>
      <c r="DG130" s="2"/>
      <c r="DH130" s="18"/>
      <c r="DI130" s="18"/>
      <c r="DJ130" s="32"/>
      <c r="DK130" s="18"/>
      <c r="DL130" s="1"/>
      <c r="DM130" s="18"/>
    </row>
    <row r="131" spans="1:117" x14ac:dyDescent="0.2">
      <c r="A131" s="97">
        <f t="shared" si="65"/>
        <v>43572</v>
      </c>
      <c r="B131" s="5">
        <f t="shared" si="54"/>
        <v>1022.36706969</v>
      </c>
      <c r="C131" s="5">
        <f t="shared" si="66"/>
        <v>1000</v>
      </c>
      <c r="D131" s="63">
        <f t="shared" si="67"/>
        <v>5177.47</v>
      </c>
      <c r="E131" s="11">
        <f>IF(K131=1,VLOOKUP(A131,[1]Plan1!$BO$80:$BQ$314,3),E130)</f>
        <v>5206.9799999999996</v>
      </c>
      <c r="F131" s="143">
        <f t="shared" si="68"/>
        <v>43571</v>
      </c>
      <c r="G131" s="9">
        <f t="shared" si="55"/>
        <v>5.6996950247900635E-3</v>
      </c>
      <c r="H131" s="64">
        <f t="shared" si="72"/>
        <v>43600</v>
      </c>
      <c r="I131" s="64">
        <f t="shared" si="56"/>
        <v>43600</v>
      </c>
      <c r="J131" s="1">
        <f t="shared" si="69"/>
        <v>20</v>
      </c>
      <c r="K131" s="1">
        <f t="shared" si="76"/>
        <v>2</v>
      </c>
      <c r="L131" s="5">
        <f t="shared" si="57"/>
        <v>1.0005685099999999</v>
      </c>
      <c r="M131" s="12">
        <f t="shared" si="77"/>
        <v>1.00749961</v>
      </c>
      <c r="N131" s="12">
        <f t="shared" si="73"/>
        <v>1.016286852281149</v>
      </c>
      <c r="O131" s="5">
        <f t="shared" si="75"/>
        <v>1.01686462</v>
      </c>
      <c r="P131" s="5">
        <f t="shared" si="58"/>
        <v>1016.8646199999999</v>
      </c>
      <c r="Q131" s="10">
        <f t="shared" si="59"/>
        <v>0</v>
      </c>
      <c r="R131" s="6">
        <f t="shared" si="60"/>
        <v>0</v>
      </c>
      <c r="S131" s="5">
        <f t="shared" si="61"/>
        <v>0</v>
      </c>
      <c r="T131" s="6">
        <f t="shared" si="70"/>
        <v>0.12</v>
      </c>
      <c r="U131" s="10">
        <f t="shared" si="74"/>
        <v>12</v>
      </c>
      <c r="V131" s="10">
        <v>252</v>
      </c>
      <c r="W131" s="12">
        <f t="shared" si="62"/>
        <v>1.005411192</v>
      </c>
      <c r="X131" s="5">
        <f t="shared" si="63"/>
        <v>5.5024496899999997</v>
      </c>
      <c r="Y131" s="11">
        <f t="shared" si="64"/>
        <v>0</v>
      </c>
      <c r="Z131" s="2" t="s">
        <v>65</v>
      </c>
      <c r="AA131" s="64">
        <f t="shared" si="71"/>
        <v>43585</v>
      </c>
      <c r="AB131" s="2"/>
      <c r="AC131" s="41"/>
      <c r="AD131" s="45">
        <v>39036</v>
      </c>
      <c r="AE131" s="32" t="s">
        <v>75</v>
      </c>
      <c r="AG131" s="18">
        <f t="shared" si="82"/>
        <v>14</v>
      </c>
      <c r="AH131" s="66">
        <f t="shared" si="83"/>
        <v>43784</v>
      </c>
      <c r="AI131" s="66">
        <f t="shared" si="78"/>
        <v>43783</v>
      </c>
      <c r="AJ131" s="66">
        <f t="shared" si="79"/>
        <v>43787</v>
      </c>
      <c r="AK131" s="66">
        <f t="shared" si="80"/>
        <v>43815</v>
      </c>
      <c r="AL131" s="18">
        <f t="shared" si="81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9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4"/>
      <c r="CX131" s="1"/>
      <c r="CY131" s="1"/>
      <c r="CZ131" s="1"/>
      <c r="DA131" s="1"/>
      <c r="DB131" s="1"/>
      <c r="DC131" s="1"/>
      <c r="DD131" s="1"/>
      <c r="DE131" s="1"/>
      <c r="DF131" s="1"/>
      <c r="DG131" s="2"/>
      <c r="DH131" s="18"/>
      <c r="DI131" s="18"/>
      <c r="DJ131" s="32"/>
      <c r="DK131" s="18"/>
      <c r="DL131" s="1"/>
      <c r="DM131" s="18"/>
    </row>
    <row r="132" spans="1:117" x14ac:dyDescent="0.2">
      <c r="A132" s="97">
        <f t="shared" si="65"/>
        <v>43573</v>
      </c>
      <c r="B132" s="5">
        <f t="shared" si="54"/>
        <v>1023.1176533400001</v>
      </c>
      <c r="C132" s="5">
        <f t="shared" si="66"/>
        <v>1000</v>
      </c>
      <c r="D132" s="63">
        <f t="shared" si="67"/>
        <v>5177.47</v>
      </c>
      <c r="E132" s="11">
        <f>IF(K132=1,VLOOKUP(A132,[1]Plan1!$BO$80:$BQ$314,3),E131)</f>
        <v>5206.9799999999996</v>
      </c>
      <c r="F132" s="143">
        <f t="shared" si="68"/>
        <v>43571</v>
      </c>
      <c r="G132" s="9">
        <f t="shared" si="55"/>
        <v>5.6996950247900635E-3</v>
      </c>
      <c r="H132" s="64">
        <f t="shared" si="72"/>
        <v>43600</v>
      </c>
      <c r="I132" s="64">
        <f t="shared" si="56"/>
        <v>43600</v>
      </c>
      <c r="J132" s="1">
        <f t="shared" si="69"/>
        <v>20</v>
      </c>
      <c r="K132" s="1">
        <f t="shared" si="76"/>
        <v>3</v>
      </c>
      <c r="L132" s="5">
        <f t="shared" si="57"/>
        <v>1.00085289</v>
      </c>
      <c r="M132" s="12">
        <f t="shared" si="77"/>
        <v>1.00749961</v>
      </c>
      <c r="N132" s="12">
        <f t="shared" si="73"/>
        <v>1.016286852281149</v>
      </c>
      <c r="O132" s="5">
        <f t="shared" si="75"/>
        <v>1.0171536299999999</v>
      </c>
      <c r="P132" s="5">
        <f t="shared" si="58"/>
        <v>1017.15363</v>
      </c>
      <c r="Q132" s="10">
        <f t="shared" si="59"/>
        <v>0</v>
      </c>
      <c r="R132" s="6">
        <f t="shared" si="60"/>
        <v>0</v>
      </c>
      <c r="S132" s="5">
        <f t="shared" si="61"/>
        <v>0</v>
      </c>
      <c r="T132" s="6">
        <f t="shared" si="70"/>
        <v>0.12</v>
      </c>
      <c r="U132" s="10">
        <f t="shared" si="74"/>
        <v>13</v>
      </c>
      <c r="V132" s="10">
        <v>252</v>
      </c>
      <c r="W132" s="12">
        <f t="shared" si="62"/>
        <v>1.0058634440000001</v>
      </c>
      <c r="X132" s="5">
        <f t="shared" si="63"/>
        <v>5.9640233399999998</v>
      </c>
      <c r="Y132" s="11">
        <f t="shared" si="64"/>
        <v>0</v>
      </c>
      <c r="Z132" s="2" t="s">
        <v>65</v>
      </c>
      <c r="AA132" s="64">
        <f t="shared" si="71"/>
        <v>43585</v>
      </c>
      <c r="AB132" s="2"/>
      <c r="AC132" s="41"/>
      <c r="AD132" s="45">
        <v>39076</v>
      </c>
      <c r="AE132" s="32" t="s">
        <v>81</v>
      </c>
      <c r="AG132" s="18">
        <f t="shared" si="82"/>
        <v>15</v>
      </c>
      <c r="AH132" s="66">
        <f t="shared" si="83"/>
        <v>43814</v>
      </c>
      <c r="AI132" s="66">
        <f t="shared" si="78"/>
        <v>43812</v>
      </c>
      <c r="AJ132" s="66">
        <f t="shared" si="79"/>
        <v>43815</v>
      </c>
      <c r="AK132" s="66">
        <f t="shared" si="80"/>
        <v>43845</v>
      </c>
      <c r="AL132" s="18">
        <f t="shared" si="81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9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4"/>
      <c r="CX132" s="1"/>
      <c r="CY132" s="1"/>
      <c r="CZ132" s="1"/>
      <c r="DA132" s="1"/>
      <c r="DB132" s="1"/>
      <c r="DC132" s="1"/>
      <c r="DD132" s="1"/>
      <c r="DE132" s="1"/>
      <c r="DF132" s="1"/>
      <c r="DG132" s="2"/>
      <c r="DH132" s="18"/>
      <c r="DI132" s="18"/>
      <c r="DJ132" s="32"/>
      <c r="DK132" s="18"/>
      <c r="DL132" s="1"/>
      <c r="DM132" s="18"/>
    </row>
    <row r="133" spans="1:117" x14ac:dyDescent="0.2">
      <c r="A133" s="97">
        <f t="shared" si="65"/>
        <v>43574</v>
      </c>
      <c r="B133" s="5">
        <f t="shared" si="54"/>
        <v>1023.86877641</v>
      </c>
      <c r="C133" s="5">
        <f t="shared" si="66"/>
        <v>1000</v>
      </c>
      <c r="D133" s="63">
        <f t="shared" si="67"/>
        <v>5177.47</v>
      </c>
      <c r="E133" s="11">
        <f>IF(K133=1,VLOOKUP(A133,[1]Plan1!$BO$80:$BQ$314,3),E132)</f>
        <v>5206.9799999999996</v>
      </c>
      <c r="F133" s="143">
        <f t="shared" si="68"/>
        <v>43571</v>
      </c>
      <c r="G133" s="9">
        <f t="shared" si="55"/>
        <v>5.6996950247900635E-3</v>
      </c>
      <c r="H133" s="64">
        <f t="shared" si="72"/>
        <v>43600</v>
      </c>
      <c r="I133" s="64">
        <f t="shared" si="56"/>
        <v>43600</v>
      </c>
      <c r="J133" s="1">
        <f t="shared" si="69"/>
        <v>20</v>
      </c>
      <c r="K133" s="1">
        <f t="shared" si="76"/>
        <v>4</v>
      </c>
      <c r="L133" s="5">
        <f t="shared" si="57"/>
        <v>1.0011373400000001</v>
      </c>
      <c r="M133" s="12">
        <f t="shared" si="77"/>
        <v>1.00749961</v>
      </c>
      <c r="N133" s="12">
        <f t="shared" si="73"/>
        <v>1.016286852281149</v>
      </c>
      <c r="O133" s="5">
        <f t="shared" si="75"/>
        <v>1.0174427100000001</v>
      </c>
      <c r="P133" s="5">
        <f t="shared" si="58"/>
        <v>1017.44271</v>
      </c>
      <c r="Q133" s="10">
        <f t="shared" si="59"/>
        <v>0</v>
      </c>
      <c r="R133" s="6">
        <f t="shared" si="60"/>
        <v>0</v>
      </c>
      <c r="S133" s="5">
        <f t="shared" si="61"/>
        <v>0</v>
      </c>
      <c r="T133" s="6">
        <f t="shared" si="70"/>
        <v>0.12</v>
      </c>
      <c r="U133" s="10">
        <f t="shared" si="74"/>
        <v>14</v>
      </c>
      <c r="V133" s="10">
        <v>252</v>
      </c>
      <c r="W133" s="12">
        <f t="shared" si="62"/>
        <v>1.0063158999999999</v>
      </c>
      <c r="X133" s="5">
        <f t="shared" si="63"/>
        <v>6.4260664099999998</v>
      </c>
      <c r="Y133" s="11">
        <f t="shared" si="64"/>
        <v>0</v>
      </c>
      <c r="Z133" s="2" t="s">
        <v>65</v>
      </c>
      <c r="AA133" s="64">
        <f t="shared" si="71"/>
        <v>43585</v>
      </c>
      <c r="AB133" s="2"/>
      <c r="AC133" s="41"/>
      <c r="AD133" s="45">
        <v>39083</v>
      </c>
      <c r="AE133" s="32" t="s">
        <v>82</v>
      </c>
      <c r="AG133" s="18">
        <f t="shared" si="82"/>
        <v>16</v>
      </c>
      <c r="AH133" s="66">
        <f t="shared" si="83"/>
        <v>43845</v>
      </c>
      <c r="AI133" s="66">
        <f t="shared" si="78"/>
        <v>43844</v>
      </c>
      <c r="AJ133" s="66">
        <f t="shared" si="79"/>
        <v>43845</v>
      </c>
      <c r="AK133" s="66">
        <f t="shared" si="80"/>
        <v>43878</v>
      </c>
      <c r="AL133" s="18">
        <f t="shared" si="81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9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4"/>
      <c r="CX133" s="1"/>
      <c r="CY133" s="1"/>
      <c r="CZ133" s="1"/>
      <c r="DA133" s="1"/>
      <c r="DB133" s="1"/>
      <c r="DC133" s="1"/>
      <c r="DD133" s="1"/>
      <c r="DE133" s="1"/>
      <c r="DF133" s="1"/>
      <c r="DG133" s="2"/>
      <c r="DH133" s="18"/>
      <c r="DI133" s="18"/>
      <c r="DJ133" s="32"/>
      <c r="DK133" s="18"/>
      <c r="DL133" s="1"/>
      <c r="DM133" s="18"/>
    </row>
    <row r="134" spans="1:117" x14ac:dyDescent="0.2">
      <c r="A134" s="97">
        <f t="shared" si="65"/>
        <v>43575</v>
      </c>
      <c r="B134" s="5">
        <f t="shared" si="54"/>
        <v>1023.86877641</v>
      </c>
      <c r="C134" s="5">
        <f t="shared" si="66"/>
        <v>1000</v>
      </c>
      <c r="D134" s="63">
        <f t="shared" si="67"/>
        <v>5177.47</v>
      </c>
      <c r="E134" s="11">
        <f>IF(K134=1,VLOOKUP(A134,[1]Plan1!$BO$80:$BQ$314,3),E133)</f>
        <v>5206.9799999999996</v>
      </c>
      <c r="F134" s="143">
        <f t="shared" si="68"/>
        <v>43571</v>
      </c>
      <c r="G134" s="9">
        <f t="shared" si="55"/>
        <v>5.6996950247900635E-3</v>
      </c>
      <c r="H134" s="64">
        <f t="shared" si="72"/>
        <v>43600</v>
      </c>
      <c r="I134" s="64">
        <f t="shared" si="56"/>
        <v>43600</v>
      </c>
      <c r="J134" s="1">
        <f t="shared" si="69"/>
        <v>20</v>
      </c>
      <c r="K134" s="1">
        <f t="shared" si="76"/>
        <v>4</v>
      </c>
      <c r="L134" s="5">
        <f t="shared" si="57"/>
        <v>1.0011373400000001</v>
      </c>
      <c r="M134" s="12">
        <f t="shared" si="77"/>
        <v>1.00749961</v>
      </c>
      <c r="N134" s="12">
        <f t="shared" si="73"/>
        <v>1.016286852281149</v>
      </c>
      <c r="O134" s="5">
        <f t="shared" si="75"/>
        <v>1.0174427100000001</v>
      </c>
      <c r="P134" s="5">
        <f t="shared" si="58"/>
        <v>1017.44271</v>
      </c>
      <c r="Q134" s="10">
        <f t="shared" si="59"/>
        <v>0</v>
      </c>
      <c r="R134" s="6">
        <f t="shared" si="60"/>
        <v>0</v>
      </c>
      <c r="S134" s="5">
        <f t="shared" si="61"/>
        <v>0</v>
      </c>
      <c r="T134" s="6">
        <f t="shared" si="70"/>
        <v>0.12</v>
      </c>
      <c r="U134" s="10">
        <f t="shared" si="74"/>
        <v>14</v>
      </c>
      <c r="V134" s="10">
        <v>252</v>
      </c>
      <c r="W134" s="12">
        <f t="shared" si="62"/>
        <v>1.0063158999999999</v>
      </c>
      <c r="X134" s="5">
        <f t="shared" si="63"/>
        <v>6.4260664099999998</v>
      </c>
      <c r="Y134" s="11">
        <f t="shared" si="64"/>
        <v>0</v>
      </c>
      <c r="Z134" s="2" t="s">
        <v>65</v>
      </c>
      <c r="AA134" s="64">
        <f t="shared" si="71"/>
        <v>43585</v>
      </c>
      <c r="AB134" s="35"/>
      <c r="AC134" s="41"/>
      <c r="AD134" s="45">
        <v>39132</v>
      </c>
      <c r="AE134" s="32" t="s">
        <v>76</v>
      </c>
      <c r="AG134" s="18">
        <f t="shared" si="82"/>
        <v>17</v>
      </c>
      <c r="AH134" s="66">
        <f t="shared" si="83"/>
        <v>43876</v>
      </c>
      <c r="AI134" s="66">
        <f t="shared" si="78"/>
        <v>43875</v>
      </c>
      <c r="AJ134" s="66">
        <f t="shared" si="79"/>
        <v>43878</v>
      </c>
      <c r="AK134" s="66">
        <f t="shared" si="80"/>
        <v>43906</v>
      </c>
      <c r="AL134" s="18">
        <f t="shared" si="81"/>
        <v>18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1"/>
      <c r="CG134" s="1"/>
      <c r="CH134" s="29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4"/>
      <c r="CX134" s="1"/>
      <c r="CY134" s="1"/>
      <c r="CZ134" s="1"/>
      <c r="DA134" s="1"/>
      <c r="DB134" s="1"/>
      <c r="DC134" s="1"/>
      <c r="DD134" s="1"/>
      <c r="DE134" s="1"/>
      <c r="DF134" s="1"/>
      <c r="DG134" s="35"/>
      <c r="DH134" s="18"/>
      <c r="DI134" s="18"/>
      <c r="DJ134" s="32"/>
      <c r="DK134" s="18"/>
      <c r="DL134" s="1"/>
      <c r="DM134" s="18"/>
    </row>
    <row r="135" spans="1:117" x14ac:dyDescent="0.2">
      <c r="A135" s="97">
        <f t="shared" si="65"/>
        <v>43576</v>
      </c>
      <c r="B135" s="5">
        <f t="shared" si="54"/>
        <v>1023.86877641</v>
      </c>
      <c r="C135" s="5">
        <f t="shared" si="66"/>
        <v>1000</v>
      </c>
      <c r="D135" s="63">
        <f t="shared" si="67"/>
        <v>5177.47</v>
      </c>
      <c r="E135" s="11">
        <f>IF(K135=1,VLOOKUP(A135,[1]Plan1!$BO$80:$BQ$314,3),E134)</f>
        <v>5206.9799999999996</v>
      </c>
      <c r="F135" s="143">
        <f t="shared" si="68"/>
        <v>43571</v>
      </c>
      <c r="G135" s="9">
        <f t="shared" si="55"/>
        <v>5.6996950247900635E-3</v>
      </c>
      <c r="H135" s="64">
        <f t="shared" si="72"/>
        <v>43600</v>
      </c>
      <c r="I135" s="64">
        <f t="shared" si="56"/>
        <v>43600</v>
      </c>
      <c r="J135" s="1">
        <f t="shared" si="69"/>
        <v>20</v>
      </c>
      <c r="K135" s="1">
        <f t="shared" si="76"/>
        <v>4</v>
      </c>
      <c r="L135" s="5">
        <f t="shared" si="57"/>
        <v>1.0011373400000001</v>
      </c>
      <c r="M135" s="12">
        <f t="shared" si="77"/>
        <v>1.00749961</v>
      </c>
      <c r="N135" s="12">
        <f t="shared" si="73"/>
        <v>1.016286852281149</v>
      </c>
      <c r="O135" s="5">
        <f t="shared" si="75"/>
        <v>1.0174427100000001</v>
      </c>
      <c r="P135" s="5">
        <f t="shared" si="58"/>
        <v>1017.44271</v>
      </c>
      <c r="Q135" s="10">
        <f t="shared" si="59"/>
        <v>0</v>
      </c>
      <c r="R135" s="6">
        <f t="shared" si="60"/>
        <v>0</v>
      </c>
      <c r="S135" s="5">
        <f t="shared" si="61"/>
        <v>0</v>
      </c>
      <c r="T135" s="6">
        <f t="shared" si="70"/>
        <v>0.12</v>
      </c>
      <c r="U135" s="10">
        <f t="shared" si="74"/>
        <v>14</v>
      </c>
      <c r="V135" s="10">
        <v>252</v>
      </c>
      <c r="W135" s="12">
        <f t="shared" si="62"/>
        <v>1.0063158999999999</v>
      </c>
      <c r="X135" s="5">
        <f t="shared" si="63"/>
        <v>6.4260664099999998</v>
      </c>
      <c r="Y135" s="11">
        <f t="shared" si="64"/>
        <v>0</v>
      </c>
      <c r="Z135" s="2" t="s">
        <v>65</v>
      </c>
      <c r="AA135" s="64">
        <f t="shared" si="71"/>
        <v>43585</v>
      </c>
      <c r="AB135" s="2"/>
      <c r="AC135" s="41"/>
      <c r="AD135" s="45">
        <v>39133</v>
      </c>
      <c r="AE135" s="32" t="s">
        <v>76</v>
      </c>
      <c r="AG135" s="18">
        <f t="shared" si="82"/>
        <v>18</v>
      </c>
      <c r="AH135" s="66">
        <f t="shared" si="83"/>
        <v>43905</v>
      </c>
      <c r="AI135" s="66">
        <f t="shared" si="78"/>
        <v>43903</v>
      </c>
      <c r="AJ135" s="66">
        <f t="shared" si="79"/>
        <v>43906</v>
      </c>
      <c r="AK135" s="66">
        <f t="shared" si="80"/>
        <v>43936</v>
      </c>
      <c r="AL135" s="18">
        <f t="shared" si="81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9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4"/>
      <c r="CX135" s="1"/>
      <c r="CY135" s="1"/>
      <c r="CZ135" s="1"/>
      <c r="DA135" s="1"/>
      <c r="DB135" s="1"/>
      <c r="DC135" s="1"/>
      <c r="DD135" s="1"/>
      <c r="DE135" s="1"/>
      <c r="DF135" s="1"/>
      <c r="DG135" s="2"/>
      <c r="DH135" s="18"/>
      <c r="DI135" s="18"/>
      <c r="DJ135" s="32"/>
      <c r="DK135" s="18"/>
      <c r="DL135" s="1"/>
      <c r="DM135" s="18"/>
    </row>
    <row r="136" spans="1:117" x14ac:dyDescent="0.2">
      <c r="A136" s="97">
        <f t="shared" si="65"/>
        <v>43577</v>
      </c>
      <c r="B136" s="5">
        <f t="shared" si="54"/>
        <v>1023.86877641</v>
      </c>
      <c r="C136" s="5">
        <f t="shared" si="66"/>
        <v>1000</v>
      </c>
      <c r="D136" s="63">
        <f t="shared" si="67"/>
        <v>5177.47</v>
      </c>
      <c r="E136" s="11">
        <f>IF(K136=1,VLOOKUP(A136,[1]Plan1!$BO$80:$BQ$314,3),E135)</f>
        <v>5206.9799999999996</v>
      </c>
      <c r="F136" s="143">
        <f t="shared" si="68"/>
        <v>43571</v>
      </c>
      <c r="G136" s="9">
        <f t="shared" si="55"/>
        <v>5.6996950247900635E-3</v>
      </c>
      <c r="H136" s="64">
        <f t="shared" si="72"/>
        <v>43600</v>
      </c>
      <c r="I136" s="64">
        <f t="shared" si="56"/>
        <v>43600</v>
      </c>
      <c r="J136" s="1">
        <f t="shared" si="69"/>
        <v>20</v>
      </c>
      <c r="K136" s="1">
        <f t="shared" si="76"/>
        <v>4</v>
      </c>
      <c r="L136" s="5">
        <f t="shared" si="57"/>
        <v>1.0011373400000001</v>
      </c>
      <c r="M136" s="12">
        <f t="shared" si="77"/>
        <v>1.00749961</v>
      </c>
      <c r="N136" s="12">
        <f t="shared" si="73"/>
        <v>1.016286852281149</v>
      </c>
      <c r="O136" s="5">
        <f t="shared" si="75"/>
        <v>1.0174427100000001</v>
      </c>
      <c r="P136" s="5">
        <f t="shared" si="58"/>
        <v>1017.44271</v>
      </c>
      <c r="Q136" s="10">
        <f t="shared" si="59"/>
        <v>0</v>
      </c>
      <c r="R136" s="6">
        <f t="shared" si="60"/>
        <v>0</v>
      </c>
      <c r="S136" s="5">
        <f t="shared" si="61"/>
        <v>0</v>
      </c>
      <c r="T136" s="6">
        <f t="shared" si="70"/>
        <v>0.12</v>
      </c>
      <c r="U136" s="10">
        <f t="shared" si="74"/>
        <v>14</v>
      </c>
      <c r="V136" s="10">
        <v>252</v>
      </c>
      <c r="W136" s="12">
        <f t="shared" si="62"/>
        <v>1.0063158999999999</v>
      </c>
      <c r="X136" s="5">
        <f t="shared" si="63"/>
        <v>6.4260664099999998</v>
      </c>
      <c r="Y136" s="11">
        <f t="shared" si="64"/>
        <v>0</v>
      </c>
      <c r="Z136" s="2" t="s">
        <v>65</v>
      </c>
      <c r="AA136" s="64">
        <f t="shared" si="71"/>
        <v>43585</v>
      </c>
      <c r="AB136" s="2"/>
      <c r="AC136" s="41"/>
      <c r="AD136" s="45">
        <v>39178</v>
      </c>
      <c r="AE136" s="32" t="s">
        <v>77</v>
      </c>
      <c r="AG136" s="18">
        <f t="shared" si="82"/>
        <v>19</v>
      </c>
      <c r="AH136" s="66">
        <f t="shared" si="83"/>
        <v>43936</v>
      </c>
      <c r="AI136" s="66">
        <f t="shared" si="78"/>
        <v>43935</v>
      </c>
      <c r="AJ136" s="66">
        <f t="shared" si="79"/>
        <v>43936</v>
      </c>
      <c r="AK136" s="66">
        <f t="shared" si="80"/>
        <v>43966</v>
      </c>
      <c r="AL136" s="18">
        <f t="shared" si="81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9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4"/>
      <c r="CX136" s="1"/>
      <c r="CY136" s="1"/>
      <c r="CZ136" s="1"/>
      <c r="DA136" s="1"/>
      <c r="DB136" s="1"/>
      <c r="DC136" s="1"/>
      <c r="DD136" s="1"/>
      <c r="DE136" s="1"/>
      <c r="DF136" s="1"/>
      <c r="DG136" s="2"/>
      <c r="DH136" s="18"/>
      <c r="DI136" s="18"/>
      <c r="DJ136" s="32"/>
      <c r="DK136" s="18"/>
      <c r="DL136" s="1"/>
      <c r="DM136" s="18"/>
    </row>
    <row r="137" spans="1:117" x14ac:dyDescent="0.2">
      <c r="A137" s="97">
        <f t="shared" si="65"/>
        <v>43578</v>
      </c>
      <c r="B137" s="5">
        <f t="shared" si="54"/>
        <v>1024.6204683400001</v>
      </c>
      <c r="C137" s="5">
        <f t="shared" si="66"/>
        <v>1000</v>
      </c>
      <c r="D137" s="63">
        <f t="shared" si="67"/>
        <v>5177.47</v>
      </c>
      <c r="E137" s="11">
        <f>IF(K137=1,VLOOKUP(A137,[1]Plan1!$BO$80:$BQ$314,3),E136)</f>
        <v>5206.9799999999996</v>
      </c>
      <c r="F137" s="143">
        <f t="shared" si="68"/>
        <v>43571</v>
      </c>
      <c r="G137" s="9">
        <f t="shared" si="55"/>
        <v>5.6996950247900635E-3</v>
      </c>
      <c r="H137" s="64">
        <f t="shared" si="72"/>
        <v>43600</v>
      </c>
      <c r="I137" s="64">
        <f t="shared" si="56"/>
        <v>43600</v>
      </c>
      <c r="J137" s="1">
        <f t="shared" si="69"/>
        <v>20</v>
      </c>
      <c r="K137" s="1">
        <f t="shared" si="76"/>
        <v>5</v>
      </c>
      <c r="L137" s="5">
        <f t="shared" si="57"/>
        <v>1.0014218800000001</v>
      </c>
      <c r="M137" s="12">
        <f t="shared" si="77"/>
        <v>1.00749961</v>
      </c>
      <c r="N137" s="12">
        <f t="shared" si="73"/>
        <v>1.016286852281149</v>
      </c>
      <c r="O137" s="5">
        <f t="shared" si="75"/>
        <v>1.0177318900000001</v>
      </c>
      <c r="P137" s="5">
        <f t="shared" si="58"/>
        <v>1017.73189</v>
      </c>
      <c r="Q137" s="10">
        <f t="shared" si="59"/>
        <v>0</v>
      </c>
      <c r="R137" s="6">
        <f t="shared" si="60"/>
        <v>0</v>
      </c>
      <c r="S137" s="5">
        <f t="shared" si="61"/>
        <v>0</v>
      </c>
      <c r="T137" s="6">
        <f t="shared" si="70"/>
        <v>0.12</v>
      </c>
      <c r="U137" s="10">
        <f t="shared" si="74"/>
        <v>15</v>
      </c>
      <c r="V137" s="10">
        <v>252</v>
      </c>
      <c r="W137" s="12">
        <f t="shared" si="62"/>
        <v>1.006768559</v>
      </c>
      <c r="X137" s="5">
        <f t="shared" si="63"/>
        <v>6.8885783399999996</v>
      </c>
      <c r="Y137" s="11">
        <f t="shared" si="64"/>
        <v>0</v>
      </c>
      <c r="Z137" s="2" t="s">
        <v>65</v>
      </c>
      <c r="AA137" s="64">
        <f t="shared" si="71"/>
        <v>43585</v>
      </c>
      <c r="AB137" s="2"/>
      <c r="AC137" s="41"/>
      <c r="AD137" s="45">
        <v>39203</v>
      </c>
      <c r="AE137" s="32" t="s">
        <v>79</v>
      </c>
      <c r="AG137" s="18">
        <f t="shared" si="82"/>
        <v>20</v>
      </c>
      <c r="AH137" s="66">
        <f t="shared" si="83"/>
        <v>43966</v>
      </c>
      <c r="AI137" s="66">
        <f t="shared" si="78"/>
        <v>43965</v>
      </c>
      <c r="AJ137" s="66">
        <f t="shared" si="79"/>
        <v>43966</v>
      </c>
      <c r="AK137" s="66">
        <f t="shared" si="80"/>
        <v>43997</v>
      </c>
      <c r="AL137" s="18">
        <f t="shared" si="81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9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4"/>
      <c r="CX137" s="1"/>
      <c r="CY137" s="1"/>
      <c r="CZ137" s="1"/>
      <c r="DA137" s="1"/>
      <c r="DB137" s="1"/>
      <c r="DC137" s="1"/>
      <c r="DD137" s="1"/>
      <c r="DE137" s="1"/>
      <c r="DF137" s="1"/>
      <c r="DG137" s="2"/>
      <c r="DH137" s="18"/>
      <c r="DI137" s="18"/>
      <c r="DJ137" s="32"/>
      <c r="DK137" s="18"/>
      <c r="DL137" s="1"/>
      <c r="DM137" s="18"/>
    </row>
    <row r="138" spans="1:117" x14ac:dyDescent="0.2">
      <c r="A138" s="97">
        <f t="shared" si="65"/>
        <v>43579</v>
      </c>
      <c r="B138" s="5">
        <f t="shared" ref="B138:B201" si="84">(P138+X138)</f>
        <v>1025.37270025</v>
      </c>
      <c r="C138" s="5">
        <f t="shared" si="66"/>
        <v>1000</v>
      </c>
      <c r="D138" s="63">
        <f t="shared" si="67"/>
        <v>5177.47</v>
      </c>
      <c r="E138" s="11">
        <f>IF(K138=1,VLOOKUP(A138,[1]Plan1!$BO$80:$BQ$314,3),E137)</f>
        <v>5206.9799999999996</v>
      </c>
      <c r="F138" s="143">
        <f t="shared" si="68"/>
        <v>43571</v>
      </c>
      <c r="G138" s="9">
        <f t="shared" ref="G138:G201" si="85">(E138/D138)-1</f>
        <v>5.6996950247900635E-3</v>
      </c>
      <c r="H138" s="64">
        <f t="shared" si="72"/>
        <v>43600</v>
      </c>
      <c r="I138" s="64">
        <f t="shared" ref="I138:I201" si="86">IF(A138&gt;I137,H138,I137)</f>
        <v>43600</v>
      </c>
      <c r="J138" s="1">
        <f t="shared" si="69"/>
        <v>20</v>
      </c>
      <c r="K138" s="1">
        <f t="shared" si="76"/>
        <v>6</v>
      </c>
      <c r="L138" s="5">
        <f t="shared" ref="L138:L201" si="87">TRUNC((E138/D138)^TRUNC((K138/J138),9),8)</f>
        <v>1.0017065000000001</v>
      </c>
      <c r="M138" s="12">
        <f t="shared" si="77"/>
        <v>1.00749961</v>
      </c>
      <c r="N138" s="12">
        <f t="shared" si="73"/>
        <v>1.016286852281149</v>
      </c>
      <c r="O138" s="5">
        <f t="shared" si="75"/>
        <v>1.0180211400000001</v>
      </c>
      <c r="P138" s="5">
        <f t="shared" ref="P138:P201" si="88">TRUNC(C138*O138,8)</f>
        <v>1018.0211399999999</v>
      </c>
      <c r="Q138" s="10">
        <f t="shared" ref="Q138:Q201" si="89">IF(VLOOKUP(A138,AD$10:AK$114,8)=VLOOKUP(A137,AD$10:AK$114,8),0,VLOOKUP(A138,AD$10:AK$114,8))</f>
        <v>0</v>
      </c>
      <c r="R138" s="6">
        <f t="shared" ref="R138:R201" si="90">IF(Q138&gt;0,VLOOKUP($A138,$AD$10:$AI$114,6),0)</f>
        <v>0</v>
      </c>
      <c r="S138" s="5">
        <f t="shared" ref="S138:S201" si="91">IF(R138&gt;0,TRUNC(R138*P138,8),0)</f>
        <v>0</v>
      </c>
      <c r="T138" s="6">
        <f t="shared" si="70"/>
        <v>0.12</v>
      </c>
      <c r="U138" s="10">
        <f t="shared" si="74"/>
        <v>16</v>
      </c>
      <c r="V138" s="10">
        <v>252</v>
      </c>
      <c r="W138" s="12">
        <f t="shared" ref="W138:W201" si="92">ROUND((1+T138)^TRUNC((U138/V138),9),9)</f>
        <v>1.007221422</v>
      </c>
      <c r="X138" s="5">
        <f t="shared" ref="X138:X201" si="93">TRUNC((P138*(W138-1)),8)</f>
        <v>7.3515602500000004</v>
      </c>
      <c r="Y138" s="11">
        <f t="shared" ref="Y138:Y201" si="94">IF(Q138&gt;0,S138+X138,0)</f>
        <v>0</v>
      </c>
      <c r="Z138" s="2" t="s">
        <v>65</v>
      </c>
      <c r="AA138" s="64">
        <f t="shared" si="71"/>
        <v>43585</v>
      </c>
      <c r="AB138" s="2"/>
      <c r="AC138" s="41"/>
      <c r="AD138" s="45">
        <v>39240</v>
      </c>
      <c r="AE138" s="32" t="s">
        <v>80</v>
      </c>
      <c r="AG138" s="18">
        <f t="shared" si="82"/>
        <v>21</v>
      </c>
      <c r="AH138" s="66">
        <f t="shared" si="83"/>
        <v>43997</v>
      </c>
      <c r="AI138" s="66">
        <f t="shared" si="78"/>
        <v>43994</v>
      </c>
      <c r="AJ138" s="66">
        <f t="shared" si="79"/>
        <v>43997</v>
      </c>
      <c r="AK138" s="66">
        <f t="shared" si="80"/>
        <v>44027</v>
      </c>
      <c r="AL138" s="18">
        <f t="shared" si="81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9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4"/>
      <c r="CX138" s="1"/>
      <c r="CY138" s="1"/>
      <c r="CZ138" s="1"/>
      <c r="DA138" s="1"/>
      <c r="DB138" s="1"/>
      <c r="DC138" s="1"/>
      <c r="DD138" s="1"/>
      <c r="DE138" s="1"/>
      <c r="DF138" s="1"/>
      <c r="DG138" s="2"/>
      <c r="DH138" s="18"/>
      <c r="DI138" s="18"/>
      <c r="DJ138" s="32"/>
      <c r="DK138" s="18"/>
      <c r="DL138" s="1"/>
      <c r="DM138" s="18"/>
    </row>
    <row r="139" spans="1:117" x14ac:dyDescent="0.2">
      <c r="A139" s="97">
        <f t="shared" ref="A139:A202" si="95">(A138+1)</f>
        <v>43580</v>
      </c>
      <c r="B139" s="5">
        <f t="shared" si="84"/>
        <v>1026.1254915499999</v>
      </c>
      <c r="C139" s="5">
        <f t="shared" ref="C139:C202" si="96">TRUNC(IF(Q138&gt;0,VLOOKUP(A138,$AD$12:$AE$114,2),C138),8)</f>
        <v>1000</v>
      </c>
      <c r="D139" s="63">
        <f t="shared" ref="D139:D202" si="97">IF(E139=E138,D138,E138)</f>
        <v>5177.47</v>
      </c>
      <c r="E139" s="11">
        <f>IF(K139=1,VLOOKUP(A139,[1]Plan1!$BO$80:$BQ$314,3),E138)</f>
        <v>5206.9799999999996</v>
      </c>
      <c r="F139" s="143">
        <f t="shared" ref="F139:F202" si="98">IF(D139=D138,F138,A139)</f>
        <v>43571</v>
      </c>
      <c r="G139" s="9">
        <f t="shared" si="85"/>
        <v>5.6996950247900635E-3</v>
      </c>
      <c r="H139" s="64">
        <f t="shared" si="72"/>
        <v>43600</v>
      </c>
      <c r="I139" s="64">
        <f t="shared" si="86"/>
        <v>43600</v>
      </c>
      <c r="J139" s="1">
        <f t="shared" ref="J139:J202" si="99">IF(I139=I138,J138,NETWORKDAYS(I138,I139,$AD$118:$AD$502)-1)</f>
        <v>20</v>
      </c>
      <c r="K139" s="1">
        <f t="shared" si="76"/>
        <v>7</v>
      </c>
      <c r="L139" s="5">
        <f t="shared" si="87"/>
        <v>1.0019912</v>
      </c>
      <c r="M139" s="12">
        <f t="shared" si="77"/>
        <v>1.00749961</v>
      </c>
      <c r="N139" s="12">
        <f t="shared" si="73"/>
        <v>1.016286852281149</v>
      </c>
      <c r="O139" s="5">
        <f t="shared" si="75"/>
        <v>1.01831048</v>
      </c>
      <c r="P139" s="5">
        <f t="shared" si="88"/>
        <v>1018.31048</v>
      </c>
      <c r="Q139" s="10">
        <f t="shared" si="89"/>
        <v>0</v>
      </c>
      <c r="R139" s="6">
        <f t="shared" si="90"/>
        <v>0</v>
      </c>
      <c r="S139" s="5">
        <f t="shared" si="91"/>
        <v>0</v>
      </c>
      <c r="T139" s="6">
        <f t="shared" ref="T139:T202" si="100">(T138)</f>
        <v>0.12</v>
      </c>
      <c r="U139" s="10">
        <f t="shared" si="74"/>
        <v>17</v>
      </c>
      <c r="V139" s="10">
        <v>252</v>
      </c>
      <c r="W139" s="12">
        <f t="shared" si="92"/>
        <v>1.0076744879999999</v>
      </c>
      <c r="X139" s="5">
        <f t="shared" si="93"/>
        <v>7.8150115500000004</v>
      </c>
      <c r="Y139" s="11">
        <f t="shared" si="94"/>
        <v>0</v>
      </c>
      <c r="Z139" s="2" t="s">
        <v>65</v>
      </c>
      <c r="AA139" s="64">
        <f t="shared" ref="AA139:AA202" si="101">IF(Q138&gt;0,VLOOKUP(A138,$AD$10:$AL$114,9),AA138)</f>
        <v>43585</v>
      </c>
      <c r="AB139" s="2"/>
      <c r="AC139" s="41"/>
      <c r="AD139" s="45">
        <v>39332</v>
      </c>
      <c r="AE139" s="32" t="s">
        <v>72</v>
      </c>
      <c r="AG139" s="18">
        <f t="shared" si="82"/>
        <v>22</v>
      </c>
      <c r="AH139" s="66">
        <f t="shared" si="83"/>
        <v>44027</v>
      </c>
      <c r="AI139" s="66">
        <f t="shared" si="78"/>
        <v>44026</v>
      </c>
      <c r="AJ139" s="66">
        <f t="shared" si="79"/>
        <v>44027</v>
      </c>
      <c r="AK139" s="66">
        <f t="shared" si="80"/>
        <v>44060</v>
      </c>
      <c r="AL139" s="18">
        <f t="shared" si="81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9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4"/>
      <c r="CX139" s="1"/>
      <c r="CY139" s="1"/>
      <c r="CZ139" s="1"/>
      <c r="DA139" s="1"/>
      <c r="DB139" s="1"/>
      <c r="DC139" s="1"/>
      <c r="DD139" s="1"/>
      <c r="DE139" s="1"/>
      <c r="DF139" s="1"/>
      <c r="DG139" s="2"/>
      <c r="DH139" s="18"/>
      <c r="DI139" s="18"/>
      <c r="DJ139" s="32"/>
      <c r="DK139" s="18"/>
      <c r="DL139" s="1"/>
      <c r="DM139" s="18"/>
    </row>
    <row r="140" spans="1:117" x14ac:dyDescent="0.2">
      <c r="A140" s="97">
        <f t="shared" si="95"/>
        <v>43581</v>
      </c>
      <c r="B140" s="5">
        <f t="shared" si="84"/>
        <v>1026.87884356</v>
      </c>
      <c r="C140" s="5">
        <f t="shared" si="96"/>
        <v>1000</v>
      </c>
      <c r="D140" s="63">
        <f t="shared" si="97"/>
        <v>5177.47</v>
      </c>
      <c r="E140" s="11">
        <f>IF(K140=1,VLOOKUP(A140,[1]Plan1!$BO$80:$BQ$314,3),E139)</f>
        <v>5206.9799999999996</v>
      </c>
      <c r="F140" s="143">
        <f t="shared" si="98"/>
        <v>43571</v>
      </c>
      <c r="G140" s="9">
        <f t="shared" si="85"/>
        <v>5.6996950247900635E-3</v>
      </c>
      <c r="H140" s="64">
        <f t="shared" ref="H140:H203" si="102">IF(DAY(A140)=15,VLOOKUP(A140,AH$118:AK$167,4),H139)</f>
        <v>43600</v>
      </c>
      <c r="I140" s="64">
        <f t="shared" si="86"/>
        <v>43600</v>
      </c>
      <c r="J140" s="1">
        <f t="shared" si="99"/>
        <v>20</v>
      </c>
      <c r="K140" s="1">
        <f t="shared" si="76"/>
        <v>8</v>
      </c>
      <c r="L140" s="5">
        <f t="shared" si="87"/>
        <v>1.00227599</v>
      </c>
      <c r="M140" s="12">
        <f t="shared" si="77"/>
        <v>1.00749961</v>
      </c>
      <c r="N140" s="12">
        <f t="shared" si="73"/>
        <v>1.016286852281149</v>
      </c>
      <c r="O140" s="5">
        <f t="shared" si="75"/>
        <v>1.0185999100000001</v>
      </c>
      <c r="P140" s="5">
        <f t="shared" si="88"/>
        <v>1018.59991</v>
      </c>
      <c r="Q140" s="10">
        <f t="shared" si="89"/>
        <v>0</v>
      </c>
      <c r="R140" s="6">
        <f t="shared" si="90"/>
        <v>0</v>
      </c>
      <c r="S140" s="5">
        <f t="shared" si="91"/>
        <v>0</v>
      </c>
      <c r="T140" s="6">
        <f t="shared" si="100"/>
        <v>0.12</v>
      </c>
      <c r="U140" s="10">
        <f t="shared" si="74"/>
        <v>18</v>
      </c>
      <c r="V140" s="10">
        <v>252</v>
      </c>
      <c r="W140" s="12">
        <f t="shared" si="92"/>
        <v>1.0081277580000001</v>
      </c>
      <c r="X140" s="5">
        <f t="shared" si="93"/>
        <v>8.2789335600000005</v>
      </c>
      <c r="Y140" s="11">
        <f t="shared" si="94"/>
        <v>0</v>
      </c>
      <c r="Z140" s="2" t="s">
        <v>65</v>
      </c>
      <c r="AA140" s="64">
        <f t="shared" si="101"/>
        <v>43585</v>
      </c>
      <c r="AB140" s="2"/>
      <c r="AC140" s="41"/>
      <c r="AD140" s="45">
        <v>39367</v>
      </c>
      <c r="AE140" s="32" t="s">
        <v>73</v>
      </c>
      <c r="AG140" s="18">
        <f t="shared" si="82"/>
        <v>23</v>
      </c>
      <c r="AH140" s="66">
        <f t="shared" si="83"/>
        <v>44058</v>
      </c>
      <c r="AI140" s="66">
        <f t="shared" si="78"/>
        <v>44057</v>
      </c>
      <c r="AJ140" s="66">
        <f t="shared" si="79"/>
        <v>44060</v>
      </c>
      <c r="AK140" s="66">
        <f t="shared" si="80"/>
        <v>44089</v>
      </c>
      <c r="AL140" s="18">
        <f t="shared" si="81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9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4"/>
      <c r="CX140" s="1"/>
      <c r="CY140" s="1"/>
      <c r="CZ140" s="1"/>
      <c r="DA140" s="1"/>
      <c r="DB140" s="1"/>
      <c r="DC140" s="1"/>
      <c r="DD140" s="1"/>
      <c r="DE140" s="1"/>
      <c r="DF140" s="1"/>
      <c r="DG140" s="2"/>
      <c r="DH140" s="18"/>
      <c r="DI140" s="18"/>
      <c r="DJ140" s="32"/>
      <c r="DK140" s="18"/>
      <c r="DL140" s="1"/>
      <c r="DM140" s="18"/>
    </row>
    <row r="141" spans="1:117" x14ac:dyDescent="0.2">
      <c r="A141" s="97">
        <f t="shared" si="95"/>
        <v>43582</v>
      </c>
      <c r="B141" s="5">
        <f t="shared" si="84"/>
        <v>1027.63273742</v>
      </c>
      <c r="C141" s="5">
        <f t="shared" si="96"/>
        <v>1000</v>
      </c>
      <c r="D141" s="63">
        <f t="shared" si="97"/>
        <v>5177.47</v>
      </c>
      <c r="E141" s="11">
        <f>IF(K141=1,VLOOKUP(A141,[1]Plan1!$BO$80:$BQ$314,3),E140)</f>
        <v>5206.9799999999996</v>
      </c>
      <c r="F141" s="143">
        <f t="shared" si="98"/>
        <v>43571</v>
      </c>
      <c r="G141" s="9">
        <f t="shared" si="85"/>
        <v>5.6996950247900635E-3</v>
      </c>
      <c r="H141" s="64">
        <f t="shared" si="102"/>
        <v>43600</v>
      </c>
      <c r="I141" s="64">
        <f t="shared" si="86"/>
        <v>43600</v>
      </c>
      <c r="J141" s="1">
        <f t="shared" si="99"/>
        <v>20</v>
      </c>
      <c r="K141" s="1">
        <f t="shared" si="76"/>
        <v>9</v>
      </c>
      <c r="L141" s="5">
        <f t="shared" si="87"/>
        <v>1.0025608500000001</v>
      </c>
      <c r="M141" s="12">
        <f t="shared" si="77"/>
        <v>1.00749961</v>
      </c>
      <c r="N141" s="12">
        <f t="shared" si="73"/>
        <v>1.016286852281149</v>
      </c>
      <c r="O141" s="5">
        <f t="shared" si="75"/>
        <v>1.0188894100000001</v>
      </c>
      <c r="P141" s="5">
        <f t="shared" si="88"/>
        <v>1018.88941</v>
      </c>
      <c r="Q141" s="10">
        <f t="shared" si="89"/>
        <v>0</v>
      </c>
      <c r="R141" s="6">
        <f t="shared" si="90"/>
        <v>0</v>
      </c>
      <c r="S141" s="5">
        <f t="shared" si="91"/>
        <v>0</v>
      </c>
      <c r="T141" s="6">
        <f t="shared" si="100"/>
        <v>0.12</v>
      </c>
      <c r="U141" s="10">
        <f t="shared" si="74"/>
        <v>19</v>
      </c>
      <c r="V141" s="10">
        <v>252</v>
      </c>
      <c r="W141" s="12">
        <f t="shared" si="92"/>
        <v>1.0085812329999999</v>
      </c>
      <c r="X141" s="5">
        <f t="shared" si="93"/>
        <v>8.74332742</v>
      </c>
      <c r="Y141" s="11">
        <f t="shared" si="94"/>
        <v>0</v>
      </c>
      <c r="Z141" s="2" t="s">
        <v>65</v>
      </c>
      <c r="AA141" s="64">
        <f t="shared" si="101"/>
        <v>43585</v>
      </c>
      <c r="AB141" s="2"/>
      <c r="AC141" s="41"/>
      <c r="AD141" s="45">
        <v>39388</v>
      </c>
      <c r="AE141" s="32" t="s">
        <v>74</v>
      </c>
      <c r="AG141" s="18">
        <f t="shared" si="82"/>
        <v>24</v>
      </c>
      <c r="AH141" s="66">
        <f t="shared" si="83"/>
        <v>44089</v>
      </c>
      <c r="AI141" s="66">
        <f t="shared" si="78"/>
        <v>44088</v>
      </c>
      <c r="AJ141" s="66">
        <f t="shared" si="79"/>
        <v>44089</v>
      </c>
      <c r="AK141" s="66">
        <f t="shared" si="80"/>
        <v>44119</v>
      </c>
      <c r="AL141" s="18">
        <f t="shared" si="81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9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4"/>
      <c r="CX141" s="1"/>
      <c r="CY141" s="1"/>
      <c r="CZ141" s="1"/>
      <c r="DA141" s="1"/>
      <c r="DB141" s="1"/>
      <c r="DC141" s="1"/>
      <c r="DD141" s="1"/>
      <c r="DE141" s="1"/>
      <c r="DF141" s="1"/>
      <c r="DG141" s="2"/>
      <c r="DH141" s="18"/>
      <c r="DI141" s="18"/>
      <c r="DJ141" s="32"/>
      <c r="DK141" s="18"/>
      <c r="DL141" s="1"/>
      <c r="DM141" s="18"/>
    </row>
    <row r="142" spans="1:117" x14ac:dyDescent="0.2">
      <c r="A142" s="97">
        <f t="shared" si="95"/>
        <v>43583</v>
      </c>
      <c r="B142" s="5">
        <f t="shared" si="84"/>
        <v>1027.63273742</v>
      </c>
      <c r="C142" s="5">
        <f t="shared" si="96"/>
        <v>1000</v>
      </c>
      <c r="D142" s="63">
        <f t="shared" si="97"/>
        <v>5177.47</v>
      </c>
      <c r="E142" s="11">
        <f>IF(K142=1,VLOOKUP(A142,[1]Plan1!$BO$80:$BQ$314,3),E141)</f>
        <v>5206.9799999999996</v>
      </c>
      <c r="F142" s="143">
        <f t="shared" si="98"/>
        <v>43571</v>
      </c>
      <c r="G142" s="9">
        <f t="shared" si="85"/>
        <v>5.6996950247900635E-3</v>
      </c>
      <c r="H142" s="64">
        <f t="shared" si="102"/>
        <v>43600</v>
      </c>
      <c r="I142" s="64">
        <f t="shared" si="86"/>
        <v>43600</v>
      </c>
      <c r="J142" s="1">
        <f t="shared" si="99"/>
        <v>20</v>
      </c>
      <c r="K142" s="1">
        <f t="shared" si="76"/>
        <v>9</v>
      </c>
      <c r="L142" s="5">
        <f t="shared" si="87"/>
        <v>1.0025608500000001</v>
      </c>
      <c r="M142" s="12">
        <f t="shared" si="77"/>
        <v>1.00749961</v>
      </c>
      <c r="N142" s="12">
        <f t="shared" si="73"/>
        <v>1.016286852281149</v>
      </c>
      <c r="O142" s="5">
        <f t="shared" si="75"/>
        <v>1.0188894100000001</v>
      </c>
      <c r="P142" s="5">
        <f t="shared" si="88"/>
        <v>1018.88941</v>
      </c>
      <c r="Q142" s="10">
        <f t="shared" si="89"/>
        <v>0</v>
      </c>
      <c r="R142" s="6">
        <f t="shared" si="90"/>
        <v>0</v>
      </c>
      <c r="S142" s="5">
        <f t="shared" si="91"/>
        <v>0</v>
      </c>
      <c r="T142" s="6">
        <f t="shared" si="100"/>
        <v>0.12</v>
      </c>
      <c r="U142" s="10">
        <f t="shared" si="74"/>
        <v>19</v>
      </c>
      <c r="V142" s="10">
        <v>252</v>
      </c>
      <c r="W142" s="12">
        <f t="shared" si="92"/>
        <v>1.0085812329999999</v>
      </c>
      <c r="X142" s="5">
        <f t="shared" si="93"/>
        <v>8.74332742</v>
      </c>
      <c r="Y142" s="11">
        <f t="shared" si="94"/>
        <v>0</v>
      </c>
      <c r="Z142" s="2" t="s">
        <v>65</v>
      </c>
      <c r="AA142" s="64">
        <f t="shared" si="101"/>
        <v>43585</v>
      </c>
      <c r="AB142" s="2"/>
      <c r="AC142" s="41"/>
      <c r="AD142" s="45">
        <v>39401</v>
      </c>
      <c r="AE142" s="32" t="s">
        <v>75</v>
      </c>
      <c r="AG142" s="18">
        <f t="shared" si="82"/>
        <v>25</v>
      </c>
      <c r="AH142" s="66">
        <f t="shared" si="83"/>
        <v>44119</v>
      </c>
      <c r="AI142" s="66">
        <f t="shared" si="78"/>
        <v>44118</v>
      </c>
      <c r="AJ142" s="66">
        <f t="shared" si="79"/>
        <v>44119</v>
      </c>
      <c r="AK142" s="66">
        <f t="shared" si="80"/>
        <v>44151</v>
      </c>
      <c r="AL142" s="18">
        <f t="shared" si="81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9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4"/>
      <c r="CX142" s="1"/>
      <c r="CY142" s="1"/>
      <c r="CZ142" s="1"/>
      <c r="DA142" s="1"/>
      <c r="DB142" s="1"/>
      <c r="DC142" s="1"/>
      <c r="DD142" s="1"/>
      <c r="DE142" s="1"/>
      <c r="DF142" s="1"/>
      <c r="DG142" s="2"/>
      <c r="DH142" s="18"/>
      <c r="DI142" s="18"/>
      <c r="DJ142" s="32"/>
      <c r="DK142" s="18"/>
      <c r="DL142" s="1"/>
      <c r="DM142" s="18"/>
    </row>
    <row r="143" spans="1:117" x14ac:dyDescent="0.2">
      <c r="A143" s="97">
        <f t="shared" si="95"/>
        <v>43584</v>
      </c>
      <c r="B143" s="5">
        <f t="shared" si="84"/>
        <v>1027.63273742</v>
      </c>
      <c r="C143" s="5">
        <f t="shared" si="96"/>
        <v>1000</v>
      </c>
      <c r="D143" s="63">
        <f t="shared" si="97"/>
        <v>5177.47</v>
      </c>
      <c r="E143" s="11">
        <f>IF(K143=1,VLOOKUP(A143,[1]Plan1!$BO$80:$BQ$314,3),E142)</f>
        <v>5206.9799999999996</v>
      </c>
      <c r="F143" s="143">
        <f t="shared" si="98"/>
        <v>43571</v>
      </c>
      <c r="G143" s="9">
        <f t="shared" si="85"/>
        <v>5.6996950247900635E-3</v>
      </c>
      <c r="H143" s="64">
        <f t="shared" si="102"/>
        <v>43600</v>
      </c>
      <c r="I143" s="64">
        <f t="shared" si="86"/>
        <v>43600</v>
      </c>
      <c r="J143" s="1">
        <f t="shared" si="99"/>
        <v>20</v>
      </c>
      <c r="K143" s="1">
        <f t="shared" si="76"/>
        <v>9</v>
      </c>
      <c r="L143" s="5">
        <f t="shared" si="87"/>
        <v>1.0025608500000001</v>
      </c>
      <c r="M143" s="12">
        <f t="shared" si="77"/>
        <v>1.00749961</v>
      </c>
      <c r="N143" s="12">
        <f t="shared" si="73"/>
        <v>1.016286852281149</v>
      </c>
      <c r="O143" s="5">
        <f t="shared" si="75"/>
        <v>1.0188894100000001</v>
      </c>
      <c r="P143" s="5">
        <f t="shared" si="88"/>
        <v>1018.88941</v>
      </c>
      <c r="Q143" s="10">
        <f t="shared" si="89"/>
        <v>0</v>
      </c>
      <c r="R143" s="6">
        <f t="shared" si="90"/>
        <v>0</v>
      </c>
      <c r="S143" s="5">
        <f t="shared" si="91"/>
        <v>0</v>
      </c>
      <c r="T143" s="6">
        <f t="shared" si="100"/>
        <v>0.12</v>
      </c>
      <c r="U143" s="10">
        <f t="shared" si="74"/>
        <v>19</v>
      </c>
      <c r="V143" s="10">
        <v>252</v>
      </c>
      <c r="W143" s="12">
        <f t="shared" si="92"/>
        <v>1.0085812329999999</v>
      </c>
      <c r="X143" s="5">
        <f t="shared" si="93"/>
        <v>8.74332742</v>
      </c>
      <c r="Y143" s="11">
        <f t="shared" si="94"/>
        <v>0</v>
      </c>
      <c r="Z143" s="2" t="s">
        <v>65</v>
      </c>
      <c r="AA143" s="64">
        <f t="shared" si="101"/>
        <v>43585</v>
      </c>
      <c r="AB143" s="2"/>
      <c r="AC143" s="41"/>
      <c r="AD143" s="45">
        <v>39441</v>
      </c>
      <c r="AE143" s="32" t="s">
        <v>81</v>
      </c>
      <c r="AG143" s="18">
        <f t="shared" si="82"/>
        <v>26</v>
      </c>
      <c r="AH143" s="66">
        <f t="shared" si="83"/>
        <v>44150</v>
      </c>
      <c r="AI143" s="66">
        <f t="shared" si="78"/>
        <v>44148</v>
      </c>
      <c r="AJ143" s="66">
        <f t="shared" si="79"/>
        <v>44151</v>
      </c>
      <c r="AK143" s="66">
        <f t="shared" si="80"/>
        <v>44180</v>
      </c>
      <c r="AL143" s="18">
        <f t="shared" si="81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9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4"/>
      <c r="CX143" s="1"/>
      <c r="CY143" s="1"/>
      <c r="CZ143" s="1"/>
      <c r="DA143" s="1"/>
      <c r="DB143" s="1"/>
      <c r="DC143" s="1"/>
      <c r="DD143" s="1"/>
      <c r="DE143" s="1"/>
      <c r="DF143" s="1"/>
      <c r="DG143" s="2"/>
      <c r="DH143" s="18"/>
      <c r="DI143" s="18"/>
      <c r="DJ143" s="32"/>
      <c r="DK143" s="18"/>
      <c r="DL143" s="1"/>
      <c r="DM143" s="18"/>
    </row>
    <row r="144" spans="1:117" x14ac:dyDescent="0.2">
      <c r="A144" s="149">
        <f t="shared" si="95"/>
        <v>43585</v>
      </c>
      <c r="B144" s="150">
        <f t="shared" si="84"/>
        <v>1028.38718146</v>
      </c>
      <c r="C144" s="150">
        <f t="shared" si="96"/>
        <v>1000</v>
      </c>
      <c r="D144" s="151">
        <f t="shared" si="97"/>
        <v>5177.47</v>
      </c>
      <c r="E144" s="152">
        <f>IF(K144=1,VLOOKUP(A144,[1]Plan1!$BO$80:$BQ$314,3),E143)</f>
        <v>5206.9799999999996</v>
      </c>
      <c r="F144" s="153">
        <f t="shared" si="98"/>
        <v>43571</v>
      </c>
      <c r="G144" s="154">
        <f t="shared" si="85"/>
        <v>5.6996950247900635E-3</v>
      </c>
      <c r="H144" s="155">
        <f t="shared" si="102"/>
        <v>43600</v>
      </c>
      <c r="I144" s="155">
        <f t="shared" si="86"/>
        <v>43600</v>
      </c>
      <c r="J144" s="156">
        <f t="shared" si="99"/>
        <v>20</v>
      </c>
      <c r="K144" s="156">
        <f t="shared" si="76"/>
        <v>10</v>
      </c>
      <c r="L144" s="150">
        <f t="shared" si="87"/>
        <v>1.0028457900000001</v>
      </c>
      <c r="M144" s="157">
        <f t="shared" si="77"/>
        <v>1.00749961</v>
      </c>
      <c r="N144" s="157">
        <f t="shared" si="73"/>
        <v>1.016286852281149</v>
      </c>
      <c r="O144" s="150">
        <f t="shared" si="75"/>
        <v>1.0191789899999999</v>
      </c>
      <c r="P144" s="150">
        <f t="shared" si="88"/>
        <v>1019.17899</v>
      </c>
      <c r="Q144" s="158">
        <f t="shared" si="89"/>
        <v>5</v>
      </c>
      <c r="R144" s="159">
        <f t="shared" si="90"/>
        <v>0</v>
      </c>
      <c r="S144" s="150">
        <f t="shared" si="91"/>
        <v>0</v>
      </c>
      <c r="T144" s="159">
        <f t="shared" si="100"/>
        <v>0.12</v>
      </c>
      <c r="U144" s="158">
        <f t="shared" si="74"/>
        <v>20</v>
      </c>
      <c r="V144" s="158">
        <v>252</v>
      </c>
      <c r="W144" s="157">
        <f t="shared" si="92"/>
        <v>1.0090349110000001</v>
      </c>
      <c r="X144" s="150">
        <f t="shared" si="93"/>
        <v>9.2081914600000001</v>
      </c>
      <c r="Y144" s="152">
        <f t="shared" si="94"/>
        <v>9.2081914600000001</v>
      </c>
      <c r="Z144" s="160" t="s">
        <v>65</v>
      </c>
      <c r="AA144" s="155">
        <f t="shared" si="101"/>
        <v>43585</v>
      </c>
      <c r="AB144" s="2"/>
      <c r="AC144" s="41"/>
      <c r="AD144" s="45">
        <v>39448</v>
      </c>
      <c r="AE144" s="32" t="s">
        <v>82</v>
      </c>
      <c r="AG144" s="18">
        <f t="shared" si="82"/>
        <v>27</v>
      </c>
      <c r="AH144" s="66">
        <f t="shared" si="83"/>
        <v>44180</v>
      </c>
      <c r="AI144" s="66">
        <f t="shared" si="78"/>
        <v>44179</v>
      </c>
      <c r="AJ144" s="66">
        <f t="shared" si="79"/>
        <v>44180</v>
      </c>
      <c r="AK144" s="66">
        <f t="shared" si="80"/>
        <v>44211</v>
      </c>
      <c r="AL144" s="18">
        <f t="shared" si="81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9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4"/>
      <c r="CX144" s="1"/>
      <c r="CY144" s="1"/>
      <c r="CZ144" s="1"/>
      <c r="DA144" s="1"/>
      <c r="DB144" s="1"/>
      <c r="DC144" s="1"/>
      <c r="DD144" s="1"/>
      <c r="DE144" s="1"/>
      <c r="DF144" s="1"/>
      <c r="DG144" s="2"/>
      <c r="DH144" s="18"/>
      <c r="DI144" s="18"/>
      <c r="DJ144" s="32"/>
      <c r="DK144" s="18"/>
      <c r="DL144" s="1"/>
      <c r="DM144" s="18"/>
    </row>
    <row r="145" spans="1:117" x14ac:dyDescent="0.2">
      <c r="A145" s="97">
        <f t="shared" si="95"/>
        <v>43586</v>
      </c>
      <c r="B145" s="5">
        <f t="shared" si="84"/>
        <v>1019.92723535</v>
      </c>
      <c r="C145" s="5">
        <f t="shared" si="96"/>
        <v>1000</v>
      </c>
      <c r="D145" s="63">
        <f t="shared" si="97"/>
        <v>5177.47</v>
      </c>
      <c r="E145" s="11">
        <f>IF(K145=1,VLOOKUP(A145,[1]Plan1!$BO$80:$BQ$314,3),E144)</f>
        <v>5206.9799999999996</v>
      </c>
      <c r="F145" s="143">
        <f t="shared" si="98"/>
        <v>43571</v>
      </c>
      <c r="G145" s="9">
        <f t="shared" si="85"/>
        <v>5.6996950247900635E-3</v>
      </c>
      <c r="H145" s="64">
        <f t="shared" si="102"/>
        <v>43600</v>
      </c>
      <c r="I145" s="64">
        <f t="shared" si="86"/>
        <v>43600</v>
      </c>
      <c r="J145" s="1">
        <f t="shared" si="99"/>
        <v>20</v>
      </c>
      <c r="K145" s="1">
        <f t="shared" si="76"/>
        <v>11</v>
      </c>
      <c r="L145" s="5">
        <f t="shared" si="87"/>
        <v>1.00313082</v>
      </c>
      <c r="M145" s="12">
        <f t="shared" si="77"/>
        <v>1.00749961</v>
      </c>
      <c r="N145" s="12">
        <f t="shared" si="73"/>
        <v>1.016286852281149</v>
      </c>
      <c r="O145" s="5">
        <f t="shared" si="75"/>
        <v>1.01946866</v>
      </c>
      <c r="P145" s="5">
        <f t="shared" si="88"/>
        <v>1019.46866</v>
      </c>
      <c r="Q145" s="10">
        <f t="shared" si="89"/>
        <v>0</v>
      </c>
      <c r="R145" s="6">
        <f t="shared" si="90"/>
        <v>0</v>
      </c>
      <c r="S145" s="5">
        <f t="shared" si="91"/>
        <v>0</v>
      </c>
      <c r="T145" s="6">
        <f t="shared" si="100"/>
        <v>0.12</v>
      </c>
      <c r="U145" s="10">
        <f t="shared" si="74"/>
        <v>1</v>
      </c>
      <c r="V145" s="10">
        <v>252</v>
      </c>
      <c r="W145" s="12">
        <f t="shared" si="92"/>
        <v>1.0004498180000001</v>
      </c>
      <c r="X145" s="5">
        <f t="shared" si="93"/>
        <v>0.45857534999999999</v>
      </c>
      <c r="Y145" s="11">
        <f t="shared" si="94"/>
        <v>0</v>
      </c>
      <c r="Z145" s="2" t="s">
        <v>65</v>
      </c>
      <c r="AA145" s="64">
        <f t="shared" si="101"/>
        <v>43615</v>
      </c>
      <c r="AB145" s="2"/>
      <c r="AC145" s="41"/>
      <c r="AD145" s="45">
        <v>39482</v>
      </c>
      <c r="AE145" s="32" t="s">
        <v>76</v>
      </c>
      <c r="AG145" s="18">
        <f t="shared" si="82"/>
        <v>28</v>
      </c>
      <c r="AH145" s="66">
        <f t="shared" si="83"/>
        <v>44211</v>
      </c>
      <c r="AI145" s="66">
        <f t="shared" si="78"/>
        <v>44210</v>
      </c>
      <c r="AJ145" s="66">
        <f t="shared" si="79"/>
        <v>44211</v>
      </c>
      <c r="AK145" s="66">
        <f t="shared" si="80"/>
        <v>44244</v>
      </c>
      <c r="AL145" s="18">
        <f t="shared" si="81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9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4"/>
      <c r="CX145" s="1"/>
      <c r="CY145" s="1"/>
      <c r="CZ145" s="1"/>
      <c r="DA145" s="1"/>
      <c r="DB145" s="1"/>
      <c r="DC145" s="1"/>
      <c r="DD145" s="1"/>
      <c r="DE145" s="1"/>
      <c r="DF145" s="1"/>
      <c r="DG145" s="2"/>
      <c r="DH145" s="18"/>
      <c r="DI145" s="18"/>
      <c r="DJ145" s="32"/>
      <c r="DK145" s="18"/>
      <c r="DL145" s="1"/>
      <c r="DM145" s="18"/>
    </row>
    <row r="146" spans="1:117" x14ac:dyDescent="0.2">
      <c r="A146" s="97">
        <f t="shared" si="95"/>
        <v>43587</v>
      </c>
      <c r="B146" s="5">
        <f t="shared" si="84"/>
        <v>1019.92723535</v>
      </c>
      <c r="C146" s="5">
        <f t="shared" si="96"/>
        <v>1000</v>
      </c>
      <c r="D146" s="63">
        <f t="shared" si="97"/>
        <v>5177.47</v>
      </c>
      <c r="E146" s="11">
        <f>IF(K146=1,VLOOKUP(A146,[1]Plan1!$BO$80:$BQ$314,3),E145)</f>
        <v>5206.9799999999996</v>
      </c>
      <c r="F146" s="143">
        <f t="shared" si="98"/>
        <v>43571</v>
      </c>
      <c r="G146" s="9">
        <f t="shared" si="85"/>
        <v>5.6996950247900635E-3</v>
      </c>
      <c r="H146" s="64">
        <f t="shared" si="102"/>
        <v>43600</v>
      </c>
      <c r="I146" s="64">
        <f t="shared" si="86"/>
        <v>43600</v>
      </c>
      <c r="J146" s="1">
        <f t="shared" si="99"/>
        <v>20</v>
      </c>
      <c r="K146" s="1">
        <f t="shared" si="76"/>
        <v>11</v>
      </c>
      <c r="L146" s="5">
        <f t="shared" si="87"/>
        <v>1.00313082</v>
      </c>
      <c r="M146" s="12">
        <f t="shared" si="77"/>
        <v>1.00749961</v>
      </c>
      <c r="N146" s="12">
        <f t="shared" si="73"/>
        <v>1.016286852281149</v>
      </c>
      <c r="O146" s="5">
        <f t="shared" si="75"/>
        <v>1.01946866</v>
      </c>
      <c r="P146" s="5">
        <f t="shared" si="88"/>
        <v>1019.46866</v>
      </c>
      <c r="Q146" s="10">
        <f t="shared" si="89"/>
        <v>0</v>
      </c>
      <c r="R146" s="6">
        <f t="shared" si="90"/>
        <v>0</v>
      </c>
      <c r="S146" s="5">
        <f t="shared" si="91"/>
        <v>0</v>
      </c>
      <c r="T146" s="6">
        <f t="shared" si="100"/>
        <v>0.12</v>
      </c>
      <c r="U146" s="10">
        <f t="shared" si="74"/>
        <v>1</v>
      </c>
      <c r="V146" s="10">
        <v>252</v>
      </c>
      <c r="W146" s="12">
        <f t="shared" si="92"/>
        <v>1.0004498180000001</v>
      </c>
      <c r="X146" s="5">
        <f t="shared" si="93"/>
        <v>0.45857534999999999</v>
      </c>
      <c r="Y146" s="11">
        <f t="shared" si="94"/>
        <v>0</v>
      </c>
      <c r="Z146" s="2" t="s">
        <v>65</v>
      </c>
      <c r="AA146" s="64">
        <f t="shared" si="101"/>
        <v>43615</v>
      </c>
      <c r="AB146" s="2"/>
      <c r="AC146" s="41"/>
      <c r="AD146" s="45">
        <v>39483</v>
      </c>
      <c r="AE146" s="32" t="s">
        <v>76</v>
      </c>
      <c r="AG146" s="18">
        <f t="shared" si="82"/>
        <v>29</v>
      </c>
      <c r="AH146" s="66">
        <f t="shared" si="83"/>
        <v>44242</v>
      </c>
      <c r="AI146" s="66">
        <f t="shared" si="78"/>
        <v>44239</v>
      </c>
      <c r="AJ146" s="66">
        <f t="shared" si="79"/>
        <v>44244</v>
      </c>
      <c r="AK146" s="66">
        <f t="shared" si="80"/>
        <v>44270</v>
      </c>
      <c r="AL146" s="18">
        <f t="shared" si="81"/>
        <v>18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9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4"/>
      <c r="CX146" s="1"/>
      <c r="CY146" s="1"/>
      <c r="CZ146" s="1"/>
      <c r="DA146" s="1"/>
      <c r="DB146" s="1"/>
      <c r="DC146" s="1"/>
      <c r="DD146" s="1"/>
      <c r="DE146" s="1"/>
      <c r="DF146" s="1"/>
      <c r="DG146" s="2"/>
      <c r="DH146" s="18"/>
      <c r="DI146" s="18"/>
      <c r="DJ146" s="32"/>
      <c r="DK146" s="18"/>
      <c r="DL146" s="1"/>
      <c r="DM146" s="18"/>
    </row>
    <row r="147" spans="1:117" x14ac:dyDescent="0.2">
      <c r="A147" s="97">
        <f t="shared" si="95"/>
        <v>43588</v>
      </c>
      <c r="B147" s="5">
        <f t="shared" si="84"/>
        <v>1020.6760183700001</v>
      </c>
      <c r="C147" s="5">
        <f t="shared" si="96"/>
        <v>1000</v>
      </c>
      <c r="D147" s="63">
        <f t="shared" si="97"/>
        <v>5177.47</v>
      </c>
      <c r="E147" s="11">
        <f>IF(K147=1,VLOOKUP(A147,[1]Plan1!$BO$80:$BQ$314,3),E146)</f>
        <v>5206.9799999999996</v>
      </c>
      <c r="F147" s="143">
        <f t="shared" si="98"/>
        <v>43571</v>
      </c>
      <c r="G147" s="9">
        <f t="shared" si="85"/>
        <v>5.6996950247900635E-3</v>
      </c>
      <c r="H147" s="64">
        <f t="shared" si="102"/>
        <v>43600</v>
      </c>
      <c r="I147" s="64">
        <f t="shared" si="86"/>
        <v>43600</v>
      </c>
      <c r="J147" s="1">
        <f t="shared" si="99"/>
        <v>20</v>
      </c>
      <c r="K147" s="1">
        <f t="shared" si="76"/>
        <v>12</v>
      </c>
      <c r="L147" s="5">
        <f t="shared" si="87"/>
        <v>1.0034159199999999</v>
      </c>
      <c r="M147" s="12">
        <f t="shared" si="77"/>
        <v>1.00749961</v>
      </c>
      <c r="N147" s="12">
        <f t="shared" si="73"/>
        <v>1.016286852281149</v>
      </c>
      <c r="O147" s="5">
        <f t="shared" si="75"/>
        <v>1.0197584</v>
      </c>
      <c r="P147" s="5">
        <f t="shared" si="88"/>
        <v>1019.7584000000001</v>
      </c>
      <c r="Q147" s="10">
        <f t="shared" si="89"/>
        <v>0</v>
      </c>
      <c r="R147" s="6">
        <f t="shared" si="90"/>
        <v>0</v>
      </c>
      <c r="S147" s="5">
        <f t="shared" si="91"/>
        <v>0</v>
      </c>
      <c r="T147" s="6">
        <f t="shared" si="100"/>
        <v>0.12</v>
      </c>
      <c r="U147" s="10">
        <f t="shared" si="74"/>
        <v>2</v>
      </c>
      <c r="V147" s="10">
        <v>252</v>
      </c>
      <c r="W147" s="12">
        <f t="shared" si="92"/>
        <v>1.0008998389999999</v>
      </c>
      <c r="X147" s="5">
        <f t="shared" si="93"/>
        <v>0.91761837000000002</v>
      </c>
      <c r="Y147" s="11">
        <f t="shared" si="94"/>
        <v>0</v>
      </c>
      <c r="Z147" s="2" t="s">
        <v>65</v>
      </c>
      <c r="AA147" s="64">
        <f t="shared" si="101"/>
        <v>43615</v>
      </c>
      <c r="AB147" s="2"/>
      <c r="AC147" s="41"/>
      <c r="AD147" s="45">
        <v>39528</v>
      </c>
      <c r="AE147" s="32" t="s">
        <v>77</v>
      </c>
      <c r="AG147" s="18">
        <f t="shared" si="82"/>
        <v>30</v>
      </c>
      <c r="AH147" s="66">
        <f t="shared" si="83"/>
        <v>44270</v>
      </c>
      <c r="AI147" s="66">
        <f t="shared" si="78"/>
        <v>44267</v>
      </c>
      <c r="AJ147" s="66">
        <f t="shared" si="79"/>
        <v>44270</v>
      </c>
      <c r="AK147" s="66">
        <f t="shared" si="80"/>
        <v>44301</v>
      </c>
      <c r="AL147" s="18">
        <f t="shared" si="81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9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4"/>
      <c r="CX147" s="1"/>
      <c r="CY147" s="1"/>
      <c r="CZ147" s="1"/>
      <c r="DA147" s="1"/>
      <c r="DB147" s="1"/>
      <c r="DC147" s="1"/>
      <c r="DD147" s="1"/>
      <c r="DE147" s="1"/>
      <c r="DF147" s="1"/>
      <c r="DG147" s="2"/>
      <c r="DH147" s="18"/>
      <c r="DI147" s="18"/>
      <c r="DJ147" s="32"/>
      <c r="DK147" s="18"/>
      <c r="DL147" s="1"/>
      <c r="DM147" s="18"/>
    </row>
    <row r="148" spans="1:117" x14ac:dyDescent="0.2">
      <c r="A148" s="97">
        <f t="shared" si="95"/>
        <v>43589</v>
      </c>
      <c r="B148" s="5">
        <f t="shared" si="84"/>
        <v>1021.42536734</v>
      </c>
      <c r="C148" s="5">
        <f t="shared" si="96"/>
        <v>1000</v>
      </c>
      <c r="D148" s="63">
        <f t="shared" si="97"/>
        <v>5177.47</v>
      </c>
      <c r="E148" s="11">
        <f>IF(K148=1,VLOOKUP(A148,[1]Plan1!$BO$80:$BQ$314,3),E147)</f>
        <v>5206.9799999999996</v>
      </c>
      <c r="F148" s="143">
        <f t="shared" si="98"/>
        <v>43571</v>
      </c>
      <c r="G148" s="9">
        <f t="shared" si="85"/>
        <v>5.6996950247900635E-3</v>
      </c>
      <c r="H148" s="64">
        <f t="shared" si="102"/>
        <v>43600</v>
      </c>
      <c r="I148" s="64">
        <f t="shared" si="86"/>
        <v>43600</v>
      </c>
      <c r="J148" s="1">
        <f t="shared" si="99"/>
        <v>20</v>
      </c>
      <c r="K148" s="1">
        <f t="shared" si="76"/>
        <v>13</v>
      </c>
      <c r="L148" s="5">
        <f t="shared" si="87"/>
        <v>1.00370111</v>
      </c>
      <c r="M148" s="12">
        <f t="shared" si="77"/>
        <v>1.00749961</v>
      </c>
      <c r="N148" s="12">
        <f t="shared" si="73"/>
        <v>1.016286852281149</v>
      </c>
      <c r="O148" s="5">
        <f t="shared" si="75"/>
        <v>1.0200482399999999</v>
      </c>
      <c r="P148" s="5">
        <f t="shared" si="88"/>
        <v>1020.04824</v>
      </c>
      <c r="Q148" s="10">
        <f t="shared" si="89"/>
        <v>0</v>
      </c>
      <c r="R148" s="6">
        <f t="shared" si="90"/>
        <v>0</v>
      </c>
      <c r="S148" s="5">
        <f t="shared" si="91"/>
        <v>0</v>
      </c>
      <c r="T148" s="6">
        <f t="shared" si="100"/>
        <v>0.12</v>
      </c>
      <c r="U148" s="10">
        <f t="shared" si="74"/>
        <v>3</v>
      </c>
      <c r="V148" s="10">
        <v>252</v>
      </c>
      <c r="W148" s="12">
        <f t="shared" si="92"/>
        <v>1.0013500609999999</v>
      </c>
      <c r="X148" s="5">
        <f t="shared" si="93"/>
        <v>1.3771273399999999</v>
      </c>
      <c r="Y148" s="11">
        <f t="shared" si="94"/>
        <v>0</v>
      </c>
      <c r="Z148" s="2" t="s">
        <v>65</v>
      </c>
      <c r="AA148" s="64">
        <f t="shared" si="101"/>
        <v>43615</v>
      </c>
      <c r="AB148" s="2"/>
      <c r="AC148" s="41"/>
      <c r="AD148" s="45">
        <v>39559</v>
      </c>
      <c r="AE148" s="32" t="s">
        <v>78</v>
      </c>
      <c r="AG148" s="18">
        <f t="shared" si="82"/>
        <v>31</v>
      </c>
      <c r="AH148" s="66">
        <f t="shared" si="83"/>
        <v>44301</v>
      </c>
      <c r="AI148" s="66">
        <f t="shared" si="78"/>
        <v>44300</v>
      </c>
      <c r="AJ148" s="66">
        <f t="shared" si="79"/>
        <v>44301</v>
      </c>
      <c r="AK148" s="66">
        <f t="shared" si="80"/>
        <v>44333</v>
      </c>
      <c r="AL148" s="18">
        <f t="shared" si="81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9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4"/>
      <c r="CX148" s="1"/>
      <c r="CY148" s="1"/>
      <c r="CZ148" s="1"/>
      <c r="DA148" s="1"/>
      <c r="DB148" s="1"/>
      <c r="DC148" s="1"/>
      <c r="DD148" s="1"/>
      <c r="DE148" s="1"/>
      <c r="DF148" s="1"/>
      <c r="DG148" s="2"/>
      <c r="DH148" s="18"/>
      <c r="DI148" s="18"/>
      <c r="DJ148" s="32"/>
      <c r="DK148" s="18"/>
      <c r="DL148" s="1"/>
      <c r="DM148" s="18"/>
    </row>
    <row r="149" spans="1:117" x14ac:dyDescent="0.2">
      <c r="A149" s="97">
        <f t="shared" si="95"/>
        <v>43590</v>
      </c>
      <c r="B149" s="5">
        <f t="shared" si="84"/>
        <v>1021.42536734</v>
      </c>
      <c r="C149" s="5">
        <f t="shared" si="96"/>
        <v>1000</v>
      </c>
      <c r="D149" s="63">
        <f t="shared" si="97"/>
        <v>5177.47</v>
      </c>
      <c r="E149" s="11">
        <f>IF(K149=1,VLOOKUP(A149,[1]Plan1!$BO$80:$BQ$314,3),E148)</f>
        <v>5206.9799999999996</v>
      </c>
      <c r="F149" s="143">
        <f t="shared" si="98"/>
        <v>43571</v>
      </c>
      <c r="G149" s="9">
        <f t="shared" si="85"/>
        <v>5.6996950247900635E-3</v>
      </c>
      <c r="H149" s="64">
        <f t="shared" si="102"/>
        <v>43600</v>
      </c>
      <c r="I149" s="64">
        <f t="shared" si="86"/>
        <v>43600</v>
      </c>
      <c r="J149" s="1">
        <f t="shared" si="99"/>
        <v>20</v>
      </c>
      <c r="K149" s="1">
        <f t="shared" si="76"/>
        <v>13</v>
      </c>
      <c r="L149" s="5">
        <f t="shared" si="87"/>
        <v>1.00370111</v>
      </c>
      <c r="M149" s="12">
        <f t="shared" si="77"/>
        <v>1.00749961</v>
      </c>
      <c r="N149" s="12">
        <f t="shared" si="73"/>
        <v>1.016286852281149</v>
      </c>
      <c r="O149" s="5">
        <f t="shared" si="75"/>
        <v>1.0200482399999999</v>
      </c>
      <c r="P149" s="5">
        <f t="shared" si="88"/>
        <v>1020.04824</v>
      </c>
      <c r="Q149" s="10">
        <f t="shared" si="89"/>
        <v>0</v>
      </c>
      <c r="R149" s="6">
        <f t="shared" si="90"/>
        <v>0</v>
      </c>
      <c r="S149" s="5">
        <f t="shared" si="91"/>
        <v>0</v>
      </c>
      <c r="T149" s="6">
        <f t="shared" si="100"/>
        <v>0.12</v>
      </c>
      <c r="U149" s="10">
        <f t="shared" si="74"/>
        <v>3</v>
      </c>
      <c r="V149" s="10">
        <v>252</v>
      </c>
      <c r="W149" s="12">
        <f t="shared" si="92"/>
        <v>1.0013500609999999</v>
      </c>
      <c r="X149" s="5">
        <f t="shared" si="93"/>
        <v>1.3771273399999999</v>
      </c>
      <c r="Y149" s="11">
        <f t="shared" si="94"/>
        <v>0</v>
      </c>
      <c r="Z149" s="2" t="s">
        <v>65</v>
      </c>
      <c r="AA149" s="64">
        <f t="shared" si="101"/>
        <v>43615</v>
      </c>
      <c r="AB149" s="2"/>
      <c r="AC149" s="41"/>
      <c r="AD149" s="45">
        <v>39569</v>
      </c>
      <c r="AE149" s="32" t="s">
        <v>79</v>
      </c>
      <c r="AG149" s="18">
        <f>AG148+1</f>
        <v>32</v>
      </c>
      <c r="AH149" s="66">
        <f t="shared" si="83"/>
        <v>44331</v>
      </c>
      <c r="AI149" s="66">
        <f t="shared" si="78"/>
        <v>44330</v>
      </c>
      <c r="AJ149" s="66">
        <f t="shared" si="79"/>
        <v>44333</v>
      </c>
      <c r="AK149" s="66">
        <f t="shared" si="80"/>
        <v>44362</v>
      </c>
      <c r="AL149" s="18">
        <f t="shared" si="81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9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4"/>
      <c r="CX149" s="1"/>
      <c r="CY149" s="1"/>
      <c r="CZ149" s="1"/>
      <c r="DA149" s="1"/>
      <c r="DB149" s="1"/>
      <c r="DC149" s="1"/>
      <c r="DD149" s="1"/>
      <c r="DE149" s="1"/>
      <c r="DF149" s="1"/>
      <c r="DG149" s="2"/>
      <c r="DH149" s="18"/>
      <c r="DI149" s="18"/>
      <c r="DJ149" s="32"/>
      <c r="DK149" s="18"/>
      <c r="DL149" s="1"/>
      <c r="DM149" s="18"/>
    </row>
    <row r="150" spans="1:117" x14ac:dyDescent="0.2">
      <c r="A150" s="97">
        <f t="shared" si="95"/>
        <v>43591</v>
      </c>
      <c r="B150" s="5">
        <f t="shared" si="84"/>
        <v>1021.42536734</v>
      </c>
      <c r="C150" s="5">
        <f t="shared" si="96"/>
        <v>1000</v>
      </c>
      <c r="D150" s="63">
        <f t="shared" si="97"/>
        <v>5177.47</v>
      </c>
      <c r="E150" s="11">
        <f>IF(K150=1,VLOOKUP(A150,[1]Plan1!$BO$80:$BQ$314,3),E149)</f>
        <v>5206.9799999999996</v>
      </c>
      <c r="F150" s="143">
        <f t="shared" si="98"/>
        <v>43571</v>
      </c>
      <c r="G150" s="9">
        <f t="shared" si="85"/>
        <v>5.6996950247900635E-3</v>
      </c>
      <c r="H150" s="64">
        <f t="shared" si="102"/>
        <v>43600</v>
      </c>
      <c r="I150" s="64">
        <f t="shared" si="86"/>
        <v>43600</v>
      </c>
      <c r="J150" s="1">
        <f t="shared" si="99"/>
        <v>20</v>
      </c>
      <c r="K150" s="1">
        <f t="shared" si="76"/>
        <v>13</v>
      </c>
      <c r="L150" s="5">
        <f t="shared" si="87"/>
        <v>1.00370111</v>
      </c>
      <c r="M150" s="12">
        <f t="shared" si="77"/>
        <v>1.00749961</v>
      </c>
      <c r="N150" s="12">
        <f t="shared" si="73"/>
        <v>1.016286852281149</v>
      </c>
      <c r="O150" s="5">
        <f t="shared" si="75"/>
        <v>1.0200482399999999</v>
      </c>
      <c r="P150" s="5">
        <f t="shared" si="88"/>
        <v>1020.04824</v>
      </c>
      <c r="Q150" s="10">
        <f t="shared" si="89"/>
        <v>0</v>
      </c>
      <c r="R150" s="6">
        <f t="shared" si="90"/>
        <v>0</v>
      </c>
      <c r="S150" s="5">
        <f t="shared" si="91"/>
        <v>0</v>
      </c>
      <c r="T150" s="6">
        <f t="shared" si="100"/>
        <v>0.12</v>
      </c>
      <c r="U150" s="10">
        <f t="shared" si="74"/>
        <v>3</v>
      </c>
      <c r="V150" s="10">
        <v>252</v>
      </c>
      <c r="W150" s="12">
        <f t="shared" si="92"/>
        <v>1.0013500609999999</v>
      </c>
      <c r="X150" s="5">
        <f t="shared" si="93"/>
        <v>1.3771273399999999</v>
      </c>
      <c r="Y150" s="11">
        <f t="shared" si="94"/>
        <v>0</v>
      </c>
      <c r="Z150" s="2" t="s">
        <v>65</v>
      </c>
      <c r="AA150" s="64">
        <f t="shared" si="101"/>
        <v>43615</v>
      </c>
      <c r="AB150" s="2"/>
      <c r="AC150" s="41"/>
      <c r="AD150" s="45">
        <v>39590</v>
      </c>
      <c r="AE150" s="32" t="s">
        <v>80</v>
      </c>
      <c r="AG150" s="18">
        <f t="shared" ref="AG150:AG167" si="103">AG149+1</f>
        <v>33</v>
      </c>
      <c r="AH150" s="66">
        <f t="shared" si="83"/>
        <v>44362</v>
      </c>
      <c r="AI150" s="66">
        <f t="shared" si="78"/>
        <v>44361</v>
      </c>
      <c r="AJ150" s="66">
        <f t="shared" si="79"/>
        <v>44362</v>
      </c>
      <c r="AK150" s="66">
        <f t="shared" si="80"/>
        <v>44392</v>
      </c>
      <c r="AL150" s="18">
        <f t="shared" si="81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9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4"/>
      <c r="CX150" s="1"/>
      <c r="CY150" s="1"/>
      <c r="CZ150" s="1"/>
      <c r="DA150" s="1"/>
      <c r="DB150" s="1"/>
      <c r="DC150" s="1"/>
      <c r="DD150" s="1"/>
      <c r="DE150" s="1"/>
      <c r="DF150" s="1"/>
      <c r="DG150" s="2"/>
      <c r="DH150" s="18"/>
      <c r="DI150" s="18"/>
      <c r="DJ150" s="32"/>
      <c r="DK150" s="18"/>
      <c r="DL150" s="1"/>
      <c r="DM150" s="18"/>
    </row>
    <row r="151" spans="1:117" x14ac:dyDescent="0.2">
      <c r="A151" s="97">
        <f t="shared" si="95"/>
        <v>43592</v>
      </c>
      <c r="B151" s="5">
        <f t="shared" si="84"/>
        <v>1022.17525557</v>
      </c>
      <c r="C151" s="5">
        <f t="shared" si="96"/>
        <v>1000</v>
      </c>
      <c r="D151" s="63">
        <f t="shared" si="97"/>
        <v>5177.47</v>
      </c>
      <c r="E151" s="11">
        <f>IF(K151=1,VLOOKUP(A151,[1]Plan1!$BO$80:$BQ$314,3),E150)</f>
        <v>5206.9799999999996</v>
      </c>
      <c r="F151" s="143">
        <f t="shared" si="98"/>
        <v>43571</v>
      </c>
      <c r="G151" s="9">
        <f t="shared" si="85"/>
        <v>5.6996950247900635E-3</v>
      </c>
      <c r="H151" s="64">
        <f t="shared" si="102"/>
        <v>43600</v>
      </c>
      <c r="I151" s="64">
        <f t="shared" si="86"/>
        <v>43600</v>
      </c>
      <c r="J151" s="1">
        <f t="shared" si="99"/>
        <v>20</v>
      </c>
      <c r="K151" s="1">
        <f t="shared" si="76"/>
        <v>14</v>
      </c>
      <c r="L151" s="5">
        <f t="shared" si="87"/>
        <v>1.00398638</v>
      </c>
      <c r="M151" s="12">
        <f t="shared" si="77"/>
        <v>1.00749961</v>
      </c>
      <c r="N151" s="12">
        <f t="shared" si="73"/>
        <v>1.016286852281149</v>
      </c>
      <c r="O151" s="5">
        <f t="shared" si="75"/>
        <v>1.0203381499999999</v>
      </c>
      <c r="P151" s="5">
        <f t="shared" si="88"/>
        <v>1020.33815</v>
      </c>
      <c r="Q151" s="10">
        <f t="shared" si="89"/>
        <v>0</v>
      </c>
      <c r="R151" s="6">
        <f t="shared" si="90"/>
        <v>0</v>
      </c>
      <c r="S151" s="5">
        <f t="shared" si="91"/>
        <v>0</v>
      </c>
      <c r="T151" s="6">
        <f t="shared" si="100"/>
        <v>0.12</v>
      </c>
      <c r="U151" s="10">
        <f t="shared" si="74"/>
        <v>4</v>
      </c>
      <c r="V151" s="10">
        <v>252</v>
      </c>
      <c r="W151" s="12">
        <f t="shared" si="92"/>
        <v>1.0018004869999999</v>
      </c>
      <c r="X151" s="5">
        <f t="shared" si="93"/>
        <v>1.8371055700000001</v>
      </c>
      <c r="Y151" s="11">
        <f t="shared" si="94"/>
        <v>0</v>
      </c>
      <c r="Z151" s="2" t="s">
        <v>65</v>
      </c>
      <c r="AA151" s="64">
        <f t="shared" si="101"/>
        <v>43615</v>
      </c>
      <c r="AB151" s="2"/>
      <c r="AC151" s="41"/>
      <c r="AD151" s="45">
        <v>39807</v>
      </c>
      <c r="AE151" s="32" t="s">
        <v>81</v>
      </c>
      <c r="AG151" s="18">
        <f t="shared" si="103"/>
        <v>34</v>
      </c>
      <c r="AH151" s="66">
        <f t="shared" si="83"/>
        <v>44392</v>
      </c>
      <c r="AI151" s="66">
        <f t="shared" si="78"/>
        <v>44391</v>
      </c>
      <c r="AJ151" s="66">
        <f t="shared" si="79"/>
        <v>44392</v>
      </c>
      <c r="AK151" s="66">
        <f t="shared" si="80"/>
        <v>44424</v>
      </c>
      <c r="AL151" s="18">
        <f t="shared" si="81"/>
        <v>22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9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4"/>
      <c r="CX151" s="1"/>
      <c r="CY151" s="1"/>
      <c r="CZ151" s="1"/>
      <c r="DA151" s="1"/>
      <c r="DB151" s="1"/>
      <c r="DC151" s="1"/>
      <c r="DD151" s="1"/>
      <c r="DE151" s="1"/>
      <c r="DF151" s="1"/>
      <c r="DG151" s="2"/>
      <c r="DH151" s="18"/>
      <c r="DI151" s="18"/>
      <c r="DJ151" s="32"/>
      <c r="DK151" s="18"/>
      <c r="DL151" s="1"/>
      <c r="DM151" s="18"/>
    </row>
    <row r="152" spans="1:117" x14ac:dyDescent="0.2">
      <c r="A152" s="97">
        <f t="shared" si="95"/>
        <v>43593</v>
      </c>
      <c r="B152" s="5">
        <f t="shared" si="84"/>
        <v>1022.92570133</v>
      </c>
      <c r="C152" s="5">
        <f t="shared" si="96"/>
        <v>1000</v>
      </c>
      <c r="D152" s="63">
        <f t="shared" si="97"/>
        <v>5177.47</v>
      </c>
      <c r="E152" s="11">
        <f>IF(K152=1,VLOOKUP(A152,[1]Plan1!$BO$80:$BQ$314,3),E151)</f>
        <v>5206.9799999999996</v>
      </c>
      <c r="F152" s="143">
        <f t="shared" si="98"/>
        <v>43571</v>
      </c>
      <c r="G152" s="9">
        <f t="shared" si="85"/>
        <v>5.6996950247900635E-3</v>
      </c>
      <c r="H152" s="64">
        <f t="shared" si="102"/>
        <v>43600</v>
      </c>
      <c r="I152" s="64">
        <f t="shared" si="86"/>
        <v>43600</v>
      </c>
      <c r="J152" s="1">
        <f t="shared" si="99"/>
        <v>20</v>
      </c>
      <c r="K152" s="1">
        <f t="shared" si="76"/>
        <v>15</v>
      </c>
      <c r="L152" s="5">
        <f t="shared" si="87"/>
        <v>1.0042717299999999</v>
      </c>
      <c r="M152" s="12">
        <f t="shared" si="77"/>
        <v>1.00749961</v>
      </c>
      <c r="N152" s="12">
        <f t="shared" si="73"/>
        <v>1.016286852281149</v>
      </c>
      <c r="O152" s="5">
        <f t="shared" si="75"/>
        <v>1.0206281500000001</v>
      </c>
      <c r="P152" s="5">
        <f t="shared" si="88"/>
        <v>1020.62815</v>
      </c>
      <c r="Q152" s="10">
        <f t="shared" si="89"/>
        <v>0</v>
      </c>
      <c r="R152" s="6">
        <f t="shared" si="90"/>
        <v>0</v>
      </c>
      <c r="S152" s="5">
        <f t="shared" si="91"/>
        <v>0</v>
      </c>
      <c r="T152" s="6">
        <f t="shared" si="100"/>
        <v>0.12</v>
      </c>
      <c r="U152" s="10">
        <f t="shared" si="74"/>
        <v>5</v>
      </c>
      <c r="V152" s="10">
        <v>252</v>
      </c>
      <c r="W152" s="12">
        <f t="shared" si="92"/>
        <v>1.002251115</v>
      </c>
      <c r="X152" s="5">
        <f t="shared" si="93"/>
        <v>2.2975513300000001</v>
      </c>
      <c r="Y152" s="11">
        <f t="shared" si="94"/>
        <v>0</v>
      </c>
      <c r="Z152" s="2" t="s">
        <v>65</v>
      </c>
      <c r="AA152" s="64">
        <f t="shared" si="101"/>
        <v>43615</v>
      </c>
      <c r="AB152" s="2"/>
      <c r="AC152" s="41"/>
      <c r="AD152" s="45">
        <v>39814</v>
      </c>
      <c r="AE152" s="32" t="s">
        <v>82</v>
      </c>
      <c r="AG152" s="18">
        <f t="shared" si="103"/>
        <v>35</v>
      </c>
      <c r="AH152" s="66">
        <f t="shared" si="83"/>
        <v>44423</v>
      </c>
      <c r="AI152" s="66">
        <f t="shared" si="78"/>
        <v>44421</v>
      </c>
      <c r="AJ152" s="66">
        <f t="shared" si="79"/>
        <v>44424</v>
      </c>
      <c r="AK152" s="66">
        <f t="shared" si="80"/>
        <v>44454</v>
      </c>
      <c r="AL152" s="18">
        <f t="shared" si="81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9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4"/>
      <c r="CX152" s="1"/>
      <c r="CY152" s="1"/>
      <c r="CZ152" s="1"/>
      <c r="DA152" s="1"/>
      <c r="DB152" s="1"/>
      <c r="DC152" s="1"/>
      <c r="DD152" s="1"/>
      <c r="DE152" s="1"/>
      <c r="DF152" s="1"/>
      <c r="DG152" s="2"/>
      <c r="DH152" s="18"/>
      <c r="DI152" s="18"/>
      <c r="DJ152" s="32"/>
      <c r="DK152" s="18"/>
      <c r="DL152" s="1"/>
      <c r="DM152" s="18"/>
    </row>
    <row r="153" spans="1:117" x14ac:dyDescent="0.2">
      <c r="A153" s="97">
        <f t="shared" si="95"/>
        <v>43594</v>
      </c>
      <c r="B153" s="5">
        <f t="shared" si="84"/>
        <v>1023.67669592</v>
      </c>
      <c r="C153" s="5">
        <f t="shared" si="96"/>
        <v>1000</v>
      </c>
      <c r="D153" s="63">
        <f t="shared" si="97"/>
        <v>5177.47</v>
      </c>
      <c r="E153" s="11">
        <f>IF(K153=1,VLOOKUP(A153,[1]Plan1!$BO$80:$BQ$314,3),E152)</f>
        <v>5206.9799999999996</v>
      </c>
      <c r="F153" s="143">
        <f t="shared" si="98"/>
        <v>43571</v>
      </c>
      <c r="G153" s="9">
        <f t="shared" si="85"/>
        <v>5.6996950247900635E-3</v>
      </c>
      <c r="H153" s="64">
        <f t="shared" si="102"/>
        <v>43600</v>
      </c>
      <c r="I153" s="64">
        <f t="shared" si="86"/>
        <v>43600</v>
      </c>
      <c r="J153" s="1">
        <f t="shared" si="99"/>
        <v>20</v>
      </c>
      <c r="K153" s="1">
        <f t="shared" si="76"/>
        <v>16</v>
      </c>
      <c r="L153" s="5">
        <f t="shared" si="87"/>
        <v>1.0045571600000001</v>
      </c>
      <c r="M153" s="12">
        <f t="shared" si="77"/>
        <v>1.00749961</v>
      </c>
      <c r="N153" s="12">
        <f t="shared" si="73"/>
        <v>1.016286852281149</v>
      </c>
      <c r="O153" s="5">
        <f t="shared" si="75"/>
        <v>1.0209182299999999</v>
      </c>
      <c r="P153" s="5">
        <f t="shared" si="88"/>
        <v>1020.91823</v>
      </c>
      <c r="Q153" s="10">
        <f t="shared" si="89"/>
        <v>0</v>
      </c>
      <c r="R153" s="6">
        <f t="shared" si="90"/>
        <v>0</v>
      </c>
      <c r="S153" s="5">
        <f t="shared" si="91"/>
        <v>0</v>
      </c>
      <c r="T153" s="6">
        <f t="shared" si="100"/>
        <v>0.12</v>
      </c>
      <c r="U153" s="10">
        <f t="shared" si="74"/>
        <v>6</v>
      </c>
      <c r="V153" s="10">
        <v>252</v>
      </c>
      <c r="W153" s="12">
        <f t="shared" si="92"/>
        <v>1.002701946</v>
      </c>
      <c r="X153" s="5">
        <f t="shared" si="93"/>
        <v>2.7584659199999999</v>
      </c>
      <c r="Y153" s="11">
        <f t="shared" si="94"/>
        <v>0</v>
      </c>
      <c r="Z153" s="2" t="s">
        <v>65</v>
      </c>
      <c r="AA153" s="64">
        <f t="shared" si="101"/>
        <v>43615</v>
      </c>
      <c r="AB153" s="2"/>
      <c r="AC153" s="41"/>
      <c r="AD153" s="45">
        <v>39867</v>
      </c>
      <c r="AE153" s="32" t="s">
        <v>76</v>
      </c>
      <c r="AG153" s="18">
        <f t="shared" si="103"/>
        <v>36</v>
      </c>
      <c r="AH153" s="66">
        <f t="shared" si="83"/>
        <v>44454</v>
      </c>
      <c r="AI153" s="66">
        <f t="shared" si="78"/>
        <v>44453</v>
      </c>
      <c r="AJ153" s="66">
        <f t="shared" si="79"/>
        <v>44454</v>
      </c>
      <c r="AK153" s="66">
        <f t="shared" si="80"/>
        <v>44484</v>
      </c>
      <c r="AL153" s="18">
        <f t="shared" si="81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9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4"/>
      <c r="CX153" s="1"/>
      <c r="CY153" s="1"/>
      <c r="CZ153" s="1"/>
      <c r="DA153" s="1"/>
      <c r="DB153" s="1"/>
      <c r="DC153" s="1"/>
      <c r="DD153" s="1"/>
      <c r="DE153" s="1"/>
      <c r="DF153" s="1"/>
      <c r="DG153" s="2"/>
      <c r="DH153" s="18"/>
      <c r="DI153" s="18"/>
      <c r="DJ153" s="32"/>
      <c r="DK153" s="18"/>
      <c r="DL153" s="1"/>
      <c r="DM153" s="18"/>
    </row>
    <row r="154" spans="1:117" x14ac:dyDescent="0.2">
      <c r="A154" s="97">
        <f t="shared" si="95"/>
        <v>43595</v>
      </c>
      <c r="B154" s="5">
        <f t="shared" si="84"/>
        <v>1024.4282386</v>
      </c>
      <c r="C154" s="5">
        <f t="shared" si="96"/>
        <v>1000</v>
      </c>
      <c r="D154" s="63">
        <f t="shared" si="97"/>
        <v>5177.47</v>
      </c>
      <c r="E154" s="11">
        <f>IF(K154=1,VLOOKUP(A154,[1]Plan1!$BO$80:$BQ$314,3),E153)</f>
        <v>5206.9799999999996</v>
      </c>
      <c r="F154" s="143">
        <f t="shared" si="98"/>
        <v>43571</v>
      </c>
      <c r="G154" s="9">
        <f t="shared" si="85"/>
        <v>5.6996950247900635E-3</v>
      </c>
      <c r="H154" s="64">
        <f t="shared" si="102"/>
        <v>43600</v>
      </c>
      <c r="I154" s="64">
        <f t="shared" si="86"/>
        <v>43600</v>
      </c>
      <c r="J154" s="1">
        <f t="shared" si="99"/>
        <v>20</v>
      </c>
      <c r="K154" s="1">
        <f t="shared" si="76"/>
        <v>17</v>
      </c>
      <c r="L154" s="5">
        <f t="shared" si="87"/>
        <v>1.0048426699999999</v>
      </c>
      <c r="M154" s="12">
        <f t="shared" si="77"/>
        <v>1.00749961</v>
      </c>
      <c r="N154" s="12">
        <f t="shared" si="73"/>
        <v>1.016286852281149</v>
      </c>
      <c r="O154" s="5">
        <f t="shared" si="75"/>
        <v>1.02120839</v>
      </c>
      <c r="P154" s="5">
        <f t="shared" si="88"/>
        <v>1021.20839</v>
      </c>
      <c r="Q154" s="10">
        <f t="shared" si="89"/>
        <v>0</v>
      </c>
      <c r="R154" s="6">
        <f t="shared" si="90"/>
        <v>0</v>
      </c>
      <c r="S154" s="5">
        <f t="shared" si="91"/>
        <v>0</v>
      </c>
      <c r="T154" s="6">
        <f t="shared" si="100"/>
        <v>0.12</v>
      </c>
      <c r="U154" s="10">
        <f t="shared" si="74"/>
        <v>7</v>
      </c>
      <c r="V154" s="10">
        <v>252</v>
      </c>
      <c r="W154" s="12">
        <f t="shared" si="92"/>
        <v>1.003152979</v>
      </c>
      <c r="X154" s="5">
        <f t="shared" si="93"/>
        <v>3.2198486000000002</v>
      </c>
      <c r="Y154" s="11">
        <f t="shared" si="94"/>
        <v>0</v>
      </c>
      <c r="Z154" s="2" t="s">
        <v>65</v>
      </c>
      <c r="AA154" s="64">
        <f t="shared" si="101"/>
        <v>43615</v>
      </c>
      <c r="AB154" s="2"/>
      <c r="AC154" s="41"/>
      <c r="AD154" s="45">
        <v>39868</v>
      </c>
      <c r="AE154" s="32" t="s">
        <v>76</v>
      </c>
      <c r="AG154" s="18">
        <f t="shared" si="103"/>
        <v>37</v>
      </c>
      <c r="AH154" s="66">
        <f t="shared" si="83"/>
        <v>44484</v>
      </c>
      <c r="AI154" s="66">
        <f t="shared" si="78"/>
        <v>44483</v>
      </c>
      <c r="AJ154" s="66">
        <f t="shared" si="79"/>
        <v>44484</v>
      </c>
      <c r="AK154" s="66">
        <f t="shared" si="80"/>
        <v>44516</v>
      </c>
      <c r="AL154" s="18">
        <f t="shared" si="81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9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4"/>
      <c r="CX154" s="1"/>
      <c r="CY154" s="1"/>
      <c r="CZ154" s="1"/>
      <c r="DA154" s="1"/>
      <c r="DB154" s="1"/>
      <c r="DC154" s="1"/>
      <c r="DD154" s="1"/>
      <c r="DE154" s="1"/>
      <c r="DF154" s="1"/>
      <c r="DG154" s="2"/>
      <c r="DH154" s="18"/>
      <c r="DI154" s="18"/>
      <c r="DJ154" s="32"/>
      <c r="DK154" s="18"/>
      <c r="DL154" s="1"/>
      <c r="DM154" s="18"/>
    </row>
    <row r="155" spans="1:117" x14ac:dyDescent="0.2">
      <c r="A155" s="97">
        <f t="shared" si="95"/>
        <v>43596</v>
      </c>
      <c r="B155" s="5">
        <f t="shared" si="84"/>
        <v>1025.1803317000001</v>
      </c>
      <c r="C155" s="5">
        <f t="shared" si="96"/>
        <v>1000</v>
      </c>
      <c r="D155" s="63">
        <f t="shared" si="97"/>
        <v>5177.47</v>
      </c>
      <c r="E155" s="11">
        <f>IF(K155=1,VLOOKUP(A155,[1]Plan1!$BO$80:$BQ$314,3),E154)</f>
        <v>5206.9799999999996</v>
      </c>
      <c r="F155" s="143">
        <f t="shared" si="98"/>
        <v>43571</v>
      </c>
      <c r="G155" s="9">
        <f t="shared" si="85"/>
        <v>5.6996950247900635E-3</v>
      </c>
      <c r="H155" s="64">
        <f t="shared" si="102"/>
        <v>43600</v>
      </c>
      <c r="I155" s="64">
        <f t="shared" si="86"/>
        <v>43600</v>
      </c>
      <c r="J155" s="1">
        <f t="shared" si="99"/>
        <v>20</v>
      </c>
      <c r="K155" s="1">
        <f t="shared" si="76"/>
        <v>18</v>
      </c>
      <c r="L155" s="5">
        <f t="shared" si="87"/>
        <v>1.00512826</v>
      </c>
      <c r="M155" s="12">
        <f t="shared" si="77"/>
        <v>1.00749961</v>
      </c>
      <c r="N155" s="12">
        <f t="shared" si="73"/>
        <v>1.016286852281149</v>
      </c>
      <c r="O155" s="5">
        <f t="shared" si="75"/>
        <v>1.02149863</v>
      </c>
      <c r="P155" s="5">
        <f t="shared" si="88"/>
        <v>1021.49863</v>
      </c>
      <c r="Q155" s="10">
        <f t="shared" si="89"/>
        <v>0</v>
      </c>
      <c r="R155" s="6">
        <f t="shared" si="90"/>
        <v>0</v>
      </c>
      <c r="S155" s="5">
        <f t="shared" si="91"/>
        <v>0</v>
      </c>
      <c r="T155" s="6">
        <f t="shared" si="100"/>
        <v>0.12</v>
      </c>
      <c r="U155" s="10">
        <f t="shared" si="74"/>
        <v>8</v>
      </c>
      <c r="V155" s="10">
        <v>252</v>
      </c>
      <c r="W155" s="12">
        <f t="shared" si="92"/>
        <v>1.003604216</v>
      </c>
      <c r="X155" s="5">
        <f t="shared" si="93"/>
        <v>3.6817017000000001</v>
      </c>
      <c r="Y155" s="11">
        <f t="shared" si="94"/>
        <v>0</v>
      </c>
      <c r="Z155" s="2" t="s">
        <v>65</v>
      </c>
      <c r="AA155" s="64">
        <f t="shared" si="101"/>
        <v>43615</v>
      </c>
      <c r="AB155" s="2"/>
      <c r="AC155" s="41"/>
      <c r="AD155" s="45">
        <v>39913</v>
      </c>
      <c r="AE155" s="32" t="s">
        <v>77</v>
      </c>
      <c r="AG155" s="18">
        <f t="shared" si="103"/>
        <v>38</v>
      </c>
      <c r="AH155" s="66">
        <f t="shared" si="83"/>
        <v>44515</v>
      </c>
      <c r="AI155" s="66">
        <f t="shared" si="78"/>
        <v>44512</v>
      </c>
      <c r="AJ155" s="66">
        <f t="shared" si="79"/>
        <v>44516</v>
      </c>
      <c r="AK155" s="66">
        <f t="shared" si="80"/>
        <v>44545</v>
      </c>
      <c r="AL155" s="18">
        <f t="shared" si="81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9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4"/>
      <c r="CX155" s="1"/>
      <c r="CY155" s="1"/>
      <c r="CZ155" s="1"/>
      <c r="DA155" s="1"/>
      <c r="DB155" s="1"/>
      <c r="DC155" s="1"/>
      <c r="DD155" s="1"/>
      <c r="DE155" s="1"/>
      <c r="DF155" s="1"/>
      <c r="DG155" s="2"/>
      <c r="DH155" s="18"/>
      <c r="DI155" s="18"/>
      <c r="DJ155" s="32"/>
      <c r="DK155" s="18"/>
      <c r="DL155" s="1"/>
      <c r="DM155" s="18"/>
    </row>
    <row r="156" spans="1:117" x14ac:dyDescent="0.2">
      <c r="A156" s="97">
        <f t="shared" si="95"/>
        <v>43597</v>
      </c>
      <c r="B156" s="5">
        <f t="shared" si="84"/>
        <v>1025.1803317000001</v>
      </c>
      <c r="C156" s="5">
        <f t="shared" si="96"/>
        <v>1000</v>
      </c>
      <c r="D156" s="63">
        <f t="shared" si="97"/>
        <v>5177.47</v>
      </c>
      <c r="E156" s="11">
        <f>IF(K156=1,VLOOKUP(A156,[1]Plan1!$BO$80:$BQ$314,3),E155)</f>
        <v>5206.9799999999996</v>
      </c>
      <c r="F156" s="143">
        <f t="shared" si="98"/>
        <v>43571</v>
      </c>
      <c r="G156" s="9">
        <f t="shared" si="85"/>
        <v>5.6996950247900635E-3</v>
      </c>
      <c r="H156" s="64">
        <f t="shared" si="102"/>
        <v>43600</v>
      </c>
      <c r="I156" s="64">
        <f t="shared" si="86"/>
        <v>43600</v>
      </c>
      <c r="J156" s="1">
        <f t="shared" si="99"/>
        <v>20</v>
      </c>
      <c r="K156" s="1">
        <f t="shared" si="76"/>
        <v>18</v>
      </c>
      <c r="L156" s="5">
        <f t="shared" si="87"/>
        <v>1.00512826</v>
      </c>
      <c r="M156" s="12">
        <f t="shared" si="77"/>
        <v>1.00749961</v>
      </c>
      <c r="N156" s="12">
        <f t="shared" si="73"/>
        <v>1.016286852281149</v>
      </c>
      <c r="O156" s="5">
        <f t="shared" si="75"/>
        <v>1.02149863</v>
      </c>
      <c r="P156" s="5">
        <f t="shared" si="88"/>
        <v>1021.49863</v>
      </c>
      <c r="Q156" s="10">
        <f t="shared" si="89"/>
        <v>0</v>
      </c>
      <c r="R156" s="6">
        <f t="shared" si="90"/>
        <v>0</v>
      </c>
      <c r="S156" s="5">
        <f t="shared" si="91"/>
        <v>0</v>
      </c>
      <c r="T156" s="6">
        <f t="shared" si="100"/>
        <v>0.12</v>
      </c>
      <c r="U156" s="10">
        <f t="shared" si="74"/>
        <v>8</v>
      </c>
      <c r="V156" s="10">
        <v>252</v>
      </c>
      <c r="W156" s="12">
        <f t="shared" si="92"/>
        <v>1.003604216</v>
      </c>
      <c r="X156" s="5">
        <f t="shared" si="93"/>
        <v>3.6817017000000001</v>
      </c>
      <c r="Y156" s="11">
        <f t="shared" si="94"/>
        <v>0</v>
      </c>
      <c r="Z156" s="2" t="s">
        <v>65</v>
      </c>
      <c r="AA156" s="64">
        <f t="shared" si="101"/>
        <v>43615</v>
      </c>
      <c r="AB156" s="2"/>
      <c r="AC156" s="41"/>
      <c r="AD156" s="45">
        <v>39924</v>
      </c>
      <c r="AE156" s="32" t="s">
        <v>78</v>
      </c>
      <c r="AG156" s="18">
        <f t="shared" si="103"/>
        <v>39</v>
      </c>
      <c r="AH156" s="66">
        <f t="shared" si="83"/>
        <v>44545</v>
      </c>
      <c r="AI156" s="66">
        <f t="shared" si="78"/>
        <v>44544</v>
      </c>
      <c r="AJ156" s="66">
        <f t="shared" si="79"/>
        <v>44545</v>
      </c>
      <c r="AK156" s="66">
        <f t="shared" si="80"/>
        <v>44578</v>
      </c>
      <c r="AL156" s="18">
        <f t="shared" si="81"/>
        <v>23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9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4"/>
      <c r="CX156" s="1"/>
      <c r="CY156" s="1"/>
      <c r="CZ156" s="1"/>
      <c r="DA156" s="1"/>
      <c r="DB156" s="1"/>
      <c r="DC156" s="1"/>
      <c r="DD156" s="1"/>
      <c r="DE156" s="1"/>
      <c r="DF156" s="1"/>
      <c r="DG156" s="2"/>
      <c r="DH156" s="18"/>
      <c r="DI156" s="18"/>
      <c r="DJ156" s="32"/>
      <c r="DK156" s="18"/>
      <c r="DL156" s="1"/>
      <c r="DM156" s="18"/>
    </row>
    <row r="157" spans="1:117" x14ac:dyDescent="0.2">
      <c r="A157" s="97">
        <f t="shared" si="95"/>
        <v>43598</v>
      </c>
      <c r="B157" s="5">
        <f t="shared" si="84"/>
        <v>1025.1803317000001</v>
      </c>
      <c r="C157" s="5">
        <f t="shared" si="96"/>
        <v>1000</v>
      </c>
      <c r="D157" s="63">
        <f t="shared" si="97"/>
        <v>5177.47</v>
      </c>
      <c r="E157" s="11">
        <f>IF(K157=1,VLOOKUP(A157,[1]Plan1!$BO$80:$BQ$314,3),E156)</f>
        <v>5206.9799999999996</v>
      </c>
      <c r="F157" s="143">
        <f t="shared" si="98"/>
        <v>43571</v>
      </c>
      <c r="G157" s="9">
        <f t="shared" si="85"/>
        <v>5.6996950247900635E-3</v>
      </c>
      <c r="H157" s="64">
        <f t="shared" si="102"/>
        <v>43600</v>
      </c>
      <c r="I157" s="64">
        <f t="shared" si="86"/>
        <v>43600</v>
      </c>
      <c r="J157" s="1">
        <f t="shared" si="99"/>
        <v>20</v>
      </c>
      <c r="K157" s="1">
        <f t="shared" si="76"/>
        <v>18</v>
      </c>
      <c r="L157" s="5">
        <f t="shared" si="87"/>
        <v>1.00512826</v>
      </c>
      <c r="M157" s="12">
        <f t="shared" si="77"/>
        <v>1.00749961</v>
      </c>
      <c r="N157" s="12">
        <f t="shared" si="73"/>
        <v>1.016286852281149</v>
      </c>
      <c r="O157" s="5">
        <f t="shared" si="75"/>
        <v>1.02149863</v>
      </c>
      <c r="P157" s="5">
        <f t="shared" si="88"/>
        <v>1021.49863</v>
      </c>
      <c r="Q157" s="10">
        <f t="shared" si="89"/>
        <v>0</v>
      </c>
      <c r="R157" s="6">
        <f t="shared" si="90"/>
        <v>0</v>
      </c>
      <c r="S157" s="5">
        <f t="shared" si="91"/>
        <v>0</v>
      </c>
      <c r="T157" s="6">
        <f t="shared" si="100"/>
        <v>0.12</v>
      </c>
      <c r="U157" s="10">
        <f t="shared" si="74"/>
        <v>8</v>
      </c>
      <c r="V157" s="10">
        <v>252</v>
      </c>
      <c r="W157" s="12">
        <f t="shared" si="92"/>
        <v>1.003604216</v>
      </c>
      <c r="X157" s="5">
        <f t="shared" si="93"/>
        <v>3.6817017000000001</v>
      </c>
      <c r="Y157" s="11">
        <f t="shared" si="94"/>
        <v>0</v>
      </c>
      <c r="Z157" s="2" t="s">
        <v>65</v>
      </c>
      <c r="AA157" s="64">
        <f t="shared" si="101"/>
        <v>43615</v>
      </c>
      <c r="AB157" s="2"/>
      <c r="AC157" s="41"/>
      <c r="AD157" s="45">
        <v>39934</v>
      </c>
      <c r="AE157" s="32" t="s">
        <v>79</v>
      </c>
      <c r="AG157" s="18">
        <f t="shared" si="103"/>
        <v>40</v>
      </c>
      <c r="AH157" s="66">
        <f t="shared" si="83"/>
        <v>44576</v>
      </c>
      <c r="AI157" s="66">
        <f t="shared" si="78"/>
        <v>44575</v>
      </c>
      <c r="AJ157" s="66">
        <f t="shared" si="79"/>
        <v>44578</v>
      </c>
      <c r="AK157" s="66">
        <f t="shared" si="80"/>
        <v>44607</v>
      </c>
      <c r="AL157" s="18">
        <f t="shared" si="81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9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4"/>
      <c r="CX157" s="1"/>
      <c r="CY157" s="1"/>
      <c r="CZ157" s="1"/>
      <c r="DA157" s="1"/>
      <c r="DB157" s="1"/>
      <c r="DC157" s="1"/>
      <c r="DD157" s="1"/>
      <c r="DE157" s="1"/>
      <c r="DF157" s="1"/>
      <c r="DG157" s="2"/>
      <c r="DH157" s="18"/>
      <c r="DI157" s="18"/>
      <c r="DJ157" s="32"/>
      <c r="DK157" s="18"/>
      <c r="DL157" s="1"/>
      <c r="DM157" s="18"/>
    </row>
    <row r="158" spans="1:117" x14ac:dyDescent="0.2">
      <c r="A158" s="97">
        <f t="shared" si="95"/>
        <v>43599</v>
      </c>
      <c r="B158" s="5">
        <f t="shared" si="84"/>
        <v>1025.9329834999999</v>
      </c>
      <c r="C158" s="5">
        <f t="shared" si="96"/>
        <v>1000</v>
      </c>
      <c r="D158" s="63">
        <f t="shared" si="97"/>
        <v>5177.47</v>
      </c>
      <c r="E158" s="11">
        <f>IF(K158=1,VLOOKUP(A158,[1]Plan1!$BO$80:$BQ$314,3),E157)</f>
        <v>5206.9799999999996</v>
      </c>
      <c r="F158" s="143">
        <f t="shared" si="98"/>
        <v>43571</v>
      </c>
      <c r="G158" s="9">
        <f t="shared" si="85"/>
        <v>5.6996950247900635E-3</v>
      </c>
      <c r="H158" s="64">
        <f t="shared" si="102"/>
        <v>43600</v>
      </c>
      <c r="I158" s="64">
        <f t="shared" si="86"/>
        <v>43600</v>
      </c>
      <c r="J158" s="1">
        <f t="shared" si="99"/>
        <v>20</v>
      </c>
      <c r="K158" s="1">
        <f t="shared" si="76"/>
        <v>19</v>
      </c>
      <c r="L158" s="5">
        <f t="shared" si="87"/>
        <v>1.00541394</v>
      </c>
      <c r="M158" s="12">
        <f t="shared" si="77"/>
        <v>1.00749961</v>
      </c>
      <c r="N158" s="12">
        <f t="shared" si="73"/>
        <v>1.016286852281149</v>
      </c>
      <c r="O158" s="5">
        <f t="shared" si="75"/>
        <v>1.0217889600000001</v>
      </c>
      <c r="P158" s="5">
        <f t="shared" si="88"/>
        <v>1021.78896</v>
      </c>
      <c r="Q158" s="10">
        <f t="shared" si="89"/>
        <v>0</v>
      </c>
      <c r="R158" s="6">
        <f t="shared" si="90"/>
        <v>0</v>
      </c>
      <c r="S158" s="5">
        <f t="shared" si="91"/>
        <v>0</v>
      </c>
      <c r="T158" s="6">
        <f t="shared" si="100"/>
        <v>0.12</v>
      </c>
      <c r="U158" s="10">
        <f t="shared" si="74"/>
        <v>9</v>
      </c>
      <c r="V158" s="10">
        <v>252</v>
      </c>
      <c r="W158" s="12">
        <f t="shared" si="92"/>
        <v>1.0040556549999999</v>
      </c>
      <c r="X158" s="5">
        <f t="shared" si="93"/>
        <v>4.1440235000000003</v>
      </c>
      <c r="Y158" s="11">
        <f t="shared" si="94"/>
        <v>0</v>
      </c>
      <c r="Z158" s="2" t="s">
        <v>65</v>
      </c>
      <c r="AA158" s="64">
        <f t="shared" si="101"/>
        <v>43615</v>
      </c>
      <c r="AB158" s="2"/>
      <c r="AC158" s="41"/>
      <c r="AD158" s="45">
        <v>39975</v>
      </c>
      <c r="AE158" s="32" t="s">
        <v>80</v>
      </c>
      <c r="AG158" s="18">
        <f t="shared" si="103"/>
        <v>41</v>
      </c>
      <c r="AH158" s="66">
        <f t="shared" si="83"/>
        <v>44607</v>
      </c>
      <c r="AI158" s="66">
        <f t="shared" si="78"/>
        <v>44606</v>
      </c>
      <c r="AJ158" s="66">
        <f t="shared" si="79"/>
        <v>44607</v>
      </c>
      <c r="AK158" s="66">
        <f t="shared" si="80"/>
        <v>44635</v>
      </c>
      <c r="AL158" s="18">
        <f t="shared" si="81"/>
        <v>18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9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4"/>
      <c r="CX158" s="1"/>
      <c r="CY158" s="1"/>
      <c r="CZ158" s="1"/>
      <c r="DA158" s="1"/>
      <c r="DB158" s="1"/>
      <c r="DC158" s="1"/>
      <c r="DD158" s="1"/>
      <c r="DE158" s="1"/>
      <c r="DF158" s="1"/>
      <c r="DG158" s="2"/>
      <c r="DH158" s="18"/>
      <c r="DI158" s="18"/>
      <c r="DJ158" s="32"/>
      <c r="DK158" s="18"/>
      <c r="DL158" s="1"/>
      <c r="DM158" s="18"/>
    </row>
    <row r="159" spans="1:117" x14ac:dyDescent="0.2">
      <c r="A159" s="97">
        <f t="shared" si="95"/>
        <v>43600</v>
      </c>
      <c r="B159" s="5">
        <f t="shared" si="84"/>
        <v>1026.6861852700001</v>
      </c>
      <c r="C159" s="5">
        <f t="shared" si="96"/>
        <v>1000</v>
      </c>
      <c r="D159" s="63">
        <f t="shared" si="97"/>
        <v>5177.47</v>
      </c>
      <c r="E159" s="11">
        <f>IF(K159=1,VLOOKUP(A159,[1]Plan1!$BO$80:$BQ$314,3),E158)</f>
        <v>5206.9799999999996</v>
      </c>
      <c r="F159" s="143">
        <f t="shared" si="98"/>
        <v>43571</v>
      </c>
      <c r="G159" s="9">
        <f t="shared" si="85"/>
        <v>5.6996950247900635E-3</v>
      </c>
      <c r="H159" s="64">
        <f t="shared" si="102"/>
        <v>43633</v>
      </c>
      <c r="I159" s="64">
        <f t="shared" si="86"/>
        <v>43600</v>
      </c>
      <c r="J159" s="1">
        <f t="shared" si="99"/>
        <v>20</v>
      </c>
      <c r="K159" s="1">
        <f t="shared" si="76"/>
        <v>20</v>
      </c>
      <c r="L159" s="5">
        <f t="shared" si="87"/>
        <v>1.0056996899999999</v>
      </c>
      <c r="M159" s="12">
        <f t="shared" si="77"/>
        <v>1.00749961</v>
      </c>
      <c r="N159" s="12">
        <f t="shared" ref="N159:N222" si="104">IF(I159&gt;I158,N158*M159,N158)</f>
        <v>1.016286852281149</v>
      </c>
      <c r="O159" s="5">
        <f t="shared" si="75"/>
        <v>1.0220793699999999</v>
      </c>
      <c r="P159" s="5">
        <f t="shared" si="88"/>
        <v>1022.07937</v>
      </c>
      <c r="Q159" s="10">
        <f t="shared" si="89"/>
        <v>0</v>
      </c>
      <c r="R159" s="6">
        <f t="shared" si="90"/>
        <v>0</v>
      </c>
      <c r="S159" s="5">
        <f t="shared" si="91"/>
        <v>0</v>
      </c>
      <c r="T159" s="6">
        <f t="shared" si="100"/>
        <v>0.12</v>
      </c>
      <c r="U159" s="10">
        <f t="shared" si="74"/>
        <v>10</v>
      </c>
      <c r="V159" s="10">
        <v>252</v>
      </c>
      <c r="W159" s="12">
        <f t="shared" si="92"/>
        <v>1.004507297</v>
      </c>
      <c r="X159" s="5">
        <f t="shared" si="93"/>
        <v>4.6068152700000002</v>
      </c>
      <c r="Y159" s="11">
        <f t="shared" si="94"/>
        <v>0</v>
      </c>
      <c r="Z159" s="2" t="s">
        <v>65</v>
      </c>
      <c r="AA159" s="64">
        <f t="shared" si="101"/>
        <v>43615</v>
      </c>
      <c r="AB159" s="2"/>
      <c r="AC159" s="41"/>
      <c r="AD159" s="45">
        <v>40063</v>
      </c>
      <c r="AE159" s="32" t="s">
        <v>72</v>
      </c>
      <c r="AG159" s="18">
        <f t="shared" si="103"/>
        <v>42</v>
      </c>
      <c r="AH159" s="66">
        <f t="shared" si="83"/>
        <v>44635</v>
      </c>
      <c r="AI159" s="66">
        <f t="shared" si="78"/>
        <v>44634</v>
      </c>
      <c r="AJ159" s="66">
        <f t="shared" si="79"/>
        <v>44635</v>
      </c>
      <c r="AK159" s="66">
        <f t="shared" si="80"/>
        <v>44669</v>
      </c>
      <c r="AL159" s="18">
        <f t="shared" si="81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9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4"/>
      <c r="CX159" s="1"/>
      <c r="CY159" s="1"/>
      <c r="CZ159" s="1"/>
      <c r="DA159" s="1"/>
      <c r="DB159" s="1"/>
      <c r="DC159" s="1"/>
      <c r="DD159" s="1"/>
      <c r="DE159" s="1"/>
      <c r="DF159" s="1"/>
      <c r="DG159" s="2"/>
      <c r="DH159" s="18"/>
      <c r="DI159" s="18"/>
      <c r="DJ159" s="32"/>
      <c r="DK159" s="18"/>
      <c r="DL159" s="1"/>
      <c r="DM159" s="18"/>
    </row>
    <row r="160" spans="1:117" x14ac:dyDescent="0.2">
      <c r="A160" s="97">
        <f t="shared" si="95"/>
        <v>43601</v>
      </c>
      <c r="B160" s="5">
        <f t="shared" si="84"/>
        <v>1027.2060240400001</v>
      </c>
      <c r="C160" s="5">
        <f t="shared" si="96"/>
        <v>1000</v>
      </c>
      <c r="D160" s="63">
        <f t="shared" si="97"/>
        <v>5206.9799999999996</v>
      </c>
      <c r="E160" s="11">
        <f>IF(K160=1,VLOOKUP(A160,[1]Plan1!$BO$80:$BQ$314,3),E159)</f>
        <v>5213.75</v>
      </c>
      <c r="F160" s="143">
        <f t="shared" si="98"/>
        <v>43601</v>
      </c>
      <c r="G160" s="9">
        <f t="shared" si="85"/>
        <v>1.3001778382095708E-3</v>
      </c>
      <c r="H160" s="64">
        <f t="shared" si="102"/>
        <v>43633</v>
      </c>
      <c r="I160" s="64">
        <f t="shared" si="86"/>
        <v>43633</v>
      </c>
      <c r="J160" s="1">
        <f t="shared" si="99"/>
        <v>23</v>
      </c>
      <c r="K160" s="1">
        <f t="shared" si="76"/>
        <v>1</v>
      </c>
      <c r="L160" s="5">
        <f t="shared" si="87"/>
        <v>1.00005649</v>
      </c>
      <c r="M160" s="12">
        <f t="shared" si="77"/>
        <v>1.0056996899999999</v>
      </c>
      <c r="N160" s="12">
        <f t="shared" si="104"/>
        <v>1.0220793722902273</v>
      </c>
      <c r="O160" s="5">
        <f t="shared" si="75"/>
        <v>1.0221370999999999</v>
      </c>
      <c r="P160" s="5">
        <f t="shared" si="88"/>
        <v>1022.1371</v>
      </c>
      <c r="Q160" s="10">
        <f t="shared" si="89"/>
        <v>0</v>
      </c>
      <c r="R160" s="6">
        <f t="shared" si="90"/>
        <v>0</v>
      </c>
      <c r="S160" s="5">
        <f t="shared" si="91"/>
        <v>0</v>
      </c>
      <c r="T160" s="6">
        <f t="shared" si="100"/>
        <v>0.12</v>
      </c>
      <c r="U160" s="10">
        <f t="shared" si="74"/>
        <v>11</v>
      </c>
      <c r="V160" s="10">
        <v>252</v>
      </c>
      <c r="W160" s="12">
        <f t="shared" si="92"/>
        <v>1.004959143</v>
      </c>
      <c r="X160" s="5">
        <f t="shared" si="93"/>
        <v>5.0689240399999997</v>
      </c>
      <c r="Y160" s="11">
        <f t="shared" si="94"/>
        <v>0</v>
      </c>
      <c r="Z160" s="2" t="s">
        <v>65</v>
      </c>
      <c r="AA160" s="64">
        <f t="shared" si="101"/>
        <v>43615</v>
      </c>
      <c r="AB160" s="2"/>
      <c r="AC160" s="41"/>
      <c r="AD160" s="45">
        <v>40098</v>
      </c>
      <c r="AE160" s="32" t="s">
        <v>73</v>
      </c>
      <c r="AG160" s="18">
        <f t="shared" si="103"/>
        <v>43</v>
      </c>
      <c r="AH160" s="66">
        <f t="shared" si="83"/>
        <v>44666</v>
      </c>
      <c r="AI160" s="66">
        <f t="shared" si="78"/>
        <v>44665</v>
      </c>
      <c r="AJ160" s="66">
        <f t="shared" si="79"/>
        <v>44669</v>
      </c>
      <c r="AK160" s="66">
        <f t="shared" si="80"/>
        <v>44697</v>
      </c>
      <c r="AL160" s="18">
        <f t="shared" si="81"/>
        <v>19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9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4"/>
      <c r="CX160" s="1"/>
      <c r="CY160" s="1"/>
      <c r="CZ160" s="1"/>
      <c r="DA160" s="1"/>
      <c r="DB160" s="1"/>
      <c r="DC160" s="1"/>
      <c r="DD160" s="1"/>
      <c r="DE160" s="1"/>
      <c r="DF160" s="1"/>
      <c r="DG160" s="2"/>
      <c r="DH160" s="18"/>
      <c r="DI160" s="18"/>
      <c r="DJ160" s="32"/>
      <c r="DK160" s="18"/>
      <c r="DL160" s="1"/>
      <c r="DM160" s="18"/>
    </row>
    <row r="161" spans="1:117" x14ac:dyDescent="0.2">
      <c r="A161" s="97">
        <f t="shared" si="95"/>
        <v>43602</v>
      </c>
      <c r="B161" s="5">
        <f t="shared" si="84"/>
        <v>1027.7261425899999</v>
      </c>
      <c r="C161" s="5">
        <f t="shared" si="96"/>
        <v>1000</v>
      </c>
      <c r="D161" s="63">
        <f t="shared" si="97"/>
        <v>5206.9799999999996</v>
      </c>
      <c r="E161" s="11">
        <f>IF(K161=1,VLOOKUP(A161,[1]Plan1!$BO$80:$BQ$314,3),E160)</f>
        <v>5213.75</v>
      </c>
      <c r="F161" s="143">
        <f t="shared" si="98"/>
        <v>43601</v>
      </c>
      <c r="G161" s="9">
        <f t="shared" si="85"/>
        <v>1.3001778382095708E-3</v>
      </c>
      <c r="H161" s="64">
        <f t="shared" si="102"/>
        <v>43633</v>
      </c>
      <c r="I161" s="64">
        <f t="shared" si="86"/>
        <v>43633</v>
      </c>
      <c r="J161" s="1">
        <f t="shared" si="99"/>
        <v>23</v>
      </c>
      <c r="K161" s="1">
        <f t="shared" si="76"/>
        <v>2</v>
      </c>
      <c r="L161" s="5">
        <f t="shared" si="87"/>
        <v>1.0001129900000001</v>
      </c>
      <c r="M161" s="12">
        <f t="shared" si="77"/>
        <v>1.0056996899999999</v>
      </c>
      <c r="N161" s="12">
        <f t="shared" si="104"/>
        <v>1.0220793722902273</v>
      </c>
      <c r="O161" s="5">
        <f t="shared" si="75"/>
        <v>1.02219485</v>
      </c>
      <c r="P161" s="5">
        <f t="shared" si="88"/>
        <v>1022.19485</v>
      </c>
      <c r="Q161" s="10">
        <f t="shared" si="89"/>
        <v>0</v>
      </c>
      <c r="R161" s="6">
        <f t="shared" si="90"/>
        <v>0</v>
      </c>
      <c r="S161" s="5">
        <f t="shared" si="91"/>
        <v>0</v>
      </c>
      <c r="T161" s="6">
        <f t="shared" si="100"/>
        <v>0.12</v>
      </c>
      <c r="U161" s="10">
        <f t="shared" si="74"/>
        <v>12</v>
      </c>
      <c r="V161" s="10">
        <v>252</v>
      </c>
      <c r="W161" s="12">
        <f t="shared" si="92"/>
        <v>1.005411192</v>
      </c>
      <c r="X161" s="5">
        <f t="shared" si="93"/>
        <v>5.5312925899999996</v>
      </c>
      <c r="Y161" s="11">
        <f t="shared" si="94"/>
        <v>0</v>
      </c>
      <c r="Z161" s="2" t="s">
        <v>65</v>
      </c>
      <c r="AA161" s="64">
        <f t="shared" si="101"/>
        <v>43615</v>
      </c>
      <c r="AB161" s="2"/>
      <c r="AC161" s="41"/>
      <c r="AD161" s="45">
        <v>40119</v>
      </c>
      <c r="AE161" s="32" t="s">
        <v>74</v>
      </c>
      <c r="AG161" s="18">
        <f t="shared" si="103"/>
        <v>44</v>
      </c>
      <c r="AH161" s="66">
        <f t="shared" si="83"/>
        <v>44696</v>
      </c>
      <c r="AI161" s="66">
        <f t="shared" si="78"/>
        <v>44694</v>
      </c>
      <c r="AJ161" s="66">
        <f t="shared" si="79"/>
        <v>44697</v>
      </c>
      <c r="AK161" s="66">
        <f t="shared" si="80"/>
        <v>44727</v>
      </c>
      <c r="AL161" s="18">
        <f t="shared" si="81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9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4"/>
      <c r="CX161" s="1"/>
      <c r="CY161" s="1"/>
      <c r="CZ161" s="1"/>
      <c r="DA161" s="1"/>
      <c r="DB161" s="1"/>
      <c r="DC161" s="1"/>
      <c r="DD161" s="1"/>
      <c r="DE161" s="1"/>
      <c r="DF161" s="1"/>
      <c r="DG161" s="2"/>
      <c r="DH161" s="18"/>
      <c r="DI161" s="18"/>
      <c r="DJ161" s="32"/>
      <c r="DK161" s="18"/>
      <c r="DL161" s="1"/>
      <c r="DM161" s="18"/>
    </row>
    <row r="162" spans="1:117" x14ac:dyDescent="0.2">
      <c r="A162" s="97">
        <f t="shared" si="95"/>
        <v>43603</v>
      </c>
      <c r="B162" s="5">
        <f t="shared" si="84"/>
        <v>1028.24652087</v>
      </c>
      <c r="C162" s="5">
        <f t="shared" si="96"/>
        <v>1000</v>
      </c>
      <c r="D162" s="63">
        <f t="shared" si="97"/>
        <v>5206.9799999999996</v>
      </c>
      <c r="E162" s="11">
        <f>IF(K162=1,VLOOKUP(A162,[1]Plan1!$BO$80:$BQ$314,3),E161)</f>
        <v>5213.75</v>
      </c>
      <c r="F162" s="143">
        <f t="shared" si="98"/>
        <v>43601</v>
      </c>
      <c r="G162" s="9">
        <f t="shared" si="85"/>
        <v>1.3001778382095708E-3</v>
      </c>
      <c r="H162" s="64">
        <f t="shared" si="102"/>
        <v>43633</v>
      </c>
      <c r="I162" s="64">
        <f t="shared" si="86"/>
        <v>43633</v>
      </c>
      <c r="J162" s="1">
        <f t="shared" si="99"/>
        <v>23</v>
      </c>
      <c r="K162" s="1">
        <f t="shared" si="76"/>
        <v>3</v>
      </c>
      <c r="L162" s="5">
        <f t="shared" si="87"/>
        <v>1.00016949</v>
      </c>
      <c r="M162" s="12">
        <f t="shared" si="77"/>
        <v>1.0056996899999999</v>
      </c>
      <c r="N162" s="12">
        <f t="shared" si="104"/>
        <v>1.0220793722902273</v>
      </c>
      <c r="O162" s="5">
        <f t="shared" si="75"/>
        <v>1.0222526000000001</v>
      </c>
      <c r="P162" s="5">
        <f t="shared" si="88"/>
        <v>1022.2526</v>
      </c>
      <c r="Q162" s="10">
        <f t="shared" si="89"/>
        <v>0</v>
      </c>
      <c r="R162" s="6">
        <f t="shared" si="90"/>
        <v>0</v>
      </c>
      <c r="S162" s="5">
        <f t="shared" si="91"/>
        <v>0</v>
      </c>
      <c r="T162" s="6">
        <f t="shared" si="100"/>
        <v>0.12</v>
      </c>
      <c r="U162" s="10">
        <f t="shared" si="74"/>
        <v>13</v>
      </c>
      <c r="V162" s="10">
        <v>252</v>
      </c>
      <c r="W162" s="12">
        <f t="shared" si="92"/>
        <v>1.0058634440000001</v>
      </c>
      <c r="X162" s="5">
        <f t="shared" si="93"/>
        <v>5.9939208700000002</v>
      </c>
      <c r="Y162" s="11">
        <f t="shared" si="94"/>
        <v>0</v>
      </c>
      <c r="Z162" s="2" t="s">
        <v>65</v>
      </c>
      <c r="AA162" s="64">
        <f t="shared" si="101"/>
        <v>43615</v>
      </c>
      <c r="AB162" s="2"/>
      <c r="AC162" s="41"/>
      <c r="AD162" s="45">
        <v>40172</v>
      </c>
      <c r="AE162" s="32" t="s">
        <v>81</v>
      </c>
      <c r="AG162" s="18">
        <f t="shared" si="103"/>
        <v>45</v>
      </c>
      <c r="AH162" s="66">
        <f t="shared" si="83"/>
        <v>44727</v>
      </c>
      <c r="AI162" s="66">
        <f t="shared" si="78"/>
        <v>44726</v>
      </c>
      <c r="AJ162" s="66">
        <f t="shared" si="79"/>
        <v>44727</v>
      </c>
      <c r="AK162" s="66">
        <f t="shared" si="80"/>
        <v>44757</v>
      </c>
      <c r="AL162" s="18">
        <f t="shared" si="81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9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4"/>
      <c r="CX162" s="1"/>
      <c r="CY162" s="1"/>
      <c r="CZ162" s="1"/>
      <c r="DA162" s="1"/>
      <c r="DB162" s="1"/>
      <c r="DC162" s="1"/>
      <c r="DD162" s="1"/>
      <c r="DE162" s="1"/>
      <c r="DF162" s="1"/>
      <c r="DG162" s="2"/>
      <c r="DH162" s="18"/>
      <c r="DI162" s="18"/>
      <c r="DJ162" s="32"/>
      <c r="DK162" s="18"/>
      <c r="DL162" s="1"/>
      <c r="DM162" s="18"/>
    </row>
    <row r="163" spans="1:117" x14ac:dyDescent="0.2">
      <c r="A163" s="97">
        <f t="shared" si="95"/>
        <v>43604</v>
      </c>
      <c r="B163" s="5">
        <f t="shared" si="84"/>
        <v>1028.24652087</v>
      </c>
      <c r="C163" s="5">
        <f t="shared" si="96"/>
        <v>1000</v>
      </c>
      <c r="D163" s="63">
        <f t="shared" si="97"/>
        <v>5206.9799999999996</v>
      </c>
      <c r="E163" s="11">
        <f>IF(K163=1,VLOOKUP(A163,[1]Plan1!$BO$80:$BQ$314,3),E162)</f>
        <v>5213.75</v>
      </c>
      <c r="F163" s="143">
        <f t="shared" si="98"/>
        <v>43601</v>
      </c>
      <c r="G163" s="9">
        <f t="shared" si="85"/>
        <v>1.3001778382095708E-3</v>
      </c>
      <c r="H163" s="64">
        <f t="shared" si="102"/>
        <v>43633</v>
      </c>
      <c r="I163" s="64">
        <f t="shared" si="86"/>
        <v>43633</v>
      </c>
      <c r="J163" s="1">
        <f t="shared" si="99"/>
        <v>23</v>
      </c>
      <c r="K163" s="1">
        <f t="shared" si="76"/>
        <v>3</v>
      </c>
      <c r="L163" s="5">
        <f t="shared" si="87"/>
        <v>1.00016949</v>
      </c>
      <c r="M163" s="12">
        <f t="shared" si="77"/>
        <v>1.0056996899999999</v>
      </c>
      <c r="N163" s="12">
        <f t="shared" si="104"/>
        <v>1.0220793722902273</v>
      </c>
      <c r="O163" s="5">
        <f t="shared" si="75"/>
        <v>1.0222526000000001</v>
      </c>
      <c r="P163" s="5">
        <f t="shared" si="88"/>
        <v>1022.2526</v>
      </c>
      <c r="Q163" s="10">
        <f t="shared" si="89"/>
        <v>0</v>
      </c>
      <c r="R163" s="6">
        <f t="shared" si="90"/>
        <v>0</v>
      </c>
      <c r="S163" s="5">
        <f t="shared" si="91"/>
        <v>0</v>
      </c>
      <c r="T163" s="6">
        <f t="shared" si="100"/>
        <v>0.12</v>
      </c>
      <c r="U163" s="10">
        <f t="shared" si="74"/>
        <v>13</v>
      </c>
      <c r="V163" s="10">
        <v>252</v>
      </c>
      <c r="W163" s="12">
        <f t="shared" si="92"/>
        <v>1.0058634440000001</v>
      </c>
      <c r="X163" s="5">
        <f t="shared" si="93"/>
        <v>5.9939208700000002</v>
      </c>
      <c r="Y163" s="11">
        <f t="shared" si="94"/>
        <v>0</v>
      </c>
      <c r="Z163" s="2" t="s">
        <v>65</v>
      </c>
      <c r="AA163" s="64">
        <f t="shared" si="101"/>
        <v>43615</v>
      </c>
      <c r="AB163" s="35"/>
      <c r="AC163" s="41"/>
      <c r="AD163" s="45">
        <v>40179</v>
      </c>
      <c r="AE163" s="32" t="s">
        <v>82</v>
      </c>
      <c r="AG163" s="18">
        <f t="shared" si="103"/>
        <v>46</v>
      </c>
      <c r="AH163" s="66">
        <f t="shared" si="83"/>
        <v>44757</v>
      </c>
      <c r="AI163" s="66">
        <f t="shared" si="78"/>
        <v>44756</v>
      </c>
      <c r="AJ163" s="66">
        <f t="shared" si="79"/>
        <v>44757</v>
      </c>
      <c r="AK163" s="66">
        <f t="shared" si="80"/>
        <v>44788</v>
      </c>
      <c r="AL163" s="18">
        <f t="shared" si="81"/>
        <v>21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1"/>
      <c r="CG163" s="1"/>
      <c r="CH163" s="29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4"/>
      <c r="CX163" s="1"/>
      <c r="CY163" s="1"/>
      <c r="CZ163" s="1"/>
      <c r="DA163" s="1"/>
      <c r="DB163" s="1"/>
      <c r="DC163" s="1"/>
      <c r="DD163" s="1"/>
      <c r="DE163" s="1"/>
      <c r="DF163" s="1"/>
      <c r="DG163" s="35"/>
      <c r="DH163" s="18"/>
      <c r="DI163" s="18"/>
      <c r="DJ163" s="32"/>
      <c r="DK163" s="18"/>
      <c r="DL163" s="1"/>
      <c r="DM163" s="18"/>
    </row>
    <row r="164" spans="1:117" x14ac:dyDescent="0.2">
      <c r="A164" s="97">
        <f t="shared" si="95"/>
        <v>43605</v>
      </c>
      <c r="B164" s="5">
        <f t="shared" si="84"/>
        <v>1028.24652087</v>
      </c>
      <c r="C164" s="5">
        <f t="shared" si="96"/>
        <v>1000</v>
      </c>
      <c r="D164" s="63">
        <f t="shared" si="97"/>
        <v>5206.9799999999996</v>
      </c>
      <c r="E164" s="11">
        <f>IF(K164=1,VLOOKUP(A164,[1]Plan1!$BO$80:$BQ$314,3),E163)</f>
        <v>5213.75</v>
      </c>
      <c r="F164" s="143">
        <f t="shared" si="98"/>
        <v>43601</v>
      </c>
      <c r="G164" s="9">
        <f t="shared" si="85"/>
        <v>1.3001778382095708E-3</v>
      </c>
      <c r="H164" s="64">
        <f t="shared" si="102"/>
        <v>43633</v>
      </c>
      <c r="I164" s="64">
        <f t="shared" si="86"/>
        <v>43633</v>
      </c>
      <c r="J164" s="1">
        <f t="shared" si="99"/>
        <v>23</v>
      </c>
      <c r="K164" s="1">
        <f t="shared" si="76"/>
        <v>3</v>
      </c>
      <c r="L164" s="5">
        <f t="shared" si="87"/>
        <v>1.00016949</v>
      </c>
      <c r="M164" s="12">
        <f t="shared" si="77"/>
        <v>1.0056996899999999</v>
      </c>
      <c r="N164" s="12">
        <f t="shared" si="104"/>
        <v>1.0220793722902273</v>
      </c>
      <c r="O164" s="5">
        <f t="shared" si="75"/>
        <v>1.0222526000000001</v>
      </c>
      <c r="P164" s="5">
        <f t="shared" si="88"/>
        <v>1022.2526</v>
      </c>
      <c r="Q164" s="10">
        <f t="shared" si="89"/>
        <v>0</v>
      </c>
      <c r="R164" s="6">
        <f t="shared" si="90"/>
        <v>0</v>
      </c>
      <c r="S164" s="5">
        <f t="shared" si="91"/>
        <v>0</v>
      </c>
      <c r="T164" s="6">
        <f t="shared" si="100"/>
        <v>0.12</v>
      </c>
      <c r="U164" s="10">
        <f t="shared" si="74"/>
        <v>13</v>
      </c>
      <c r="V164" s="10">
        <v>252</v>
      </c>
      <c r="W164" s="12">
        <f t="shared" si="92"/>
        <v>1.0058634440000001</v>
      </c>
      <c r="X164" s="5">
        <f t="shared" si="93"/>
        <v>5.9939208700000002</v>
      </c>
      <c r="Y164" s="11">
        <f t="shared" si="94"/>
        <v>0</v>
      </c>
      <c r="Z164" s="2" t="s">
        <v>65</v>
      </c>
      <c r="AA164" s="64">
        <f t="shared" si="101"/>
        <v>43615</v>
      </c>
      <c r="AB164" s="2"/>
      <c r="AC164" s="41"/>
      <c r="AD164" s="45">
        <v>40224</v>
      </c>
      <c r="AE164" s="32" t="s">
        <v>76</v>
      </c>
      <c r="AG164" s="18">
        <f t="shared" si="103"/>
        <v>47</v>
      </c>
      <c r="AH164" s="66">
        <f t="shared" si="83"/>
        <v>44788</v>
      </c>
      <c r="AI164" s="66">
        <f t="shared" si="78"/>
        <v>44785</v>
      </c>
      <c r="AJ164" s="66">
        <f t="shared" si="79"/>
        <v>44788</v>
      </c>
      <c r="AK164" s="66">
        <f t="shared" si="80"/>
        <v>44819</v>
      </c>
      <c r="AL164" s="18">
        <f t="shared" si="81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9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4"/>
      <c r="CX164" s="1"/>
      <c r="CY164" s="1"/>
      <c r="CZ164" s="1"/>
      <c r="DA164" s="1"/>
      <c r="DB164" s="1"/>
      <c r="DC164" s="1"/>
      <c r="DD164" s="1"/>
      <c r="DE164" s="1"/>
      <c r="DF164" s="1"/>
      <c r="DG164" s="2"/>
      <c r="DH164" s="18"/>
      <c r="DI164" s="46"/>
      <c r="DJ164" s="22"/>
      <c r="DK164" s="18"/>
      <c r="DL164" s="1"/>
      <c r="DM164" s="18"/>
    </row>
    <row r="165" spans="1:117" x14ac:dyDescent="0.2">
      <c r="A165" s="97">
        <f t="shared" si="95"/>
        <v>43606</v>
      </c>
      <c r="B165" s="5">
        <f t="shared" si="84"/>
        <v>1028.7671599299999</v>
      </c>
      <c r="C165" s="5">
        <f t="shared" si="96"/>
        <v>1000</v>
      </c>
      <c r="D165" s="63">
        <f t="shared" si="97"/>
        <v>5206.9799999999996</v>
      </c>
      <c r="E165" s="11">
        <f>IF(K165=1,VLOOKUP(A165,[1]Plan1!$BO$80:$BQ$314,3),E164)</f>
        <v>5213.75</v>
      </c>
      <c r="F165" s="143">
        <f t="shared" si="98"/>
        <v>43601</v>
      </c>
      <c r="G165" s="9">
        <f t="shared" si="85"/>
        <v>1.3001778382095708E-3</v>
      </c>
      <c r="H165" s="64">
        <f t="shared" si="102"/>
        <v>43633</v>
      </c>
      <c r="I165" s="64">
        <f t="shared" si="86"/>
        <v>43633</v>
      </c>
      <c r="J165" s="1">
        <f t="shared" si="99"/>
        <v>23</v>
      </c>
      <c r="K165" s="1">
        <f t="shared" si="76"/>
        <v>4</v>
      </c>
      <c r="L165" s="5">
        <f t="shared" si="87"/>
        <v>1.0002259899999999</v>
      </c>
      <c r="M165" s="12">
        <f t="shared" si="77"/>
        <v>1.0056996899999999</v>
      </c>
      <c r="N165" s="12">
        <f t="shared" si="104"/>
        <v>1.0220793722902273</v>
      </c>
      <c r="O165" s="5">
        <f t="shared" si="75"/>
        <v>1.0223103499999999</v>
      </c>
      <c r="P165" s="5">
        <f t="shared" si="88"/>
        <v>1022.31035</v>
      </c>
      <c r="Q165" s="10">
        <f t="shared" si="89"/>
        <v>0</v>
      </c>
      <c r="R165" s="6">
        <f t="shared" si="90"/>
        <v>0</v>
      </c>
      <c r="S165" s="5">
        <f t="shared" si="91"/>
        <v>0</v>
      </c>
      <c r="T165" s="6">
        <f t="shared" si="100"/>
        <v>0.12</v>
      </c>
      <c r="U165" s="10">
        <f t="shared" ref="U165:U228" si="105">IF(Q164&gt;0,1,IF(K165=K164,U164,U164+1))</f>
        <v>14</v>
      </c>
      <c r="V165" s="10">
        <v>252</v>
      </c>
      <c r="W165" s="12">
        <f t="shared" si="92"/>
        <v>1.0063158999999999</v>
      </c>
      <c r="X165" s="5">
        <f t="shared" si="93"/>
        <v>6.4568099300000004</v>
      </c>
      <c r="Y165" s="11">
        <f t="shared" si="94"/>
        <v>0</v>
      </c>
      <c r="Z165" s="2" t="s">
        <v>65</v>
      </c>
      <c r="AA165" s="64">
        <f t="shared" si="101"/>
        <v>43615</v>
      </c>
      <c r="AB165" s="2"/>
      <c r="AC165" s="41"/>
      <c r="AD165" s="45">
        <v>40225</v>
      </c>
      <c r="AE165" s="32" t="s">
        <v>76</v>
      </c>
      <c r="AG165" s="18">
        <f t="shared" si="103"/>
        <v>48</v>
      </c>
      <c r="AH165" s="66">
        <f t="shared" si="83"/>
        <v>44819</v>
      </c>
      <c r="AI165" s="66">
        <f t="shared" si="78"/>
        <v>44818</v>
      </c>
      <c r="AJ165" s="66">
        <f t="shared" si="79"/>
        <v>44819</v>
      </c>
      <c r="AK165" s="66">
        <f t="shared" si="80"/>
        <v>44851</v>
      </c>
      <c r="AL165" s="18">
        <f t="shared" si="81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9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4"/>
      <c r="CX165" s="1"/>
      <c r="CY165" s="1"/>
      <c r="CZ165" s="1"/>
      <c r="DA165" s="1"/>
      <c r="DB165" s="1"/>
      <c r="DC165" s="1"/>
      <c r="DD165" s="1"/>
      <c r="DE165" s="1"/>
      <c r="DF165" s="1"/>
      <c r="DG165" s="2"/>
      <c r="DH165" s="47"/>
      <c r="DI165" s="46"/>
      <c r="DJ165" s="22"/>
      <c r="DK165" s="18"/>
      <c r="DL165" s="1"/>
      <c r="DM165" s="18"/>
    </row>
    <row r="166" spans="1:117" x14ac:dyDescent="0.2">
      <c r="A166" s="97">
        <f t="shared" si="95"/>
        <v>43607</v>
      </c>
      <c r="B166" s="5">
        <f t="shared" si="84"/>
        <v>1029.2880588</v>
      </c>
      <c r="C166" s="5">
        <f t="shared" si="96"/>
        <v>1000</v>
      </c>
      <c r="D166" s="63">
        <f t="shared" si="97"/>
        <v>5206.9799999999996</v>
      </c>
      <c r="E166" s="11">
        <f>IF(K166=1,VLOOKUP(A166,[1]Plan1!$BO$80:$BQ$314,3),E165)</f>
        <v>5213.75</v>
      </c>
      <c r="F166" s="143">
        <f t="shared" si="98"/>
        <v>43601</v>
      </c>
      <c r="G166" s="9">
        <f t="shared" si="85"/>
        <v>1.3001778382095708E-3</v>
      </c>
      <c r="H166" s="64">
        <f t="shared" si="102"/>
        <v>43633</v>
      </c>
      <c r="I166" s="64">
        <f t="shared" si="86"/>
        <v>43633</v>
      </c>
      <c r="J166" s="1">
        <f t="shared" si="99"/>
        <v>23</v>
      </c>
      <c r="K166" s="1">
        <f t="shared" si="76"/>
        <v>5</v>
      </c>
      <c r="L166" s="5">
        <f t="shared" si="87"/>
        <v>1.0002825</v>
      </c>
      <c r="M166" s="12">
        <f t="shared" si="77"/>
        <v>1.0056996899999999</v>
      </c>
      <c r="N166" s="12">
        <f t="shared" si="104"/>
        <v>1.0220793722902273</v>
      </c>
      <c r="O166" s="5">
        <f t="shared" si="75"/>
        <v>1.0223681</v>
      </c>
      <c r="P166" s="5">
        <f t="shared" si="88"/>
        <v>1022.3681</v>
      </c>
      <c r="Q166" s="10">
        <f t="shared" si="89"/>
        <v>0</v>
      </c>
      <c r="R166" s="6">
        <f t="shared" si="90"/>
        <v>0</v>
      </c>
      <c r="S166" s="5">
        <f t="shared" si="91"/>
        <v>0</v>
      </c>
      <c r="T166" s="6">
        <f t="shared" si="100"/>
        <v>0.12</v>
      </c>
      <c r="U166" s="10">
        <f t="shared" si="105"/>
        <v>15</v>
      </c>
      <c r="V166" s="10">
        <v>252</v>
      </c>
      <c r="W166" s="12">
        <f t="shared" si="92"/>
        <v>1.006768559</v>
      </c>
      <c r="X166" s="5">
        <f t="shared" si="93"/>
        <v>6.9199587999999999</v>
      </c>
      <c r="Y166" s="11">
        <f t="shared" si="94"/>
        <v>0</v>
      </c>
      <c r="Z166" s="2" t="s">
        <v>65</v>
      </c>
      <c r="AA166" s="64">
        <f t="shared" si="101"/>
        <v>43615</v>
      </c>
      <c r="AB166" s="2"/>
      <c r="AC166" s="41"/>
      <c r="AD166" s="45">
        <v>40270</v>
      </c>
      <c r="AE166" s="32" t="s">
        <v>77</v>
      </c>
      <c r="AG166" s="18">
        <f t="shared" si="103"/>
        <v>49</v>
      </c>
      <c r="AH166" s="66">
        <f t="shared" si="83"/>
        <v>44849</v>
      </c>
      <c r="AI166" s="66">
        <f t="shared" si="78"/>
        <v>44848</v>
      </c>
      <c r="AJ166" s="66">
        <f t="shared" si="79"/>
        <v>44851</v>
      </c>
      <c r="AK166" s="66">
        <f t="shared" si="80"/>
        <v>44881</v>
      </c>
      <c r="AL166" s="18">
        <f t="shared" si="81"/>
        <v>20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9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4"/>
      <c r="CX166" s="1"/>
      <c r="CY166" s="1"/>
      <c r="CZ166" s="1"/>
      <c r="DA166" s="1"/>
      <c r="DB166" s="1"/>
      <c r="DC166" s="1"/>
      <c r="DD166" s="1"/>
      <c r="DE166" s="1"/>
      <c r="DF166" s="1"/>
      <c r="DG166" s="2"/>
      <c r="DH166" s="47"/>
      <c r="DI166" s="46"/>
      <c r="DJ166" s="22"/>
      <c r="DK166" s="18"/>
      <c r="DL166" s="1"/>
      <c r="DM166" s="18"/>
    </row>
    <row r="167" spans="1:117" x14ac:dyDescent="0.2">
      <c r="A167" s="97">
        <f t="shared" si="95"/>
        <v>43608</v>
      </c>
      <c r="B167" s="5">
        <f t="shared" si="84"/>
        <v>1029.80922859</v>
      </c>
      <c r="C167" s="5">
        <f t="shared" si="96"/>
        <v>1000</v>
      </c>
      <c r="D167" s="63">
        <f t="shared" si="97"/>
        <v>5206.9799999999996</v>
      </c>
      <c r="E167" s="11">
        <f>IF(K167=1,VLOOKUP(A167,[1]Plan1!$BO$80:$BQ$314,3),E166)</f>
        <v>5213.75</v>
      </c>
      <c r="F167" s="143">
        <f t="shared" si="98"/>
        <v>43601</v>
      </c>
      <c r="G167" s="9">
        <f t="shared" si="85"/>
        <v>1.3001778382095708E-3</v>
      </c>
      <c r="H167" s="64">
        <f t="shared" si="102"/>
        <v>43633</v>
      </c>
      <c r="I167" s="64">
        <f t="shared" si="86"/>
        <v>43633</v>
      </c>
      <c r="J167" s="1">
        <f t="shared" si="99"/>
        <v>23</v>
      </c>
      <c r="K167" s="1">
        <f t="shared" si="76"/>
        <v>6</v>
      </c>
      <c r="L167" s="5">
        <f t="shared" si="87"/>
        <v>1.00033901</v>
      </c>
      <c r="M167" s="12">
        <f t="shared" si="77"/>
        <v>1.0056996899999999</v>
      </c>
      <c r="N167" s="12">
        <f t="shared" si="104"/>
        <v>1.0220793722902273</v>
      </c>
      <c r="O167" s="5">
        <f t="shared" si="75"/>
        <v>1.02242586</v>
      </c>
      <c r="P167" s="5">
        <f t="shared" si="88"/>
        <v>1022.4258599999999</v>
      </c>
      <c r="Q167" s="10">
        <f t="shared" si="89"/>
        <v>0</v>
      </c>
      <c r="R167" s="6">
        <f t="shared" si="90"/>
        <v>0</v>
      </c>
      <c r="S167" s="5">
        <f t="shared" si="91"/>
        <v>0</v>
      </c>
      <c r="T167" s="6">
        <f t="shared" si="100"/>
        <v>0.12</v>
      </c>
      <c r="U167" s="10">
        <f t="shared" si="105"/>
        <v>16</v>
      </c>
      <c r="V167" s="10">
        <v>252</v>
      </c>
      <c r="W167" s="12">
        <f t="shared" si="92"/>
        <v>1.007221422</v>
      </c>
      <c r="X167" s="5">
        <f t="shared" si="93"/>
        <v>7.3833685899999999</v>
      </c>
      <c r="Y167" s="11">
        <f t="shared" si="94"/>
        <v>0</v>
      </c>
      <c r="Z167" s="2" t="s">
        <v>65</v>
      </c>
      <c r="AA167" s="64">
        <f t="shared" si="101"/>
        <v>43615</v>
      </c>
      <c r="AB167" s="2"/>
      <c r="AC167" s="41"/>
      <c r="AD167" s="45">
        <v>40289</v>
      </c>
      <c r="AE167" s="32" t="s">
        <v>78</v>
      </c>
      <c r="AG167" s="18">
        <f t="shared" si="103"/>
        <v>50</v>
      </c>
      <c r="AH167" s="66">
        <f t="shared" si="83"/>
        <v>44880</v>
      </c>
      <c r="AI167" s="66">
        <f t="shared" si="78"/>
        <v>44879</v>
      </c>
      <c r="AJ167" s="66">
        <f t="shared" si="79"/>
        <v>44881</v>
      </c>
      <c r="AK167" s="66">
        <f t="shared" si="80"/>
        <v>0</v>
      </c>
      <c r="AL167" s="18">
        <f t="shared" si="81"/>
        <v>-31888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9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4"/>
      <c r="CX167" s="1"/>
      <c r="CY167" s="1"/>
      <c r="CZ167" s="1"/>
      <c r="DA167" s="1"/>
      <c r="DB167" s="1"/>
      <c r="DC167" s="1"/>
      <c r="DD167" s="1"/>
      <c r="DE167" s="1"/>
      <c r="DF167" s="1"/>
      <c r="DG167" s="2"/>
      <c r="DH167" s="47"/>
      <c r="DI167" s="46"/>
      <c r="DJ167" s="22"/>
      <c r="DK167" s="18"/>
      <c r="DL167" s="1"/>
      <c r="DM167" s="18"/>
    </row>
    <row r="168" spans="1:117" x14ac:dyDescent="0.2">
      <c r="A168" s="97">
        <f t="shared" si="95"/>
        <v>43609</v>
      </c>
      <c r="B168" s="5">
        <f t="shared" si="84"/>
        <v>1030.33065827</v>
      </c>
      <c r="C168" s="5">
        <f t="shared" si="96"/>
        <v>1000</v>
      </c>
      <c r="D168" s="63">
        <f t="shared" si="97"/>
        <v>5206.9799999999996</v>
      </c>
      <c r="E168" s="11">
        <f>IF(K168=1,VLOOKUP(A168,[1]Plan1!$BO$80:$BQ$314,3),E167)</f>
        <v>5213.75</v>
      </c>
      <c r="F168" s="143">
        <f t="shared" si="98"/>
        <v>43601</v>
      </c>
      <c r="G168" s="9">
        <f t="shared" si="85"/>
        <v>1.3001778382095708E-3</v>
      </c>
      <c r="H168" s="64">
        <f t="shared" si="102"/>
        <v>43633</v>
      </c>
      <c r="I168" s="64">
        <f t="shared" si="86"/>
        <v>43633</v>
      </c>
      <c r="J168" s="1">
        <f t="shared" si="99"/>
        <v>23</v>
      </c>
      <c r="K168" s="1">
        <f t="shared" si="76"/>
        <v>7</v>
      </c>
      <c r="L168" s="5">
        <f t="shared" si="87"/>
        <v>1.0003955200000001</v>
      </c>
      <c r="M168" s="12">
        <f t="shared" si="77"/>
        <v>1.0056996899999999</v>
      </c>
      <c r="N168" s="12">
        <f t="shared" si="104"/>
        <v>1.0220793722902273</v>
      </c>
      <c r="O168" s="5">
        <f t="shared" si="75"/>
        <v>1.02248362</v>
      </c>
      <c r="P168" s="5">
        <f t="shared" si="88"/>
        <v>1022.48362</v>
      </c>
      <c r="Q168" s="10">
        <f t="shared" si="89"/>
        <v>0</v>
      </c>
      <c r="R168" s="6">
        <f t="shared" si="90"/>
        <v>0</v>
      </c>
      <c r="S168" s="5">
        <f t="shared" si="91"/>
        <v>0</v>
      </c>
      <c r="T168" s="6">
        <f t="shared" si="100"/>
        <v>0.12</v>
      </c>
      <c r="U168" s="10">
        <f t="shared" si="105"/>
        <v>17</v>
      </c>
      <c r="V168" s="10">
        <v>252</v>
      </c>
      <c r="W168" s="12">
        <f t="shared" si="92"/>
        <v>1.0076744879999999</v>
      </c>
      <c r="X168" s="5">
        <f t="shared" si="93"/>
        <v>7.8470382699999996</v>
      </c>
      <c r="Y168" s="11">
        <f t="shared" si="94"/>
        <v>0</v>
      </c>
      <c r="Z168" s="2" t="s">
        <v>65</v>
      </c>
      <c r="AA168" s="64">
        <f t="shared" si="101"/>
        <v>43615</v>
      </c>
      <c r="AB168" s="2"/>
      <c r="AC168" s="41"/>
      <c r="AD168" s="45">
        <v>40332</v>
      </c>
      <c r="AE168" s="32" t="s">
        <v>80</v>
      </c>
      <c r="AG168" s="32"/>
      <c r="AH168" s="66"/>
      <c r="AI168" s="66"/>
      <c r="AJ168" s="66"/>
      <c r="AK168" s="66"/>
      <c r="AL168" s="18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9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4"/>
      <c r="CX168" s="1"/>
      <c r="CY168" s="1"/>
      <c r="CZ168" s="1"/>
      <c r="DA168" s="1"/>
      <c r="DB168" s="1"/>
      <c r="DC168" s="1"/>
      <c r="DD168" s="1"/>
      <c r="DE168" s="1"/>
      <c r="DF168" s="1"/>
      <c r="DG168" s="2"/>
      <c r="DH168" s="47"/>
      <c r="DI168" s="46"/>
      <c r="DJ168" s="22"/>
      <c r="DK168" s="18"/>
      <c r="DL168" s="1"/>
      <c r="DM168" s="18"/>
    </row>
    <row r="169" spans="1:117" x14ac:dyDescent="0.2">
      <c r="A169" s="97">
        <f t="shared" si="95"/>
        <v>43610</v>
      </c>
      <c r="B169" s="5">
        <f t="shared" si="84"/>
        <v>1030.8523589599999</v>
      </c>
      <c r="C169" s="5">
        <f t="shared" si="96"/>
        <v>1000</v>
      </c>
      <c r="D169" s="63">
        <f t="shared" si="97"/>
        <v>5206.9799999999996</v>
      </c>
      <c r="E169" s="11">
        <f>IF(K169=1,VLOOKUP(A169,[1]Plan1!$BO$80:$BQ$314,3),E168)</f>
        <v>5213.75</v>
      </c>
      <c r="F169" s="143">
        <f t="shared" si="98"/>
        <v>43601</v>
      </c>
      <c r="G169" s="9">
        <f t="shared" si="85"/>
        <v>1.3001778382095708E-3</v>
      </c>
      <c r="H169" s="64">
        <f t="shared" si="102"/>
        <v>43633</v>
      </c>
      <c r="I169" s="64">
        <f t="shared" si="86"/>
        <v>43633</v>
      </c>
      <c r="J169" s="1">
        <f t="shared" si="99"/>
        <v>23</v>
      </c>
      <c r="K169" s="1">
        <f t="shared" si="76"/>
        <v>8</v>
      </c>
      <c r="L169" s="5">
        <f t="shared" si="87"/>
        <v>1.0004520400000001</v>
      </c>
      <c r="M169" s="12">
        <f t="shared" si="77"/>
        <v>1.0056996899999999</v>
      </c>
      <c r="N169" s="12">
        <f t="shared" si="104"/>
        <v>1.0220793722902273</v>
      </c>
      <c r="O169" s="5">
        <f t="shared" ref="O169:O232" si="106">TRUNC(TRUNC((L169*N169),15),8)</f>
        <v>1.02254139</v>
      </c>
      <c r="P169" s="5">
        <f t="shared" si="88"/>
        <v>1022.54139</v>
      </c>
      <c r="Q169" s="10">
        <f t="shared" si="89"/>
        <v>0</v>
      </c>
      <c r="R169" s="6">
        <f t="shared" si="90"/>
        <v>0</v>
      </c>
      <c r="S169" s="5">
        <f t="shared" si="91"/>
        <v>0</v>
      </c>
      <c r="T169" s="6">
        <f t="shared" si="100"/>
        <v>0.12</v>
      </c>
      <c r="U169" s="10">
        <f t="shared" si="105"/>
        <v>18</v>
      </c>
      <c r="V169" s="10">
        <v>252</v>
      </c>
      <c r="W169" s="12">
        <f t="shared" si="92"/>
        <v>1.0081277580000001</v>
      </c>
      <c r="X169" s="5">
        <f t="shared" si="93"/>
        <v>8.3109689600000003</v>
      </c>
      <c r="Y169" s="11">
        <f t="shared" si="94"/>
        <v>0</v>
      </c>
      <c r="Z169" s="2" t="s">
        <v>65</v>
      </c>
      <c r="AA169" s="64">
        <f t="shared" si="101"/>
        <v>43615</v>
      </c>
      <c r="AB169" s="2"/>
      <c r="AC169" s="41"/>
      <c r="AD169" s="45">
        <v>40428</v>
      </c>
      <c r="AE169" s="32" t="s">
        <v>72</v>
      </c>
      <c r="AG169" s="26" t="s">
        <v>111</v>
      </c>
      <c r="AH169" s="26" t="s">
        <v>67</v>
      </c>
      <c r="AI169" s="42" t="s">
        <v>68</v>
      </c>
      <c r="AJ169" s="17" t="s">
        <v>69</v>
      </c>
      <c r="AK169" s="66"/>
      <c r="AL169" s="1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9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4"/>
      <c r="CX169" s="1"/>
      <c r="CY169" s="1"/>
      <c r="CZ169" s="1"/>
      <c r="DA169" s="1"/>
      <c r="DB169" s="1"/>
      <c r="DC169" s="1"/>
      <c r="DD169" s="1"/>
      <c r="DE169" s="1"/>
      <c r="DF169" s="1"/>
      <c r="DG169" s="2"/>
      <c r="DH169" s="47"/>
      <c r="DI169" s="46"/>
      <c r="DJ169" s="22"/>
      <c r="DK169" s="18"/>
      <c r="DL169" s="1"/>
      <c r="DM169" s="18"/>
    </row>
    <row r="170" spans="1:117" x14ac:dyDescent="0.2">
      <c r="A170" s="97">
        <f t="shared" si="95"/>
        <v>43611</v>
      </c>
      <c r="B170" s="5">
        <f t="shared" si="84"/>
        <v>1030.8523589599999</v>
      </c>
      <c r="C170" s="5">
        <f t="shared" si="96"/>
        <v>1000</v>
      </c>
      <c r="D170" s="63">
        <f t="shared" si="97"/>
        <v>5206.9799999999996</v>
      </c>
      <c r="E170" s="11">
        <f>IF(K170=1,VLOOKUP(A170,[1]Plan1!$BO$80:$BQ$314,3),E169)</f>
        <v>5213.75</v>
      </c>
      <c r="F170" s="143">
        <f t="shared" si="98"/>
        <v>43601</v>
      </c>
      <c r="G170" s="9">
        <f t="shared" si="85"/>
        <v>1.3001778382095708E-3</v>
      </c>
      <c r="H170" s="64">
        <f t="shared" si="102"/>
        <v>43633</v>
      </c>
      <c r="I170" s="64">
        <f t="shared" si="86"/>
        <v>43633</v>
      </c>
      <c r="J170" s="1">
        <f t="shared" si="99"/>
        <v>23</v>
      </c>
      <c r="K170" s="1">
        <f t="shared" ref="K170:K233" si="107">(J170-(NETWORKDAYS(A170,I170,AD$118:AD$502)-1))</f>
        <v>8</v>
      </c>
      <c r="L170" s="5">
        <f t="shared" si="87"/>
        <v>1.0004520400000001</v>
      </c>
      <c r="M170" s="12">
        <f t="shared" ref="M170:M233" si="108">IF(I170&gt;I169,L169,M169)</f>
        <v>1.0056996899999999</v>
      </c>
      <c r="N170" s="12">
        <f t="shared" si="104"/>
        <v>1.0220793722902273</v>
      </c>
      <c r="O170" s="5">
        <f t="shared" si="106"/>
        <v>1.02254139</v>
      </c>
      <c r="P170" s="5">
        <f t="shared" si="88"/>
        <v>1022.54139</v>
      </c>
      <c r="Q170" s="10">
        <f t="shared" si="89"/>
        <v>0</v>
      </c>
      <c r="R170" s="6">
        <f t="shared" si="90"/>
        <v>0</v>
      </c>
      <c r="S170" s="5">
        <f t="shared" si="91"/>
        <v>0</v>
      </c>
      <c r="T170" s="6">
        <f t="shared" si="100"/>
        <v>0.12</v>
      </c>
      <c r="U170" s="10">
        <f t="shared" si="105"/>
        <v>18</v>
      </c>
      <c r="V170" s="10">
        <v>252</v>
      </c>
      <c r="W170" s="12">
        <f t="shared" si="92"/>
        <v>1.0081277580000001</v>
      </c>
      <c r="X170" s="5">
        <f t="shared" si="93"/>
        <v>8.3109689600000003</v>
      </c>
      <c r="Y170" s="11">
        <f t="shared" si="94"/>
        <v>0</v>
      </c>
      <c r="Z170" s="2" t="s">
        <v>65</v>
      </c>
      <c r="AA170" s="64">
        <f t="shared" si="101"/>
        <v>43615</v>
      </c>
      <c r="AB170" s="2"/>
      <c r="AC170" s="41"/>
      <c r="AD170" s="45">
        <v>40463</v>
      </c>
      <c r="AE170" s="32" t="s">
        <v>73</v>
      </c>
      <c r="AG170" s="18">
        <v>1</v>
      </c>
      <c r="AH170" s="66">
        <v>43403</v>
      </c>
      <c r="AI170" s="66">
        <f t="shared" ref="AI170:AI217" si="109">WORKDAY(AH170,-1,AD$118:AD$502)</f>
        <v>43402</v>
      </c>
      <c r="AJ170" s="66">
        <f t="shared" ref="AJ170:AJ217" si="110">WORKDAY(AI170,1,AD$118:AD$502)</f>
        <v>43403</v>
      </c>
      <c r="AK170" s="66"/>
      <c r="AL170" s="1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9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4"/>
      <c r="CX170" s="1"/>
      <c r="CY170" s="1"/>
      <c r="CZ170" s="1"/>
      <c r="DA170" s="1"/>
      <c r="DB170" s="1"/>
      <c r="DC170" s="1"/>
      <c r="DD170" s="1"/>
      <c r="DE170" s="1"/>
      <c r="DF170" s="1"/>
      <c r="DG170" s="2"/>
      <c r="DI170" s="46"/>
      <c r="DJ170" s="22"/>
      <c r="DM170" s="18"/>
    </row>
    <row r="171" spans="1:117" x14ac:dyDescent="0.2">
      <c r="A171" s="97">
        <f t="shared" si="95"/>
        <v>43612</v>
      </c>
      <c r="B171" s="5">
        <f t="shared" si="84"/>
        <v>1030.8523589599999</v>
      </c>
      <c r="C171" s="5">
        <f t="shared" si="96"/>
        <v>1000</v>
      </c>
      <c r="D171" s="63">
        <f t="shared" si="97"/>
        <v>5206.9799999999996</v>
      </c>
      <c r="E171" s="11">
        <f>IF(K171=1,VLOOKUP(A171,[1]Plan1!$BO$80:$BQ$314,3),E170)</f>
        <v>5213.75</v>
      </c>
      <c r="F171" s="143">
        <f t="shared" si="98"/>
        <v>43601</v>
      </c>
      <c r="G171" s="9">
        <f t="shared" si="85"/>
        <v>1.3001778382095708E-3</v>
      </c>
      <c r="H171" s="64">
        <f t="shared" si="102"/>
        <v>43633</v>
      </c>
      <c r="I171" s="64">
        <f t="shared" si="86"/>
        <v>43633</v>
      </c>
      <c r="J171" s="1">
        <f t="shared" si="99"/>
        <v>23</v>
      </c>
      <c r="K171" s="1">
        <f t="shared" si="107"/>
        <v>8</v>
      </c>
      <c r="L171" s="5">
        <f t="shared" si="87"/>
        <v>1.0004520400000001</v>
      </c>
      <c r="M171" s="12">
        <f t="shared" si="108"/>
        <v>1.0056996899999999</v>
      </c>
      <c r="N171" s="12">
        <f t="shared" si="104"/>
        <v>1.0220793722902273</v>
      </c>
      <c r="O171" s="5">
        <f t="shared" si="106"/>
        <v>1.02254139</v>
      </c>
      <c r="P171" s="5">
        <f t="shared" si="88"/>
        <v>1022.54139</v>
      </c>
      <c r="Q171" s="10">
        <f t="shared" si="89"/>
        <v>0</v>
      </c>
      <c r="R171" s="6">
        <f t="shared" si="90"/>
        <v>0</v>
      </c>
      <c r="S171" s="5">
        <f t="shared" si="91"/>
        <v>0</v>
      </c>
      <c r="T171" s="6">
        <f t="shared" si="100"/>
        <v>0.12</v>
      </c>
      <c r="U171" s="10">
        <f t="shared" si="105"/>
        <v>18</v>
      </c>
      <c r="V171" s="10">
        <v>252</v>
      </c>
      <c r="W171" s="12">
        <f t="shared" si="92"/>
        <v>1.0081277580000001</v>
      </c>
      <c r="X171" s="5">
        <f t="shared" si="93"/>
        <v>8.3109689600000003</v>
      </c>
      <c r="Y171" s="11">
        <f t="shared" si="94"/>
        <v>0</v>
      </c>
      <c r="Z171" s="2" t="s">
        <v>65</v>
      </c>
      <c r="AA171" s="64">
        <f t="shared" si="101"/>
        <v>43615</v>
      </c>
      <c r="AB171" s="2"/>
      <c r="AC171" s="41"/>
      <c r="AD171" s="45">
        <v>40484</v>
      </c>
      <c r="AE171" s="32" t="s">
        <v>74</v>
      </c>
      <c r="AG171" s="18">
        <f>AG170+1</f>
        <v>2</v>
      </c>
      <c r="AH171" s="66">
        <f t="shared" ref="AH171:AH216" si="111">EDATE(AH170,1)</f>
        <v>43434</v>
      </c>
      <c r="AI171" s="66">
        <f t="shared" si="109"/>
        <v>43433</v>
      </c>
      <c r="AJ171" s="66">
        <f t="shared" si="110"/>
        <v>43434</v>
      </c>
      <c r="AK171" s="66"/>
      <c r="AL171" s="18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9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4"/>
      <c r="CX171" s="1"/>
      <c r="CY171" s="1"/>
      <c r="CZ171" s="1"/>
      <c r="DA171" s="1"/>
      <c r="DB171" s="1"/>
      <c r="DC171" s="1"/>
      <c r="DD171" s="1"/>
      <c r="DE171" s="1"/>
      <c r="DF171" s="1"/>
      <c r="DG171" s="2"/>
      <c r="DI171" s="46"/>
      <c r="DJ171" s="22"/>
      <c r="DM171" s="18"/>
    </row>
    <row r="172" spans="1:117" x14ac:dyDescent="0.2">
      <c r="A172" s="97">
        <f t="shared" si="95"/>
        <v>43613</v>
      </c>
      <c r="B172" s="5">
        <f t="shared" si="84"/>
        <v>1031.37432165</v>
      </c>
      <c r="C172" s="5">
        <f t="shared" si="96"/>
        <v>1000</v>
      </c>
      <c r="D172" s="63">
        <f t="shared" si="97"/>
        <v>5206.9799999999996</v>
      </c>
      <c r="E172" s="11">
        <f>IF(K172=1,VLOOKUP(A172,[1]Plan1!$BO$80:$BQ$314,3),E171)</f>
        <v>5213.75</v>
      </c>
      <c r="F172" s="143">
        <f t="shared" si="98"/>
        <v>43601</v>
      </c>
      <c r="G172" s="9">
        <f t="shared" si="85"/>
        <v>1.3001778382095708E-3</v>
      </c>
      <c r="H172" s="64">
        <f t="shared" si="102"/>
        <v>43633</v>
      </c>
      <c r="I172" s="64">
        <f t="shared" si="86"/>
        <v>43633</v>
      </c>
      <c r="J172" s="1">
        <f t="shared" si="99"/>
        <v>23</v>
      </c>
      <c r="K172" s="1">
        <f t="shared" si="107"/>
        <v>9</v>
      </c>
      <c r="L172" s="5">
        <f t="shared" si="87"/>
        <v>1.0005085600000001</v>
      </c>
      <c r="M172" s="12">
        <f t="shared" si="108"/>
        <v>1.0056996899999999</v>
      </c>
      <c r="N172" s="12">
        <f t="shared" si="104"/>
        <v>1.0220793722902273</v>
      </c>
      <c r="O172" s="5">
        <f t="shared" si="106"/>
        <v>1.02259916</v>
      </c>
      <c r="P172" s="5">
        <f t="shared" si="88"/>
        <v>1022.59916</v>
      </c>
      <c r="Q172" s="10">
        <f t="shared" si="89"/>
        <v>0</v>
      </c>
      <c r="R172" s="6">
        <f t="shared" si="90"/>
        <v>0</v>
      </c>
      <c r="S172" s="5">
        <f t="shared" si="91"/>
        <v>0</v>
      </c>
      <c r="T172" s="6">
        <f t="shared" si="100"/>
        <v>0.12</v>
      </c>
      <c r="U172" s="10">
        <f t="shared" si="105"/>
        <v>19</v>
      </c>
      <c r="V172" s="10">
        <v>252</v>
      </c>
      <c r="W172" s="12">
        <f t="shared" si="92"/>
        <v>1.0085812329999999</v>
      </c>
      <c r="X172" s="5">
        <f t="shared" si="93"/>
        <v>8.7751616499999994</v>
      </c>
      <c r="Y172" s="11">
        <f t="shared" si="94"/>
        <v>0</v>
      </c>
      <c r="Z172" s="2" t="s">
        <v>65</v>
      </c>
      <c r="AA172" s="64">
        <f t="shared" si="101"/>
        <v>43615</v>
      </c>
      <c r="AB172" s="2"/>
      <c r="AC172" s="41"/>
      <c r="AD172" s="45">
        <v>40497</v>
      </c>
      <c r="AE172" s="32" t="s">
        <v>75</v>
      </c>
      <c r="AG172" s="18">
        <f t="shared" ref="AG172:AG217" si="112">AG171+1</f>
        <v>3</v>
      </c>
      <c r="AH172" s="66">
        <f t="shared" si="111"/>
        <v>43464</v>
      </c>
      <c r="AI172" s="66">
        <f t="shared" si="109"/>
        <v>43462</v>
      </c>
      <c r="AJ172" s="66">
        <f t="shared" si="110"/>
        <v>43465</v>
      </c>
      <c r="AK172" s="66"/>
      <c r="AL172" s="18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9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4"/>
      <c r="CX172" s="1"/>
      <c r="CY172" s="1"/>
      <c r="CZ172" s="1"/>
      <c r="DA172" s="1"/>
      <c r="DB172" s="1"/>
      <c r="DC172" s="1"/>
      <c r="DD172" s="1"/>
      <c r="DE172" s="1"/>
      <c r="DF172" s="1"/>
      <c r="DG172" s="2"/>
      <c r="DI172" s="46"/>
      <c r="DJ172" s="22"/>
      <c r="DM172" s="18"/>
    </row>
    <row r="173" spans="1:117" x14ac:dyDescent="0.2">
      <c r="A173" s="97">
        <f t="shared" si="95"/>
        <v>43614</v>
      </c>
      <c r="B173" s="5">
        <f t="shared" si="84"/>
        <v>1031.8965342500001</v>
      </c>
      <c r="C173" s="5">
        <f t="shared" si="96"/>
        <v>1000</v>
      </c>
      <c r="D173" s="63">
        <f t="shared" si="97"/>
        <v>5206.9799999999996</v>
      </c>
      <c r="E173" s="11">
        <f>IF(K173=1,VLOOKUP(A173,[1]Plan1!$BO$80:$BQ$314,3),E172)</f>
        <v>5213.75</v>
      </c>
      <c r="F173" s="143">
        <f t="shared" si="98"/>
        <v>43601</v>
      </c>
      <c r="G173" s="9">
        <f t="shared" si="85"/>
        <v>1.3001778382095708E-3</v>
      </c>
      <c r="H173" s="64">
        <f t="shared" si="102"/>
        <v>43633</v>
      </c>
      <c r="I173" s="64">
        <f t="shared" si="86"/>
        <v>43633</v>
      </c>
      <c r="J173" s="1">
        <f t="shared" si="99"/>
        <v>23</v>
      </c>
      <c r="K173" s="1">
        <f t="shared" si="107"/>
        <v>10</v>
      </c>
      <c r="L173" s="5">
        <f t="shared" si="87"/>
        <v>1.0005650800000001</v>
      </c>
      <c r="M173" s="12">
        <f t="shared" si="108"/>
        <v>1.0056996899999999</v>
      </c>
      <c r="N173" s="12">
        <f t="shared" si="104"/>
        <v>1.0220793722902273</v>
      </c>
      <c r="O173" s="5">
        <f t="shared" si="106"/>
        <v>1.02265692</v>
      </c>
      <c r="P173" s="5">
        <f t="shared" si="88"/>
        <v>1022.65692</v>
      </c>
      <c r="Q173" s="10">
        <f t="shared" si="89"/>
        <v>0</v>
      </c>
      <c r="R173" s="6">
        <f t="shared" si="90"/>
        <v>0</v>
      </c>
      <c r="S173" s="5">
        <f t="shared" si="91"/>
        <v>0</v>
      </c>
      <c r="T173" s="6">
        <f t="shared" si="100"/>
        <v>0.12</v>
      </c>
      <c r="U173" s="10">
        <f t="shared" si="105"/>
        <v>20</v>
      </c>
      <c r="V173" s="10">
        <v>252</v>
      </c>
      <c r="W173" s="12">
        <f t="shared" si="92"/>
        <v>1.0090349110000001</v>
      </c>
      <c r="X173" s="5">
        <f t="shared" si="93"/>
        <v>9.2396142500000007</v>
      </c>
      <c r="Y173" s="11">
        <f t="shared" si="94"/>
        <v>0</v>
      </c>
      <c r="Z173" s="2" t="s">
        <v>65</v>
      </c>
      <c r="AA173" s="64">
        <f t="shared" si="101"/>
        <v>43615</v>
      </c>
      <c r="AB173" s="2"/>
      <c r="AC173" s="41"/>
      <c r="AD173" s="45">
        <v>40609</v>
      </c>
      <c r="AE173" s="32" t="s">
        <v>83</v>
      </c>
      <c r="AG173" s="18">
        <f t="shared" si="112"/>
        <v>4</v>
      </c>
      <c r="AH173" s="66">
        <f t="shared" si="111"/>
        <v>43495</v>
      </c>
      <c r="AI173" s="66">
        <f t="shared" si="109"/>
        <v>43494</v>
      </c>
      <c r="AJ173" s="66">
        <f t="shared" si="110"/>
        <v>43495</v>
      </c>
      <c r="AK173" s="66"/>
      <c r="AL173" s="18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9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4"/>
      <c r="CX173" s="1"/>
      <c r="CY173" s="1"/>
      <c r="CZ173" s="1"/>
      <c r="DA173" s="1"/>
      <c r="DB173" s="1"/>
      <c r="DC173" s="1"/>
      <c r="DD173" s="1"/>
      <c r="DE173" s="1"/>
      <c r="DF173" s="1"/>
      <c r="DG173" s="2"/>
      <c r="DI173" s="46"/>
      <c r="DJ173" s="22"/>
      <c r="DM173" s="18"/>
    </row>
    <row r="174" spans="1:117" x14ac:dyDescent="0.2">
      <c r="A174" s="149">
        <f t="shared" si="95"/>
        <v>43615</v>
      </c>
      <c r="B174" s="150">
        <f t="shared" si="84"/>
        <v>1032.4190280800001</v>
      </c>
      <c r="C174" s="150">
        <f t="shared" si="96"/>
        <v>1000</v>
      </c>
      <c r="D174" s="151">
        <f t="shared" si="97"/>
        <v>5206.9799999999996</v>
      </c>
      <c r="E174" s="152">
        <f>IF(K174=1,VLOOKUP(A174,[1]Plan1!$BO$80:$BQ$314,3),E173)</f>
        <v>5213.75</v>
      </c>
      <c r="F174" s="153">
        <f t="shared" si="98"/>
        <v>43601</v>
      </c>
      <c r="G174" s="154">
        <f t="shared" si="85"/>
        <v>1.3001778382095708E-3</v>
      </c>
      <c r="H174" s="155">
        <f t="shared" si="102"/>
        <v>43633</v>
      </c>
      <c r="I174" s="155">
        <f t="shared" si="86"/>
        <v>43633</v>
      </c>
      <c r="J174" s="156">
        <f t="shared" si="99"/>
        <v>23</v>
      </c>
      <c r="K174" s="156">
        <f t="shared" si="107"/>
        <v>11</v>
      </c>
      <c r="L174" s="150">
        <f t="shared" si="87"/>
        <v>1.0006216100000001</v>
      </c>
      <c r="M174" s="157">
        <f t="shared" si="108"/>
        <v>1.0056996899999999</v>
      </c>
      <c r="N174" s="157">
        <f t="shared" si="104"/>
        <v>1.0220793722902273</v>
      </c>
      <c r="O174" s="150">
        <f t="shared" si="106"/>
        <v>1.0227147000000001</v>
      </c>
      <c r="P174" s="150">
        <f t="shared" si="88"/>
        <v>1022.7147</v>
      </c>
      <c r="Q174" s="158">
        <f t="shared" si="89"/>
        <v>6</v>
      </c>
      <c r="R174" s="159">
        <f t="shared" si="90"/>
        <v>0</v>
      </c>
      <c r="S174" s="150">
        <f t="shared" si="91"/>
        <v>0</v>
      </c>
      <c r="T174" s="159">
        <f t="shared" si="100"/>
        <v>0.12</v>
      </c>
      <c r="U174" s="158">
        <f t="shared" si="105"/>
        <v>21</v>
      </c>
      <c r="V174" s="158">
        <v>252</v>
      </c>
      <c r="W174" s="157">
        <f t="shared" si="92"/>
        <v>1.0094887930000001</v>
      </c>
      <c r="X174" s="150">
        <f t="shared" si="93"/>
        <v>9.7043280799999998</v>
      </c>
      <c r="Y174" s="152">
        <f t="shared" si="94"/>
        <v>9.7043280799999998</v>
      </c>
      <c r="Z174" s="160" t="s">
        <v>65</v>
      </c>
      <c r="AA174" s="155">
        <f t="shared" si="101"/>
        <v>43615</v>
      </c>
      <c r="AB174" s="2"/>
      <c r="AC174" s="41"/>
      <c r="AD174" s="45">
        <v>40610</v>
      </c>
      <c r="AE174" s="32" t="s">
        <v>84</v>
      </c>
      <c r="AG174" s="18">
        <f t="shared" si="112"/>
        <v>5</v>
      </c>
      <c r="AH174" s="66">
        <f t="shared" si="111"/>
        <v>43524</v>
      </c>
      <c r="AI174" s="66">
        <f t="shared" si="109"/>
        <v>43523</v>
      </c>
      <c r="AJ174" s="66">
        <f t="shared" si="110"/>
        <v>43524</v>
      </c>
      <c r="AK174" s="66"/>
      <c r="AL174" s="18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9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4"/>
      <c r="CX174" s="1"/>
      <c r="CY174" s="1"/>
      <c r="CZ174" s="1"/>
      <c r="DA174" s="1"/>
      <c r="DB174" s="1"/>
      <c r="DC174" s="1"/>
      <c r="DD174" s="1"/>
      <c r="DE174" s="1"/>
      <c r="DF174" s="1"/>
      <c r="DG174" s="2"/>
      <c r="DI174" s="46"/>
      <c r="DJ174" s="22"/>
      <c r="DM174" s="18"/>
    </row>
    <row r="175" spans="1:117" x14ac:dyDescent="0.2">
      <c r="A175" s="97">
        <f t="shared" si="95"/>
        <v>43616</v>
      </c>
      <c r="B175" s="5">
        <f t="shared" si="84"/>
        <v>1023.23254147</v>
      </c>
      <c r="C175" s="5">
        <f t="shared" si="96"/>
        <v>1000</v>
      </c>
      <c r="D175" s="63">
        <f t="shared" si="97"/>
        <v>5206.9799999999996</v>
      </c>
      <c r="E175" s="11">
        <f>IF(K175=1,VLOOKUP(A175,[1]Plan1!$BO$80:$BQ$314,3),E174)</f>
        <v>5213.75</v>
      </c>
      <c r="F175" s="143">
        <f t="shared" si="98"/>
        <v>43601</v>
      </c>
      <c r="G175" s="9">
        <f t="shared" si="85"/>
        <v>1.3001778382095708E-3</v>
      </c>
      <c r="H175" s="64">
        <f t="shared" si="102"/>
        <v>43633</v>
      </c>
      <c r="I175" s="64">
        <f t="shared" si="86"/>
        <v>43633</v>
      </c>
      <c r="J175" s="1">
        <f t="shared" si="99"/>
        <v>23</v>
      </c>
      <c r="K175" s="1">
        <f t="shared" si="107"/>
        <v>12</v>
      </c>
      <c r="L175" s="5">
        <f t="shared" si="87"/>
        <v>1.00067814</v>
      </c>
      <c r="M175" s="12">
        <f t="shared" si="108"/>
        <v>1.0056996899999999</v>
      </c>
      <c r="N175" s="12">
        <f t="shared" si="104"/>
        <v>1.0220793722902273</v>
      </c>
      <c r="O175" s="5">
        <f t="shared" si="106"/>
        <v>1.02277248</v>
      </c>
      <c r="P175" s="5">
        <f t="shared" si="88"/>
        <v>1022.77248</v>
      </c>
      <c r="Q175" s="10">
        <f t="shared" si="89"/>
        <v>0</v>
      </c>
      <c r="R175" s="6">
        <f t="shared" si="90"/>
        <v>0</v>
      </c>
      <c r="S175" s="5">
        <f t="shared" si="91"/>
        <v>0</v>
      </c>
      <c r="T175" s="6">
        <f t="shared" si="100"/>
        <v>0.12</v>
      </c>
      <c r="U175" s="10">
        <f t="shared" si="105"/>
        <v>1</v>
      </c>
      <c r="V175" s="10">
        <v>252</v>
      </c>
      <c r="W175" s="12">
        <f t="shared" si="92"/>
        <v>1.0004498180000001</v>
      </c>
      <c r="X175" s="5">
        <f t="shared" si="93"/>
        <v>0.46006146999999997</v>
      </c>
      <c r="Y175" s="11">
        <f t="shared" si="94"/>
        <v>0</v>
      </c>
      <c r="Z175" s="2" t="s">
        <v>65</v>
      </c>
      <c r="AA175" s="64">
        <f t="shared" si="101"/>
        <v>43647</v>
      </c>
      <c r="AB175" s="2"/>
      <c r="AC175" s="41"/>
      <c r="AD175" s="45">
        <v>40654</v>
      </c>
      <c r="AE175" s="32" t="s">
        <v>85</v>
      </c>
      <c r="AG175" s="18">
        <f t="shared" si="112"/>
        <v>6</v>
      </c>
      <c r="AH175" s="66">
        <v>43554</v>
      </c>
      <c r="AI175" s="66">
        <f t="shared" si="109"/>
        <v>43553</v>
      </c>
      <c r="AJ175" s="66">
        <f t="shared" si="110"/>
        <v>43556</v>
      </c>
      <c r="AK175" s="66"/>
      <c r="AL175" s="18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9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4"/>
      <c r="CX175" s="1"/>
      <c r="CY175" s="1"/>
      <c r="CZ175" s="1"/>
      <c r="DA175" s="1"/>
      <c r="DB175" s="1"/>
      <c r="DC175" s="1"/>
      <c r="DD175" s="1"/>
      <c r="DE175" s="1"/>
      <c r="DF175" s="1"/>
      <c r="DG175" s="2"/>
      <c r="DI175" s="46"/>
      <c r="DJ175" s="22"/>
      <c r="DM175" s="18"/>
    </row>
    <row r="176" spans="1:117" x14ac:dyDescent="0.2">
      <c r="A176" s="97">
        <f t="shared" si="95"/>
        <v>43617</v>
      </c>
      <c r="B176" s="5">
        <f t="shared" si="84"/>
        <v>1023.75064255</v>
      </c>
      <c r="C176" s="5">
        <f t="shared" si="96"/>
        <v>1000</v>
      </c>
      <c r="D176" s="63">
        <f t="shared" si="97"/>
        <v>5206.9799999999996</v>
      </c>
      <c r="E176" s="11">
        <f>IF(K176=1,VLOOKUP(A176,[1]Plan1!$BO$80:$BQ$314,3),E175)</f>
        <v>5213.75</v>
      </c>
      <c r="F176" s="143">
        <f t="shared" si="98"/>
        <v>43601</v>
      </c>
      <c r="G176" s="9">
        <f t="shared" si="85"/>
        <v>1.3001778382095708E-3</v>
      </c>
      <c r="H176" s="64">
        <f t="shared" si="102"/>
        <v>43633</v>
      </c>
      <c r="I176" s="64">
        <f t="shared" si="86"/>
        <v>43633</v>
      </c>
      <c r="J176" s="1">
        <f t="shared" si="99"/>
        <v>23</v>
      </c>
      <c r="K176" s="1">
        <f t="shared" si="107"/>
        <v>13</v>
      </c>
      <c r="L176" s="5">
        <f t="shared" si="87"/>
        <v>1.0007346699999999</v>
      </c>
      <c r="M176" s="12">
        <f t="shared" si="108"/>
        <v>1.0056996899999999</v>
      </c>
      <c r="N176" s="12">
        <f t="shared" si="104"/>
        <v>1.0220793722902273</v>
      </c>
      <c r="O176" s="5">
        <f t="shared" si="106"/>
        <v>1.0228302600000001</v>
      </c>
      <c r="P176" s="5">
        <f t="shared" si="88"/>
        <v>1022.83026</v>
      </c>
      <c r="Q176" s="10">
        <f t="shared" si="89"/>
        <v>0</v>
      </c>
      <c r="R176" s="6">
        <f t="shared" si="90"/>
        <v>0</v>
      </c>
      <c r="S176" s="5">
        <f t="shared" si="91"/>
        <v>0</v>
      </c>
      <c r="T176" s="6">
        <f t="shared" si="100"/>
        <v>0.12</v>
      </c>
      <c r="U176" s="10">
        <f t="shared" si="105"/>
        <v>2</v>
      </c>
      <c r="V176" s="10">
        <v>252</v>
      </c>
      <c r="W176" s="12">
        <f t="shared" si="92"/>
        <v>1.0008998389999999</v>
      </c>
      <c r="X176" s="5">
        <f t="shared" si="93"/>
        <v>0.92038255000000002</v>
      </c>
      <c r="Y176" s="11">
        <f t="shared" si="94"/>
        <v>0</v>
      </c>
      <c r="Z176" s="2" t="s">
        <v>65</v>
      </c>
      <c r="AA176" s="64">
        <f t="shared" si="101"/>
        <v>43647</v>
      </c>
      <c r="AB176" s="2"/>
      <c r="AC176" s="41"/>
      <c r="AD176" s="45">
        <v>40655</v>
      </c>
      <c r="AE176" s="32" t="s">
        <v>86</v>
      </c>
      <c r="AG176" s="18">
        <f t="shared" si="112"/>
        <v>7</v>
      </c>
      <c r="AH176" s="66">
        <f t="shared" si="111"/>
        <v>43585</v>
      </c>
      <c r="AI176" s="66">
        <f t="shared" si="109"/>
        <v>43584</v>
      </c>
      <c r="AJ176" s="66">
        <f t="shared" si="110"/>
        <v>43585</v>
      </c>
      <c r="AK176" s="66"/>
      <c r="AL176" s="18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9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4"/>
      <c r="CX176" s="1"/>
      <c r="CY176" s="1"/>
      <c r="CZ176" s="1"/>
      <c r="DA176" s="1"/>
      <c r="DB176" s="1"/>
      <c r="DC176" s="1"/>
      <c r="DD176" s="1"/>
      <c r="DE176" s="1"/>
      <c r="DF176" s="1"/>
      <c r="DG176" s="2"/>
      <c r="DI176" s="46"/>
      <c r="DJ176" s="22"/>
      <c r="DM176" s="18"/>
    </row>
    <row r="177" spans="1:114" x14ac:dyDescent="0.2">
      <c r="A177" s="97">
        <f t="shared" si="95"/>
        <v>43618</v>
      </c>
      <c r="B177" s="5">
        <f t="shared" si="84"/>
        <v>1023.75064255</v>
      </c>
      <c r="C177" s="5">
        <f t="shared" si="96"/>
        <v>1000</v>
      </c>
      <c r="D177" s="63">
        <f t="shared" si="97"/>
        <v>5206.9799999999996</v>
      </c>
      <c r="E177" s="11">
        <f>IF(K177=1,VLOOKUP(A177,[1]Plan1!$BO$80:$BQ$314,3),E176)</f>
        <v>5213.75</v>
      </c>
      <c r="F177" s="143">
        <f t="shared" si="98"/>
        <v>43601</v>
      </c>
      <c r="G177" s="9">
        <f t="shared" si="85"/>
        <v>1.3001778382095708E-3</v>
      </c>
      <c r="H177" s="64">
        <f t="shared" si="102"/>
        <v>43633</v>
      </c>
      <c r="I177" s="64">
        <f t="shared" si="86"/>
        <v>43633</v>
      </c>
      <c r="J177" s="1">
        <f t="shared" si="99"/>
        <v>23</v>
      </c>
      <c r="K177" s="1">
        <f t="shared" si="107"/>
        <v>13</v>
      </c>
      <c r="L177" s="5">
        <f t="shared" si="87"/>
        <v>1.0007346699999999</v>
      </c>
      <c r="M177" s="12">
        <f t="shared" si="108"/>
        <v>1.0056996899999999</v>
      </c>
      <c r="N177" s="12">
        <f t="shared" si="104"/>
        <v>1.0220793722902273</v>
      </c>
      <c r="O177" s="5">
        <f t="shared" si="106"/>
        <v>1.0228302600000001</v>
      </c>
      <c r="P177" s="5">
        <f t="shared" si="88"/>
        <v>1022.83026</v>
      </c>
      <c r="Q177" s="10">
        <f t="shared" si="89"/>
        <v>0</v>
      </c>
      <c r="R177" s="6">
        <f t="shared" si="90"/>
        <v>0</v>
      </c>
      <c r="S177" s="5">
        <f t="shared" si="91"/>
        <v>0</v>
      </c>
      <c r="T177" s="6">
        <f t="shared" si="100"/>
        <v>0.12</v>
      </c>
      <c r="U177" s="10">
        <f t="shared" si="105"/>
        <v>2</v>
      </c>
      <c r="V177" s="10">
        <v>252</v>
      </c>
      <c r="W177" s="12">
        <f t="shared" si="92"/>
        <v>1.0008998389999999</v>
      </c>
      <c r="X177" s="5">
        <f t="shared" si="93"/>
        <v>0.92038255000000002</v>
      </c>
      <c r="Y177" s="11">
        <f t="shared" si="94"/>
        <v>0</v>
      </c>
      <c r="Z177" s="2" t="s">
        <v>65</v>
      </c>
      <c r="AA177" s="64">
        <f t="shared" si="101"/>
        <v>43647</v>
      </c>
      <c r="AB177" s="2"/>
      <c r="AC177" s="41"/>
      <c r="AD177" s="45">
        <v>40717</v>
      </c>
      <c r="AE177" s="32" t="s">
        <v>80</v>
      </c>
      <c r="AG177" s="18">
        <f t="shared" si="112"/>
        <v>8</v>
      </c>
      <c r="AH177" s="66">
        <f t="shared" si="111"/>
        <v>43615</v>
      </c>
      <c r="AI177" s="66">
        <f t="shared" si="109"/>
        <v>43614</v>
      </c>
      <c r="AJ177" s="66">
        <f t="shared" si="110"/>
        <v>43615</v>
      </c>
      <c r="AK177" s="66"/>
      <c r="AL177" s="18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9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4"/>
      <c r="CX177" s="1"/>
      <c r="CY177" s="1"/>
      <c r="CZ177" s="1"/>
      <c r="DA177" s="1"/>
      <c r="DB177" s="1"/>
      <c r="DC177" s="1"/>
      <c r="DD177" s="1"/>
      <c r="DE177" s="1"/>
      <c r="DF177" s="1"/>
      <c r="DG177" s="2"/>
      <c r="DI177" s="46"/>
      <c r="DJ177" s="22"/>
    </row>
    <row r="178" spans="1:114" x14ac:dyDescent="0.2">
      <c r="A178" s="97">
        <f t="shared" si="95"/>
        <v>43619</v>
      </c>
      <c r="B178" s="5">
        <f t="shared" si="84"/>
        <v>1023.75064255</v>
      </c>
      <c r="C178" s="5">
        <f t="shared" si="96"/>
        <v>1000</v>
      </c>
      <c r="D178" s="63">
        <f t="shared" si="97"/>
        <v>5206.9799999999996</v>
      </c>
      <c r="E178" s="11">
        <f>IF(K178=1,VLOOKUP(A178,[1]Plan1!$BO$80:$BQ$314,3),E177)</f>
        <v>5213.75</v>
      </c>
      <c r="F178" s="143">
        <f t="shared" si="98"/>
        <v>43601</v>
      </c>
      <c r="G178" s="9">
        <f t="shared" si="85"/>
        <v>1.3001778382095708E-3</v>
      </c>
      <c r="H178" s="64">
        <f t="shared" si="102"/>
        <v>43633</v>
      </c>
      <c r="I178" s="64">
        <f t="shared" si="86"/>
        <v>43633</v>
      </c>
      <c r="J178" s="1">
        <f t="shared" si="99"/>
        <v>23</v>
      </c>
      <c r="K178" s="1">
        <f t="shared" si="107"/>
        <v>13</v>
      </c>
      <c r="L178" s="5">
        <f t="shared" si="87"/>
        <v>1.0007346699999999</v>
      </c>
      <c r="M178" s="12">
        <f t="shared" si="108"/>
        <v>1.0056996899999999</v>
      </c>
      <c r="N178" s="12">
        <f t="shared" si="104"/>
        <v>1.0220793722902273</v>
      </c>
      <c r="O178" s="5">
        <f t="shared" si="106"/>
        <v>1.0228302600000001</v>
      </c>
      <c r="P178" s="5">
        <f t="shared" si="88"/>
        <v>1022.83026</v>
      </c>
      <c r="Q178" s="10">
        <f t="shared" si="89"/>
        <v>0</v>
      </c>
      <c r="R178" s="6">
        <f t="shared" si="90"/>
        <v>0</v>
      </c>
      <c r="S178" s="5">
        <f t="shared" si="91"/>
        <v>0</v>
      </c>
      <c r="T178" s="6">
        <f t="shared" si="100"/>
        <v>0.12</v>
      </c>
      <c r="U178" s="10">
        <f t="shared" si="105"/>
        <v>2</v>
      </c>
      <c r="V178" s="10">
        <v>252</v>
      </c>
      <c r="W178" s="12">
        <f t="shared" si="92"/>
        <v>1.0008998389999999</v>
      </c>
      <c r="X178" s="5">
        <f t="shared" si="93"/>
        <v>0.92038255000000002</v>
      </c>
      <c r="Y178" s="11">
        <f t="shared" si="94"/>
        <v>0</v>
      </c>
      <c r="Z178" s="2" t="s">
        <v>65</v>
      </c>
      <c r="AA178" s="64">
        <f t="shared" si="101"/>
        <v>43647</v>
      </c>
      <c r="AB178" s="2"/>
      <c r="AC178" s="41"/>
      <c r="AD178" s="45">
        <v>40793</v>
      </c>
      <c r="AE178" s="32" t="s">
        <v>87</v>
      </c>
      <c r="AG178" s="18">
        <f t="shared" si="112"/>
        <v>9</v>
      </c>
      <c r="AH178" s="66">
        <f t="shared" si="111"/>
        <v>43646</v>
      </c>
      <c r="AI178" s="66">
        <f t="shared" si="109"/>
        <v>43644</v>
      </c>
      <c r="AJ178" s="66">
        <f t="shared" si="110"/>
        <v>43647</v>
      </c>
      <c r="AK178" s="66"/>
      <c r="AL178" s="18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9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4"/>
      <c r="CX178" s="1"/>
      <c r="CY178" s="1"/>
      <c r="CZ178" s="1"/>
      <c r="DA178" s="1"/>
      <c r="DB178" s="1"/>
      <c r="DC178" s="1"/>
      <c r="DD178" s="1"/>
      <c r="DE178" s="1"/>
      <c r="DF178" s="1"/>
      <c r="DG178" s="2"/>
      <c r="DI178" s="46"/>
      <c r="DJ178" s="22"/>
    </row>
    <row r="179" spans="1:114" x14ac:dyDescent="0.2">
      <c r="A179" s="97">
        <f t="shared" si="95"/>
        <v>43620</v>
      </c>
      <c r="B179" s="5">
        <f t="shared" si="84"/>
        <v>1024.2690112600001</v>
      </c>
      <c r="C179" s="5">
        <f t="shared" si="96"/>
        <v>1000</v>
      </c>
      <c r="D179" s="63">
        <f t="shared" si="97"/>
        <v>5206.9799999999996</v>
      </c>
      <c r="E179" s="11">
        <f>IF(K179=1,VLOOKUP(A179,[1]Plan1!$BO$80:$BQ$314,3),E178)</f>
        <v>5213.75</v>
      </c>
      <c r="F179" s="143">
        <f t="shared" si="98"/>
        <v>43601</v>
      </c>
      <c r="G179" s="9">
        <f t="shared" si="85"/>
        <v>1.3001778382095708E-3</v>
      </c>
      <c r="H179" s="64">
        <f t="shared" si="102"/>
        <v>43633</v>
      </c>
      <c r="I179" s="64">
        <f t="shared" si="86"/>
        <v>43633</v>
      </c>
      <c r="J179" s="1">
        <f t="shared" si="99"/>
        <v>23</v>
      </c>
      <c r="K179" s="1">
        <f t="shared" si="107"/>
        <v>14</v>
      </c>
      <c r="L179" s="5">
        <f t="shared" si="87"/>
        <v>1.00079121</v>
      </c>
      <c r="M179" s="12">
        <f t="shared" si="108"/>
        <v>1.0056996899999999</v>
      </c>
      <c r="N179" s="12">
        <f t="shared" si="104"/>
        <v>1.0220793722902273</v>
      </c>
      <c r="O179" s="5">
        <f t="shared" si="106"/>
        <v>1.0228880499999999</v>
      </c>
      <c r="P179" s="5">
        <f t="shared" si="88"/>
        <v>1022.88805</v>
      </c>
      <c r="Q179" s="10">
        <f t="shared" si="89"/>
        <v>0</v>
      </c>
      <c r="R179" s="6">
        <f t="shared" si="90"/>
        <v>0</v>
      </c>
      <c r="S179" s="5">
        <f t="shared" si="91"/>
        <v>0</v>
      </c>
      <c r="T179" s="6">
        <f t="shared" si="100"/>
        <v>0.12</v>
      </c>
      <c r="U179" s="10">
        <f t="shared" si="105"/>
        <v>3</v>
      </c>
      <c r="V179" s="10">
        <v>252</v>
      </c>
      <c r="W179" s="12">
        <f t="shared" si="92"/>
        <v>1.0013500609999999</v>
      </c>
      <c r="X179" s="5">
        <f t="shared" si="93"/>
        <v>1.3809612600000001</v>
      </c>
      <c r="Y179" s="11">
        <f t="shared" si="94"/>
        <v>0</v>
      </c>
      <c r="Z179" s="2" t="s">
        <v>65</v>
      </c>
      <c r="AA179" s="64">
        <f t="shared" si="101"/>
        <v>43647</v>
      </c>
      <c r="AB179" s="2"/>
      <c r="AC179" s="41"/>
      <c r="AD179" s="45">
        <v>40828</v>
      </c>
      <c r="AE179" s="32" t="s">
        <v>73</v>
      </c>
      <c r="AG179" s="18">
        <f t="shared" si="112"/>
        <v>10</v>
      </c>
      <c r="AH179" s="66">
        <f t="shared" si="111"/>
        <v>43676</v>
      </c>
      <c r="AI179" s="66">
        <f t="shared" si="109"/>
        <v>43675</v>
      </c>
      <c r="AJ179" s="66">
        <f t="shared" si="110"/>
        <v>43676</v>
      </c>
      <c r="AK179" s="66"/>
      <c r="AL179" s="18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9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4"/>
      <c r="CX179" s="1"/>
      <c r="CY179" s="1"/>
      <c r="CZ179" s="1"/>
      <c r="DA179" s="1"/>
      <c r="DB179" s="1"/>
      <c r="DC179" s="1"/>
      <c r="DD179" s="1"/>
      <c r="DE179" s="1"/>
      <c r="DF179" s="1"/>
      <c r="DG179" s="2"/>
      <c r="DI179" s="46"/>
      <c r="DJ179" s="22"/>
    </row>
    <row r="180" spans="1:114" x14ac:dyDescent="0.2">
      <c r="A180" s="97">
        <f t="shared" si="95"/>
        <v>43621</v>
      </c>
      <c r="B180" s="5">
        <f t="shared" si="84"/>
        <v>1024.7876406799999</v>
      </c>
      <c r="C180" s="5">
        <f t="shared" si="96"/>
        <v>1000</v>
      </c>
      <c r="D180" s="63">
        <f t="shared" si="97"/>
        <v>5206.9799999999996</v>
      </c>
      <c r="E180" s="11">
        <f>IF(K180=1,VLOOKUP(A180,[1]Plan1!$BO$80:$BQ$314,3),E179)</f>
        <v>5213.75</v>
      </c>
      <c r="F180" s="143">
        <f t="shared" si="98"/>
        <v>43601</v>
      </c>
      <c r="G180" s="9">
        <f t="shared" si="85"/>
        <v>1.3001778382095708E-3</v>
      </c>
      <c r="H180" s="64">
        <f t="shared" si="102"/>
        <v>43633</v>
      </c>
      <c r="I180" s="64">
        <f t="shared" si="86"/>
        <v>43633</v>
      </c>
      <c r="J180" s="1">
        <f t="shared" si="99"/>
        <v>23</v>
      </c>
      <c r="K180" s="1">
        <f t="shared" si="107"/>
        <v>15</v>
      </c>
      <c r="L180" s="5">
        <f t="shared" si="87"/>
        <v>1.0008477499999999</v>
      </c>
      <c r="M180" s="12">
        <f t="shared" si="108"/>
        <v>1.0056996899999999</v>
      </c>
      <c r="N180" s="12">
        <f t="shared" si="104"/>
        <v>1.0220793722902273</v>
      </c>
      <c r="O180" s="5">
        <f t="shared" si="106"/>
        <v>1.02294584</v>
      </c>
      <c r="P180" s="5">
        <f t="shared" si="88"/>
        <v>1022.94584</v>
      </c>
      <c r="Q180" s="10">
        <f t="shared" si="89"/>
        <v>0</v>
      </c>
      <c r="R180" s="6">
        <f t="shared" si="90"/>
        <v>0</v>
      </c>
      <c r="S180" s="5">
        <f t="shared" si="91"/>
        <v>0</v>
      </c>
      <c r="T180" s="6">
        <f t="shared" si="100"/>
        <v>0.12</v>
      </c>
      <c r="U180" s="10">
        <f t="shared" si="105"/>
        <v>4</v>
      </c>
      <c r="V180" s="10">
        <v>252</v>
      </c>
      <c r="W180" s="12">
        <f t="shared" si="92"/>
        <v>1.0018004869999999</v>
      </c>
      <c r="X180" s="5">
        <f t="shared" si="93"/>
        <v>1.84180068</v>
      </c>
      <c r="Y180" s="11">
        <f t="shared" si="94"/>
        <v>0</v>
      </c>
      <c r="Z180" s="2" t="s">
        <v>65</v>
      </c>
      <c r="AA180" s="64">
        <f t="shared" si="101"/>
        <v>43647</v>
      </c>
      <c r="AB180" s="2"/>
      <c r="AC180" s="41"/>
      <c r="AD180" s="45">
        <v>40849</v>
      </c>
      <c r="AE180" s="32" t="s">
        <v>74</v>
      </c>
      <c r="AG180" s="18">
        <f t="shared" si="112"/>
        <v>11</v>
      </c>
      <c r="AH180" s="66">
        <f t="shared" si="111"/>
        <v>43707</v>
      </c>
      <c r="AI180" s="66">
        <f t="shared" si="109"/>
        <v>43706</v>
      </c>
      <c r="AJ180" s="66">
        <f t="shared" si="110"/>
        <v>43707</v>
      </c>
      <c r="AK180" s="66"/>
      <c r="AL180" s="18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9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4"/>
      <c r="CX180" s="1"/>
      <c r="CY180" s="1"/>
      <c r="CZ180" s="1"/>
      <c r="DA180" s="1"/>
      <c r="DB180" s="1"/>
      <c r="DC180" s="1"/>
      <c r="DD180" s="1"/>
      <c r="DE180" s="1"/>
      <c r="DF180" s="1"/>
      <c r="DG180" s="2"/>
      <c r="DI180" s="46"/>
      <c r="DJ180" s="22"/>
    </row>
    <row r="181" spans="1:114" x14ac:dyDescent="0.2">
      <c r="A181" s="97">
        <f t="shared" si="95"/>
        <v>43622</v>
      </c>
      <c r="B181" s="5">
        <f t="shared" si="84"/>
        <v>1025.3065187899999</v>
      </c>
      <c r="C181" s="5">
        <f t="shared" si="96"/>
        <v>1000</v>
      </c>
      <c r="D181" s="63">
        <f t="shared" si="97"/>
        <v>5206.9799999999996</v>
      </c>
      <c r="E181" s="11">
        <f>IF(K181=1,VLOOKUP(A181,[1]Plan1!$BO$80:$BQ$314,3),E180)</f>
        <v>5213.75</v>
      </c>
      <c r="F181" s="143">
        <f t="shared" si="98"/>
        <v>43601</v>
      </c>
      <c r="G181" s="9">
        <f t="shared" si="85"/>
        <v>1.3001778382095708E-3</v>
      </c>
      <c r="H181" s="64">
        <f t="shared" si="102"/>
        <v>43633</v>
      </c>
      <c r="I181" s="64">
        <f t="shared" si="86"/>
        <v>43633</v>
      </c>
      <c r="J181" s="1">
        <f t="shared" si="99"/>
        <v>23</v>
      </c>
      <c r="K181" s="1">
        <f t="shared" si="107"/>
        <v>16</v>
      </c>
      <c r="L181" s="5">
        <f t="shared" si="87"/>
        <v>1.00090429</v>
      </c>
      <c r="M181" s="12">
        <f t="shared" si="108"/>
        <v>1.0056996899999999</v>
      </c>
      <c r="N181" s="12">
        <f t="shared" si="104"/>
        <v>1.0220793722902273</v>
      </c>
      <c r="O181" s="5">
        <f t="shared" si="106"/>
        <v>1.0230036199999999</v>
      </c>
      <c r="P181" s="5">
        <f t="shared" si="88"/>
        <v>1023.00362</v>
      </c>
      <c r="Q181" s="10">
        <f t="shared" si="89"/>
        <v>0</v>
      </c>
      <c r="R181" s="6">
        <f t="shared" si="90"/>
        <v>0</v>
      </c>
      <c r="S181" s="5">
        <f t="shared" si="91"/>
        <v>0</v>
      </c>
      <c r="T181" s="6">
        <f t="shared" si="100"/>
        <v>0.12</v>
      </c>
      <c r="U181" s="10">
        <f t="shared" si="105"/>
        <v>5</v>
      </c>
      <c r="V181" s="10">
        <v>252</v>
      </c>
      <c r="W181" s="12">
        <f t="shared" si="92"/>
        <v>1.002251115</v>
      </c>
      <c r="X181" s="5">
        <f t="shared" si="93"/>
        <v>2.30289879</v>
      </c>
      <c r="Y181" s="11">
        <f t="shared" si="94"/>
        <v>0</v>
      </c>
      <c r="Z181" s="2" t="s">
        <v>65</v>
      </c>
      <c r="AA181" s="64">
        <f t="shared" si="101"/>
        <v>43647</v>
      </c>
      <c r="AB181" s="2"/>
      <c r="AC181" s="41"/>
      <c r="AD181" s="45">
        <v>40862</v>
      </c>
      <c r="AE181" s="32" t="s">
        <v>88</v>
      </c>
      <c r="AG181" s="18">
        <f t="shared" si="112"/>
        <v>12</v>
      </c>
      <c r="AH181" s="66">
        <f t="shared" si="111"/>
        <v>43738</v>
      </c>
      <c r="AI181" s="66">
        <f t="shared" si="109"/>
        <v>43735</v>
      </c>
      <c r="AJ181" s="66">
        <f t="shared" si="110"/>
        <v>43738</v>
      </c>
      <c r="AK181" s="66"/>
      <c r="AL181" s="18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9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4"/>
      <c r="CX181" s="1"/>
      <c r="CY181" s="1"/>
      <c r="CZ181" s="1"/>
      <c r="DA181" s="1"/>
      <c r="DB181" s="1"/>
      <c r="DC181" s="1"/>
      <c r="DD181" s="1"/>
      <c r="DE181" s="1"/>
      <c r="DF181" s="1"/>
      <c r="DG181" s="2"/>
      <c r="DI181" s="46"/>
      <c r="DJ181" s="22"/>
    </row>
    <row r="182" spans="1:114" x14ac:dyDescent="0.2">
      <c r="A182" s="97">
        <f t="shared" si="95"/>
        <v>43623</v>
      </c>
      <c r="B182" s="5">
        <f t="shared" si="84"/>
        <v>1025.82566668</v>
      </c>
      <c r="C182" s="5">
        <f t="shared" si="96"/>
        <v>1000</v>
      </c>
      <c r="D182" s="63">
        <f t="shared" si="97"/>
        <v>5206.9799999999996</v>
      </c>
      <c r="E182" s="11">
        <f>IF(K182=1,VLOOKUP(A182,[1]Plan1!$BO$80:$BQ$314,3),E181)</f>
        <v>5213.75</v>
      </c>
      <c r="F182" s="143">
        <f t="shared" si="98"/>
        <v>43601</v>
      </c>
      <c r="G182" s="9">
        <f t="shared" si="85"/>
        <v>1.3001778382095708E-3</v>
      </c>
      <c r="H182" s="64">
        <f t="shared" si="102"/>
        <v>43633</v>
      </c>
      <c r="I182" s="64">
        <f t="shared" si="86"/>
        <v>43633</v>
      </c>
      <c r="J182" s="1">
        <f t="shared" si="99"/>
        <v>23</v>
      </c>
      <c r="K182" s="1">
        <f t="shared" si="107"/>
        <v>17</v>
      </c>
      <c r="L182" s="5">
        <f t="shared" si="87"/>
        <v>1.0009608299999999</v>
      </c>
      <c r="M182" s="12">
        <f t="shared" si="108"/>
        <v>1.0056996899999999</v>
      </c>
      <c r="N182" s="12">
        <f t="shared" si="104"/>
        <v>1.0220793722902273</v>
      </c>
      <c r="O182" s="5">
        <f t="shared" si="106"/>
        <v>1.0230614099999999</v>
      </c>
      <c r="P182" s="5">
        <f t="shared" si="88"/>
        <v>1023.06141</v>
      </c>
      <c r="Q182" s="10">
        <f t="shared" si="89"/>
        <v>0</v>
      </c>
      <c r="R182" s="6">
        <f t="shared" si="90"/>
        <v>0</v>
      </c>
      <c r="S182" s="5">
        <f t="shared" si="91"/>
        <v>0</v>
      </c>
      <c r="T182" s="6">
        <f t="shared" si="100"/>
        <v>0.12</v>
      </c>
      <c r="U182" s="10">
        <f t="shared" si="105"/>
        <v>6</v>
      </c>
      <c r="V182" s="10">
        <v>252</v>
      </c>
      <c r="W182" s="12">
        <f t="shared" si="92"/>
        <v>1.002701946</v>
      </c>
      <c r="X182" s="5">
        <f t="shared" si="93"/>
        <v>2.7642566799999999</v>
      </c>
      <c r="Y182" s="11">
        <f t="shared" si="94"/>
        <v>0</v>
      </c>
      <c r="Z182" s="2" t="s">
        <v>65</v>
      </c>
      <c r="AA182" s="64">
        <f t="shared" si="101"/>
        <v>43647</v>
      </c>
      <c r="AB182" s="2"/>
      <c r="AC182" s="41"/>
      <c r="AD182" s="45">
        <v>40959</v>
      </c>
      <c r="AE182" s="32" t="s">
        <v>76</v>
      </c>
      <c r="AG182" s="18">
        <f t="shared" si="112"/>
        <v>13</v>
      </c>
      <c r="AH182" s="66">
        <f t="shared" si="111"/>
        <v>43768</v>
      </c>
      <c r="AI182" s="66">
        <f t="shared" si="109"/>
        <v>43767</v>
      </c>
      <c r="AJ182" s="66">
        <f t="shared" si="110"/>
        <v>43768</v>
      </c>
      <c r="AK182" s="66"/>
      <c r="AL182" s="18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9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4"/>
      <c r="CX182" s="1"/>
      <c r="CY182" s="1"/>
      <c r="CZ182" s="1"/>
      <c r="DA182" s="1"/>
      <c r="DB182" s="1"/>
      <c r="DC182" s="1"/>
      <c r="DD182" s="1"/>
      <c r="DE182" s="1"/>
      <c r="DF182" s="1"/>
      <c r="DG182" s="2"/>
      <c r="DI182" s="46"/>
      <c r="DJ182" s="22"/>
    </row>
    <row r="183" spans="1:114" x14ac:dyDescent="0.2">
      <c r="A183" s="97">
        <f t="shared" si="95"/>
        <v>43624</v>
      </c>
      <c r="B183" s="5">
        <f t="shared" si="84"/>
        <v>1026.34508338</v>
      </c>
      <c r="C183" s="5">
        <f t="shared" si="96"/>
        <v>1000</v>
      </c>
      <c r="D183" s="63">
        <f t="shared" si="97"/>
        <v>5206.9799999999996</v>
      </c>
      <c r="E183" s="11">
        <f>IF(K183=1,VLOOKUP(A183,[1]Plan1!$BO$80:$BQ$314,3),E182)</f>
        <v>5213.75</v>
      </c>
      <c r="F183" s="143">
        <f t="shared" si="98"/>
        <v>43601</v>
      </c>
      <c r="G183" s="9">
        <f t="shared" si="85"/>
        <v>1.3001778382095708E-3</v>
      </c>
      <c r="H183" s="64">
        <f t="shared" si="102"/>
        <v>43633</v>
      </c>
      <c r="I183" s="64">
        <f t="shared" si="86"/>
        <v>43633</v>
      </c>
      <c r="J183" s="1">
        <f t="shared" si="99"/>
        <v>23</v>
      </c>
      <c r="K183" s="1">
        <f t="shared" si="107"/>
        <v>18</v>
      </c>
      <c r="L183" s="5">
        <f t="shared" si="87"/>
        <v>1.00101738</v>
      </c>
      <c r="M183" s="12">
        <f t="shared" si="108"/>
        <v>1.0056996899999999</v>
      </c>
      <c r="N183" s="12">
        <f t="shared" si="104"/>
        <v>1.0220793722902273</v>
      </c>
      <c r="O183" s="5">
        <f t="shared" si="106"/>
        <v>1.0231192099999999</v>
      </c>
      <c r="P183" s="5">
        <f t="shared" si="88"/>
        <v>1023.11921</v>
      </c>
      <c r="Q183" s="10">
        <f t="shared" si="89"/>
        <v>0</v>
      </c>
      <c r="R183" s="6">
        <f t="shared" si="90"/>
        <v>0</v>
      </c>
      <c r="S183" s="5">
        <f t="shared" si="91"/>
        <v>0</v>
      </c>
      <c r="T183" s="6">
        <f t="shared" si="100"/>
        <v>0.12</v>
      </c>
      <c r="U183" s="10">
        <f t="shared" si="105"/>
        <v>7</v>
      </c>
      <c r="V183" s="10">
        <v>252</v>
      </c>
      <c r="W183" s="12">
        <f t="shared" si="92"/>
        <v>1.003152979</v>
      </c>
      <c r="X183" s="5">
        <f t="shared" si="93"/>
        <v>3.2258733799999999</v>
      </c>
      <c r="Y183" s="11">
        <f t="shared" si="94"/>
        <v>0</v>
      </c>
      <c r="Z183" s="2" t="s">
        <v>65</v>
      </c>
      <c r="AA183" s="64">
        <f t="shared" si="101"/>
        <v>43647</v>
      </c>
      <c r="AB183" s="2"/>
      <c r="AC183" s="41"/>
      <c r="AD183" s="45">
        <v>40960</v>
      </c>
      <c r="AE183" s="32" t="s">
        <v>76</v>
      </c>
      <c r="AG183" s="18">
        <f t="shared" si="112"/>
        <v>14</v>
      </c>
      <c r="AH183" s="66">
        <f t="shared" si="111"/>
        <v>43799</v>
      </c>
      <c r="AI183" s="66">
        <f t="shared" si="109"/>
        <v>43798</v>
      </c>
      <c r="AJ183" s="66">
        <f t="shared" si="110"/>
        <v>43801</v>
      </c>
      <c r="AK183" s="66"/>
      <c r="AL183" s="18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9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4"/>
      <c r="CX183" s="1"/>
      <c r="CY183" s="1"/>
      <c r="CZ183" s="1"/>
      <c r="DA183" s="1"/>
      <c r="DB183" s="1"/>
      <c r="DC183" s="1"/>
      <c r="DD183" s="1"/>
      <c r="DE183" s="1"/>
      <c r="DF183" s="1"/>
      <c r="DG183" s="2"/>
      <c r="DI183" s="46"/>
      <c r="DJ183" s="22"/>
    </row>
    <row r="184" spans="1:114" x14ac:dyDescent="0.2">
      <c r="A184" s="97">
        <f t="shared" si="95"/>
        <v>43625</v>
      </c>
      <c r="B184" s="5">
        <f t="shared" si="84"/>
        <v>1026.34508338</v>
      </c>
      <c r="C184" s="5">
        <f t="shared" si="96"/>
        <v>1000</v>
      </c>
      <c r="D184" s="63">
        <f t="shared" si="97"/>
        <v>5206.9799999999996</v>
      </c>
      <c r="E184" s="11">
        <f>IF(K184=1,VLOOKUP(A184,[1]Plan1!$BO$80:$BQ$314,3),E183)</f>
        <v>5213.75</v>
      </c>
      <c r="F184" s="143">
        <f t="shared" si="98"/>
        <v>43601</v>
      </c>
      <c r="G184" s="9">
        <f t="shared" si="85"/>
        <v>1.3001778382095708E-3</v>
      </c>
      <c r="H184" s="64">
        <f t="shared" si="102"/>
        <v>43633</v>
      </c>
      <c r="I184" s="64">
        <f t="shared" si="86"/>
        <v>43633</v>
      </c>
      <c r="J184" s="1">
        <f t="shared" si="99"/>
        <v>23</v>
      </c>
      <c r="K184" s="1">
        <f t="shared" si="107"/>
        <v>18</v>
      </c>
      <c r="L184" s="5">
        <f t="shared" si="87"/>
        <v>1.00101738</v>
      </c>
      <c r="M184" s="12">
        <f t="shared" si="108"/>
        <v>1.0056996899999999</v>
      </c>
      <c r="N184" s="12">
        <f t="shared" si="104"/>
        <v>1.0220793722902273</v>
      </c>
      <c r="O184" s="5">
        <f t="shared" si="106"/>
        <v>1.0231192099999999</v>
      </c>
      <c r="P184" s="5">
        <f t="shared" si="88"/>
        <v>1023.11921</v>
      </c>
      <c r="Q184" s="10">
        <f t="shared" si="89"/>
        <v>0</v>
      </c>
      <c r="R184" s="6">
        <f t="shared" si="90"/>
        <v>0</v>
      </c>
      <c r="S184" s="5">
        <f t="shared" si="91"/>
        <v>0</v>
      </c>
      <c r="T184" s="6">
        <f t="shared" si="100"/>
        <v>0.12</v>
      </c>
      <c r="U184" s="10">
        <f t="shared" si="105"/>
        <v>7</v>
      </c>
      <c r="V184" s="10">
        <v>252</v>
      </c>
      <c r="W184" s="12">
        <f t="shared" si="92"/>
        <v>1.003152979</v>
      </c>
      <c r="X184" s="5">
        <f t="shared" si="93"/>
        <v>3.2258733799999999</v>
      </c>
      <c r="Y184" s="11">
        <f t="shared" si="94"/>
        <v>0</v>
      </c>
      <c r="Z184" s="2" t="s">
        <v>65</v>
      </c>
      <c r="AA184" s="64">
        <f t="shared" si="101"/>
        <v>43647</v>
      </c>
      <c r="AB184" s="2"/>
      <c r="AC184" s="41"/>
      <c r="AD184" s="45">
        <v>41005</v>
      </c>
      <c r="AE184" s="32" t="s">
        <v>77</v>
      </c>
      <c r="AG184" s="18">
        <f t="shared" si="112"/>
        <v>15</v>
      </c>
      <c r="AH184" s="66">
        <f t="shared" si="111"/>
        <v>43829</v>
      </c>
      <c r="AI184" s="66">
        <f t="shared" si="109"/>
        <v>43826</v>
      </c>
      <c r="AJ184" s="66">
        <f t="shared" si="110"/>
        <v>43829</v>
      </c>
      <c r="AK184" s="66"/>
      <c r="AL184" s="18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9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4"/>
      <c r="CX184" s="1"/>
      <c r="CY184" s="1"/>
      <c r="CZ184" s="1"/>
      <c r="DA184" s="1"/>
      <c r="DB184" s="1"/>
      <c r="DC184" s="1"/>
      <c r="DD184" s="1"/>
      <c r="DE184" s="1"/>
      <c r="DF184" s="1"/>
      <c r="DG184" s="2"/>
      <c r="DI184" s="46"/>
      <c r="DJ184" s="22"/>
    </row>
    <row r="185" spans="1:114" x14ac:dyDescent="0.2">
      <c r="A185" s="97">
        <f t="shared" si="95"/>
        <v>43626</v>
      </c>
      <c r="B185" s="5">
        <f t="shared" si="84"/>
        <v>1026.34508338</v>
      </c>
      <c r="C185" s="5">
        <f t="shared" si="96"/>
        <v>1000</v>
      </c>
      <c r="D185" s="63">
        <f t="shared" si="97"/>
        <v>5206.9799999999996</v>
      </c>
      <c r="E185" s="11">
        <f>IF(K185=1,VLOOKUP(A185,[1]Plan1!$BO$80:$BQ$314,3),E184)</f>
        <v>5213.75</v>
      </c>
      <c r="F185" s="143">
        <f t="shared" si="98"/>
        <v>43601</v>
      </c>
      <c r="G185" s="9">
        <f t="shared" si="85"/>
        <v>1.3001778382095708E-3</v>
      </c>
      <c r="H185" s="64">
        <f t="shared" si="102"/>
        <v>43633</v>
      </c>
      <c r="I185" s="64">
        <f t="shared" si="86"/>
        <v>43633</v>
      </c>
      <c r="J185" s="1">
        <f t="shared" si="99"/>
        <v>23</v>
      </c>
      <c r="K185" s="1">
        <f t="shared" si="107"/>
        <v>18</v>
      </c>
      <c r="L185" s="5">
        <f t="shared" si="87"/>
        <v>1.00101738</v>
      </c>
      <c r="M185" s="12">
        <f t="shared" si="108"/>
        <v>1.0056996899999999</v>
      </c>
      <c r="N185" s="12">
        <f t="shared" si="104"/>
        <v>1.0220793722902273</v>
      </c>
      <c r="O185" s="5">
        <f t="shared" si="106"/>
        <v>1.0231192099999999</v>
      </c>
      <c r="P185" s="5">
        <f t="shared" si="88"/>
        <v>1023.11921</v>
      </c>
      <c r="Q185" s="10">
        <f t="shared" si="89"/>
        <v>0</v>
      </c>
      <c r="R185" s="6">
        <f t="shared" si="90"/>
        <v>0</v>
      </c>
      <c r="S185" s="5">
        <f t="shared" si="91"/>
        <v>0</v>
      </c>
      <c r="T185" s="6">
        <f t="shared" si="100"/>
        <v>0.12</v>
      </c>
      <c r="U185" s="10">
        <f t="shared" si="105"/>
        <v>7</v>
      </c>
      <c r="V185" s="10">
        <v>252</v>
      </c>
      <c r="W185" s="12">
        <f t="shared" si="92"/>
        <v>1.003152979</v>
      </c>
      <c r="X185" s="5">
        <f t="shared" si="93"/>
        <v>3.2258733799999999</v>
      </c>
      <c r="Y185" s="11">
        <f t="shared" si="94"/>
        <v>0</v>
      </c>
      <c r="Z185" s="2" t="s">
        <v>65</v>
      </c>
      <c r="AA185" s="64">
        <f t="shared" si="101"/>
        <v>43647</v>
      </c>
      <c r="AB185" s="2"/>
      <c r="AC185" s="41"/>
      <c r="AD185" s="45">
        <v>41030</v>
      </c>
      <c r="AE185" s="32" t="s">
        <v>79</v>
      </c>
      <c r="AG185" s="18">
        <f t="shared" si="112"/>
        <v>16</v>
      </c>
      <c r="AH185" s="66">
        <f t="shared" si="111"/>
        <v>43860</v>
      </c>
      <c r="AI185" s="66">
        <f t="shared" si="109"/>
        <v>43859</v>
      </c>
      <c r="AJ185" s="66">
        <f t="shared" si="110"/>
        <v>43860</v>
      </c>
      <c r="AK185" s="66"/>
      <c r="AL185" s="18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9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4"/>
      <c r="CX185" s="1"/>
      <c r="CY185" s="1"/>
      <c r="CZ185" s="1"/>
      <c r="DA185" s="1"/>
      <c r="DB185" s="1"/>
      <c r="DC185" s="1"/>
      <c r="DD185" s="1"/>
      <c r="DE185" s="1"/>
      <c r="DF185" s="1"/>
      <c r="DG185" s="2"/>
      <c r="DI185" s="46"/>
      <c r="DJ185" s="22"/>
    </row>
    <row r="186" spans="1:114" x14ac:dyDescent="0.2">
      <c r="A186" s="97">
        <f t="shared" si="95"/>
        <v>43627</v>
      </c>
      <c r="B186" s="5">
        <f t="shared" si="84"/>
        <v>1026.8647609499999</v>
      </c>
      <c r="C186" s="5">
        <f t="shared" si="96"/>
        <v>1000</v>
      </c>
      <c r="D186" s="63">
        <f t="shared" si="97"/>
        <v>5206.9799999999996</v>
      </c>
      <c r="E186" s="11">
        <f>IF(K186=1,VLOOKUP(A186,[1]Plan1!$BO$80:$BQ$314,3),E185)</f>
        <v>5213.75</v>
      </c>
      <c r="F186" s="143">
        <f t="shared" si="98"/>
        <v>43601</v>
      </c>
      <c r="G186" s="9">
        <f t="shared" si="85"/>
        <v>1.3001778382095708E-3</v>
      </c>
      <c r="H186" s="64">
        <f t="shared" si="102"/>
        <v>43633</v>
      </c>
      <c r="I186" s="64">
        <f t="shared" si="86"/>
        <v>43633</v>
      </c>
      <c r="J186" s="1">
        <f t="shared" si="99"/>
        <v>23</v>
      </c>
      <c r="K186" s="1">
        <f t="shared" si="107"/>
        <v>19</v>
      </c>
      <c r="L186" s="5">
        <f t="shared" si="87"/>
        <v>1.00107393</v>
      </c>
      <c r="M186" s="12">
        <f t="shared" si="108"/>
        <v>1.0056996899999999</v>
      </c>
      <c r="N186" s="12">
        <f t="shared" si="104"/>
        <v>1.0220793722902273</v>
      </c>
      <c r="O186" s="5">
        <f t="shared" si="106"/>
        <v>1.0231770099999999</v>
      </c>
      <c r="P186" s="5">
        <f t="shared" si="88"/>
        <v>1023.17701</v>
      </c>
      <c r="Q186" s="10">
        <f t="shared" si="89"/>
        <v>0</v>
      </c>
      <c r="R186" s="6">
        <f t="shared" si="90"/>
        <v>0</v>
      </c>
      <c r="S186" s="5">
        <f t="shared" si="91"/>
        <v>0</v>
      </c>
      <c r="T186" s="6">
        <f t="shared" si="100"/>
        <v>0.12</v>
      </c>
      <c r="U186" s="10">
        <f t="shared" si="105"/>
        <v>8</v>
      </c>
      <c r="V186" s="10">
        <v>252</v>
      </c>
      <c r="W186" s="12">
        <f t="shared" si="92"/>
        <v>1.003604216</v>
      </c>
      <c r="X186" s="5">
        <f t="shared" si="93"/>
        <v>3.6877509499999999</v>
      </c>
      <c r="Y186" s="11">
        <f t="shared" si="94"/>
        <v>0</v>
      </c>
      <c r="Z186" s="2" t="s">
        <v>65</v>
      </c>
      <c r="AA186" s="64">
        <f t="shared" si="101"/>
        <v>43647</v>
      </c>
      <c r="AB186" s="2"/>
      <c r="AC186" s="41"/>
      <c r="AD186" s="45">
        <v>41067</v>
      </c>
      <c r="AE186" s="32" t="s">
        <v>80</v>
      </c>
      <c r="AG186" s="18">
        <f t="shared" si="112"/>
        <v>17</v>
      </c>
      <c r="AH186" s="66">
        <f t="shared" si="111"/>
        <v>43890</v>
      </c>
      <c r="AI186" s="66">
        <f t="shared" si="109"/>
        <v>43889</v>
      </c>
      <c r="AJ186" s="66">
        <f t="shared" si="110"/>
        <v>43892</v>
      </c>
      <c r="AK186" s="66"/>
      <c r="AL186" s="18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9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4"/>
      <c r="CX186" s="1"/>
      <c r="CY186" s="1"/>
      <c r="CZ186" s="1"/>
      <c r="DA186" s="1"/>
      <c r="DB186" s="1"/>
      <c r="DC186" s="1"/>
      <c r="DD186" s="1"/>
      <c r="DE186" s="1"/>
      <c r="DF186" s="1"/>
      <c r="DG186" s="2"/>
      <c r="DI186" s="46"/>
      <c r="DJ186" s="22"/>
    </row>
    <row r="187" spans="1:114" x14ac:dyDescent="0.2">
      <c r="A187" s="97">
        <f t="shared" si="95"/>
        <v>43628</v>
      </c>
      <c r="B187" s="5">
        <f t="shared" si="84"/>
        <v>1027.3847074099999</v>
      </c>
      <c r="C187" s="5">
        <f t="shared" si="96"/>
        <v>1000</v>
      </c>
      <c r="D187" s="63">
        <f t="shared" si="97"/>
        <v>5206.9799999999996</v>
      </c>
      <c r="E187" s="11">
        <f>IF(K187=1,VLOOKUP(A187,[1]Plan1!$BO$80:$BQ$314,3),E186)</f>
        <v>5213.75</v>
      </c>
      <c r="F187" s="143">
        <f t="shared" si="98"/>
        <v>43601</v>
      </c>
      <c r="G187" s="9">
        <f t="shared" si="85"/>
        <v>1.3001778382095708E-3</v>
      </c>
      <c r="H187" s="64">
        <f t="shared" si="102"/>
        <v>43633</v>
      </c>
      <c r="I187" s="64">
        <f t="shared" si="86"/>
        <v>43633</v>
      </c>
      <c r="J187" s="1">
        <f t="shared" si="99"/>
        <v>23</v>
      </c>
      <c r="K187" s="1">
        <f t="shared" si="107"/>
        <v>20</v>
      </c>
      <c r="L187" s="5">
        <f t="shared" si="87"/>
        <v>1.00113049</v>
      </c>
      <c r="M187" s="12">
        <f t="shared" si="108"/>
        <v>1.0056996899999999</v>
      </c>
      <c r="N187" s="12">
        <f t="shared" si="104"/>
        <v>1.0220793722902273</v>
      </c>
      <c r="O187" s="5">
        <f t="shared" si="106"/>
        <v>1.0232348200000001</v>
      </c>
      <c r="P187" s="5">
        <f t="shared" si="88"/>
        <v>1023.23482</v>
      </c>
      <c r="Q187" s="10">
        <f t="shared" si="89"/>
        <v>0</v>
      </c>
      <c r="R187" s="6">
        <f t="shared" si="90"/>
        <v>0</v>
      </c>
      <c r="S187" s="5">
        <f t="shared" si="91"/>
        <v>0</v>
      </c>
      <c r="T187" s="6">
        <f t="shared" si="100"/>
        <v>0.12</v>
      </c>
      <c r="U187" s="10">
        <f t="shared" si="105"/>
        <v>9</v>
      </c>
      <c r="V187" s="10">
        <v>252</v>
      </c>
      <c r="W187" s="12">
        <f t="shared" si="92"/>
        <v>1.0040556549999999</v>
      </c>
      <c r="X187" s="5">
        <f t="shared" si="93"/>
        <v>4.1498874099999998</v>
      </c>
      <c r="Y187" s="11">
        <f t="shared" si="94"/>
        <v>0</v>
      </c>
      <c r="Z187" s="2" t="s">
        <v>65</v>
      </c>
      <c r="AA187" s="64">
        <f t="shared" si="101"/>
        <v>43647</v>
      </c>
      <c r="AB187" s="2"/>
      <c r="AC187" s="41"/>
      <c r="AD187" s="45">
        <v>41159</v>
      </c>
      <c r="AE187" s="32" t="s">
        <v>87</v>
      </c>
      <c r="AG187" s="18">
        <f t="shared" si="112"/>
        <v>18</v>
      </c>
      <c r="AH187" s="66">
        <v>43920</v>
      </c>
      <c r="AI187" s="66">
        <f t="shared" si="109"/>
        <v>43917</v>
      </c>
      <c r="AJ187" s="66">
        <f t="shared" si="110"/>
        <v>43920</v>
      </c>
      <c r="AK187" s="66"/>
      <c r="AL187" s="18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9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4"/>
      <c r="CX187" s="1"/>
      <c r="CY187" s="1"/>
      <c r="CZ187" s="1"/>
      <c r="DA187" s="1"/>
      <c r="DB187" s="1"/>
      <c r="DC187" s="1"/>
      <c r="DD187" s="1"/>
      <c r="DE187" s="1"/>
      <c r="DF187" s="1"/>
      <c r="DG187" s="2"/>
      <c r="DI187" s="46"/>
      <c r="DJ187" s="22"/>
    </row>
    <row r="188" spans="1:114" x14ac:dyDescent="0.2">
      <c r="A188" s="97">
        <f t="shared" si="95"/>
        <v>43629</v>
      </c>
      <c r="B188" s="5">
        <f t="shared" si="84"/>
        <v>1027.9049138</v>
      </c>
      <c r="C188" s="5">
        <f t="shared" si="96"/>
        <v>1000</v>
      </c>
      <c r="D188" s="63">
        <f t="shared" si="97"/>
        <v>5206.9799999999996</v>
      </c>
      <c r="E188" s="11">
        <f>IF(K188=1,VLOOKUP(A188,[1]Plan1!$BO$80:$BQ$314,3),E187)</f>
        <v>5213.75</v>
      </c>
      <c r="F188" s="143">
        <f t="shared" si="98"/>
        <v>43601</v>
      </c>
      <c r="G188" s="9">
        <f t="shared" si="85"/>
        <v>1.3001778382095708E-3</v>
      </c>
      <c r="H188" s="64">
        <f t="shared" si="102"/>
        <v>43633</v>
      </c>
      <c r="I188" s="64">
        <f t="shared" si="86"/>
        <v>43633</v>
      </c>
      <c r="J188" s="1">
        <f t="shared" si="99"/>
        <v>23</v>
      </c>
      <c r="K188" s="1">
        <f t="shared" si="107"/>
        <v>21</v>
      </c>
      <c r="L188" s="5">
        <f t="shared" si="87"/>
        <v>1.00118705</v>
      </c>
      <c r="M188" s="12">
        <f t="shared" si="108"/>
        <v>1.0056996899999999</v>
      </c>
      <c r="N188" s="12">
        <f t="shared" si="104"/>
        <v>1.0220793722902273</v>
      </c>
      <c r="O188" s="5">
        <f t="shared" si="106"/>
        <v>1.02329263</v>
      </c>
      <c r="P188" s="5">
        <f t="shared" si="88"/>
        <v>1023.29263</v>
      </c>
      <c r="Q188" s="10">
        <f t="shared" si="89"/>
        <v>0</v>
      </c>
      <c r="R188" s="6">
        <f t="shared" si="90"/>
        <v>0</v>
      </c>
      <c r="S188" s="5">
        <f t="shared" si="91"/>
        <v>0</v>
      </c>
      <c r="T188" s="6">
        <f t="shared" si="100"/>
        <v>0.12</v>
      </c>
      <c r="U188" s="10">
        <f t="shared" si="105"/>
        <v>10</v>
      </c>
      <c r="V188" s="10">
        <v>252</v>
      </c>
      <c r="W188" s="12">
        <f t="shared" si="92"/>
        <v>1.004507297</v>
      </c>
      <c r="X188" s="5">
        <f t="shared" si="93"/>
        <v>4.6122838000000002</v>
      </c>
      <c r="Y188" s="11">
        <f t="shared" si="94"/>
        <v>0</v>
      </c>
      <c r="Z188" s="2" t="s">
        <v>65</v>
      </c>
      <c r="AA188" s="64">
        <f t="shared" si="101"/>
        <v>43647</v>
      </c>
      <c r="AB188" s="2"/>
      <c r="AC188" s="41"/>
      <c r="AD188" s="45">
        <v>41194</v>
      </c>
      <c r="AE188" s="32" t="s">
        <v>89</v>
      </c>
      <c r="AG188" s="18">
        <f t="shared" si="112"/>
        <v>19</v>
      </c>
      <c r="AH188" s="66">
        <f t="shared" si="111"/>
        <v>43951</v>
      </c>
      <c r="AI188" s="66">
        <f t="shared" si="109"/>
        <v>43950</v>
      </c>
      <c r="AJ188" s="66">
        <f t="shared" si="110"/>
        <v>43951</v>
      </c>
      <c r="AK188" s="66"/>
      <c r="AL188" s="18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9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4"/>
      <c r="CX188" s="1"/>
      <c r="CY188" s="1"/>
      <c r="CZ188" s="1"/>
      <c r="DA188" s="1"/>
      <c r="DB188" s="1"/>
      <c r="DC188" s="1"/>
      <c r="DD188" s="1"/>
      <c r="DE188" s="1"/>
      <c r="DF188" s="1"/>
      <c r="DG188" s="2"/>
      <c r="DI188" s="46"/>
      <c r="DJ188" s="22"/>
    </row>
    <row r="189" spans="1:114" x14ac:dyDescent="0.2">
      <c r="A189" s="97">
        <f t="shared" si="95"/>
        <v>43630</v>
      </c>
      <c r="B189" s="5">
        <f t="shared" si="84"/>
        <v>1028.42538117</v>
      </c>
      <c r="C189" s="5">
        <f t="shared" si="96"/>
        <v>1000</v>
      </c>
      <c r="D189" s="63">
        <f t="shared" si="97"/>
        <v>5206.9799999999996</v>
      </c>
      <c r="E189" s="11">
        <f>IF(K189=1,VLOOKUP(A189,[1]Plan1!$BO$80:$BQ$314,3),E188)</f>
        <v>5213.75</v>
      </c>
      <c r="F189" s="143">
        <f t="shared" si="98"/>
        <v>43601</v>
      </c>
      <c r="G189" s="9">
        <f t="shared" si="85"/>
        <v>1.3001778382095708E-3</v>
      </c>
      <c r="H189" s="64">
        <f t="shared" si="102"/>
        <v>43633</v>
      </c>
      <c r="I189" s="64">
        <f t="shared" si="86"/>
        <v>43633</v>
      </c>
      <c r="J189" s="1">
        <f t="shared" si="99"/>
        <v>23</v>
      </c>
      <c r="K189" s="1">
        <f t="shared" si="107"/>
        <v>22</v>
      </c>
      <c r="L189" s="5">
        <f t="shared" si="87"/>
        <v>1.00124361</v>
      </c>
      <c r="M189" s="12">
        <f t="shared" si="108"/>
        <v>1.0056996899999999</v>
      </c>
      <c r="N189" s="12">
        <f t="shared" si="104"/>
        <v>1.0220793722902273</v>
      </c>
      <c r="O189" s="5">
        <f t="shared" si="106"/>
        <v>1.02335044</v>
      </c>
      <c r="P189" s="5">
        <f t="shared" si="88"/>
        <v>1023.35044</v>
      </c>
      <c r="Q189" s="10">
        <f t="shared" si="89"/>
        <v>0</v>
      </c>
      <c r="R189" s="6">
        <f t="shared" si="90"/>
        <v>0</v>
      </c>
      <c r="S189" s="5">
        <f t="shared" si="91"/>
        <v>0</v>
      </c>
      <c r="T189" s="6">
        <f t="shared" si="100"/>
        <v>0.12</v>
      </c>
      <c r="U189" s="10">
        <f t="shared" si="105"/>
        <v>11</v>
      </c>
      <c r="V189" s="10">
        <v>252</v>
      </c>
      <c r="W189" s="12">
        <f t="shared" si="92"/>
        <v>1.004959143</v>
      </c>
      <c r="X189" s="5">
        <f t="shared" si="93"/>
        <v>5.0749411699999998</v>
      </c>
      <c r="Y189" s="11">
        <f t="shared" si="94"/>
        <v>0</v>
      </c>
      <c r="Z189" s="2" t="s">
        <v>65</v>
      </c>
      <c r="AA189" s="64">
        <f t="shared" si="101"/>
        <v>43647</v>
      </c>
      <c r="AB189" s="2"/>
      <c r="AC189" s="41"/>
      <c r="AD189" s="45">
        <v>41215</v>
      </c>
      <c r="AE189" s="32" t="s">
        <v>74</v>
      </c>
      <c r="AG189" s="18">
        <f t="shared" si="112"/>
        <v>20</v>
      </c>
      <c r="AH189" s="66">
        <f t="shared" si="111"/>
        <v>43981</v>
      </c>
      <c r="AI189" s="66">
        <f t="shared" si="109"/>
        <v>43980</v>
      </c>
      <c r="AJ189" s="66">
        <f t="shared" si="110"/>
        <v>43983</v>
      </c>
      <c r="AK189" s="66"/>
      <c r="AL189" s="18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9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4"/>
      <c r="CX189" s="1"/>
      <c r="CY189" s="1"/>
      <c r="CZ189" s="1"/>
      <c r="DA189" s="1"/>
      <c r="DB189" s="1"/>
      <c r="DC189" s="1"/>
      <c r="DD189" s="1"/>
      <c r="DE189" s="1"/>
      <c r="DF189" s="1"/>
      <c r="DG189" s="2"/>
      <c r="DI189" s="46"/>
      <c r="DJ189" s="22"/>
    </row>
    <row r="190" spans="1:114" x14ac:dyDescent="0.2">
      <c r="A190" s="97">
        <f t="shared" si="95"/>
        <v>43631</v>
      </c>
      <c r="B190" s="5">
        <f t="shared" si="84"/>
        <v>1028.94609848</v>
      </c>
      <c r="C190" s="5">
        <f t="shared" si="96"/>
        <v>1000</v>
      </c>
      <c r="D190" s="63">
        <f t="shared" si="97"/>
        <v>5206.9799999999996</v>
      </c>
      <c r="E190" s="11">
        <f>IF(K190=1,VLOOKUP(A190,[1]Plan1!$BO$80:$BQ$314,3),E189)</f>
        <v>5213.75</v>
      </c>
      <c r="F190" s="143">
        <f t="shared" si="98"/>
        <v>43601</v>
      </c>
      <c r="G190" s="9">
        <f t="shared" si="85"/>
        <v>1.3001778382095708E-3</v>
      </c>
      <c r="H190" s="64">
        <f t="shared" si="102"/>
        <v>43661</v>
      </c>
      <c r="I190" s="64">
        <f t="shared" si="86"/>
        <v>43633</v>
      </c>
      <c r="J190" s="1">
        <f t="shared" si="99"/>
        <v>23</v>
      </c>
      <c r="K190" s="1">
        <f t="shared" si="107"/>
        <v>23</v>
      </c>
      <c r="L190" s="5">
        <f t="shared" si="87"/>
        <v>1.0013001699999999</v>
      </c>
      <c r="M190" s="12">
        <f t="shared" si="108"/>
        <v>1.0056996899999999</v>
      </c>
      <c r="N190" s="12">
        <f t="shared" si="104"/>
        <v>1.0220793722902273</v>
      </c>
      <c r="O190" s="5">
        <f t="shared" si="106"/>
        <v>1.02340824</v>
      </c>
      <c r="P190" s="5">
        <f t="shared" si="88"/>
        <v>1023.40824</v>
      </c>
      <c r="Q190" s="10">
        <f t="shared" si="89"/>
        <v>0</v>
      </c>
      <c r="R190" s="6">
        <f t="shared" si="90"/>
        <v>0</v>
      </c>
      <c r="S190" s="5">
        <f t="shared" si="91"/>
        <v>0</v>
      </c>
      <c r="T190" s="6">
        <f t="shared" si="100"/>
        <v>0.12</v>
      </c>
      <c r="U190" s="10">
        <f t="shared" si="105"/>
        <v>12</v>
      </c>
      <c r="V190" s="10">
        <v>252</v>
      </c>
      <c r="W190" s="12">
        <f t="shared" si="92"/>
        <v>1.005411192</v>
      </c>
      <c r="X190" s="5">
        <f t="shared" si="93"/>
        <v>5.5378584799999997</v>
      </c>
      <c r="Y190" s="11">
        <f t="shared" si="94"/>
        <v>0</v>
      </c>
      <c r="Z190" s="2" t="s">
        <v>65</v>
      </c>
      <c r="AA190" s="64">
        <f t="shared" si="101"/>
        <v>43647</v>
      </c>
      <c r="AB190" s="2"/>
      <c r="AC190" s="41"/>
      <c r="AD190" s="45">
        <v>41228</v>
      </c>
      <c r="AE190" s="32" t="s">
        <v>75</v>
      </c>
      <c r="AG190" s="18">
        <f t="shared" si="112"/>
        <v>21</v>
      </c>
      <c r="AH190" s="66">
        <f t="shared" si="111"/>
        <v>44012</v>
      </c>
      <c r="AI190" s="66">
        <f t="shared" si="109"/>
        <v>44011</v>
      </c>
      <c r="AJ190" s="66">
        <f t="shared" si="110"/>
        <v>44012</v>
      </c>
      <c r="AK190" s="66"/>
      <c r="AL190" s="18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9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4"/>
      <c r="CX190" s="1"/>
      <c r="CY190" s="1"/>
      <c r="CZ190" s="1"/>
      <c r="DA190" s="1"/>
      <c r="DB190" s="1"/>
      <c r="DC190" s="1"/>
      <c r="DD190" s="1"/>
      <c r="DE190" s="1"/>
      <c r="DF190" s="1"/>
      <c r="DG190" s="2"/>
      <c r="DI190" s="46"/>
      <c r="DJ190" s="22"/>
    </row>
    <row r="191" spans="1:114" x14ac:dyDescent="0.2">
      <c r="A191" s="97">
        <f t="shared" si="95"/>
        <v>43632</v>
      </c>
      <c r="B191" s="5">
        <f t="shared" si="84"/>
        <v>1028.94609848</v>
      </c>
      <c r="C191" s="5">
        <f t="shared" si="96"/>
        <v>1000</v>
      </c>
      <c r="D191" s="63">
        <f t="shared" si="97"/>
        <v>5206.9799999999996</v>
      </c>
      <c r="E191" s="11">
        <f>IF(K191=1,VLOOKUP(A191,[1]Plan1!$BO$80:$BQ$314,3),E190)</f>
        <v>5213.75</v>
      </c>
      <c r="F191" s="143">
        <f t="shared" si="98"/>
        <v>43601</v>
      </c>
      <c r="G191" s="9">
        <f t="shared" si="85"/>
        <v>1.3001778382095708E-3</v>
      </c>
      <c r="H191" s="64">
        <f t="shared" si="102"/>
        <v>43661</v>
      </c>
      <c r="I191" s="64">
        <f t="shared" si="86"/>
        <v>43633</v>
      </c>
      <c r="J191" s="1">
        <f t="shared" si="99"/>
        <v>23</v>
      </c>
      <c r="K191" s="1">
        <f t="shared" si="107"/>
        <v>23</v>
      </c>
      <c r="L191" s="5">
        <f t="shared" si="87"/>
        <v>1.0013001699999999</v>
      </c>
      <c r="M191" s="12">
        <f t="shared" si="108"/>
        <v>1.0056996899999999</v>
      </c>
      <c r="N191" s="12">
        <f t="shared" si="104"/>
        <v>1.0220793722902273</v>
      </c>
      <c r="O191" s="5">
        <f t="shared" si="106"/>
        <v>1.02340824</v>
      </c>
      <c r="P191" s="5">
        <f t="shared" si="88"/>
        <v>1023.40824</v>
      </c>
      <c r="Q191" s="10">
        <f t="shared" si="89"/>
        <v>0</v>
      </c>
      <c r="R191" s="6">
        <f t="shared" si="90"/>
        <v>0</v>
      </c>
      <c r="S191" s="5">
        <f t="shared" si="91"/>
        <v>0</v>
      </c>
      <c r="T191" s="6">
        <f t="shared" si="100"/>
        <v>0.12</v>
      </c>
      <c r="U191" s="10">
        <f t="shared" si="105"/>
        <v>12</v>
      </c>
      <c r="V191" s="10">
        <v>252</v>
      </c>
      <c r="W191" s="12">
        <f t="shared" si="92"/>
        <v>1.005411192</v>
      </c>
      <c r="X191" s="5">
        <f t="shared" si="93"/>
        <v>5.5378584799999997</v>
      </c>
      <c r="Y191" s="11">
        <f t="shared" si="94"/>
        <v>0</v>
      </c>
      <c r="Z191" s="2" t="s">
        <v>65</v>
      </c>
      <c r="AA191" s="64">
        <f t="shared" si="101"/>
        <v>43647</v>
      </c>
      <c r="AB191" s="2"/>
      <c r="AC191" s="41"/>
      <c r="AD191" s="45">
        <v>41268</v>
      </c>
      <c r="AE191" s="32" t="s">
        <v>81</v>
      </c>
      <c r="AG191" s="18">
        <f t="shared" si="112"/>
        <v>22</v>
      </c>
      <c r="AH191" s="66">
        <f t="shared" si="111"/>
        <v>44042</v>
      </c>
      <c r="AI191" s="66">
        <f t="shared" si="109"/>
        <v>44041</v>
      </c>
      <c r="AJ191" s="66">
        <f t="shared" si="110"/>
        <v>44042</v>
      </c>
      <c r="AK191" s="66"/>
      <c r="AL191" s="18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9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4"/>
      <c r="CX191" s="1"/>
      <c r="CY191" s="1"/>
      <c r="CZ191" s="1"/>
      <c r="DA191" s="1"/>
      <c r="DB191" s="1"/>
      <c r="DC191" s="1"/>
      <c r="DD191" s="1"/>
      <c r="DE191" s="1"/>
      <c r="DF191" s="1"/>
      <c r="DG191" s="2"/>
      <c r="DI191" s="46"/>
      <c r="DJ191" s="22"/>
    </row>
    <row r="192" spans="1:114" x14ac:dyDescent="0.2">
      <c r="A192" s="97">
        <f t="shared" si="95"/>
        <v>43633</v>
      </c>
      <c r="B192" s="5">
        <f t="shared" si="84"/>
        <v>1028.94609848</v>
      </c>
      <c r="C192" s="5">
        <f t="shared" si="96"/>
        <v>1000</v>
      </c>
      <c r="D192" s="63">
        <f t="shared" si="97"/>
        <v>5206.9799999999996</v>
      </c>
      <c r="E192" s="11">
        <f>IF(K192=1,VLOOKUP(A192,[1]Plan1!$BO$80:$BQ$314,3),E191)</f>
        <v>5213.75</v>
      </c>
      <c r="F192" s="143">
        <f t="shared" si="98"/>
        <v>43601</v>
      </c>
      <c r="G192" s="9">
        <f t="shared" si="85"/>
        <v>1.3001778382095708E-3</v>
      </c>
      <c r="H192" s="64">
        <f t="shared" si="102"/>
        <v>43661</v>
      </c>
      <c r="I192" s="64">
        <f t="shared" si="86"/>
        <v>43633</v>
      </c>
      <c r="J192" s="1">
        <f t="shared" si="99"/>
        <v>23</v>
      </c>
      <c r="K192" s="1">
        <f t="shared" si="107"/>
        <v>23</v>
      </c>
      <c r="L192" s="5">
        <f t="shared" si="87"/>
        <v>1.0013001699999999</v>
      </c>
      <c r="M192" s="12">
        <f t="shared" si="108"/>
        <v>1.0056996899999999</v>
      </c>
      <c r="N192" s="12">
        <f t="shared" si="104"/>
        <v>1.0220793722902273</v>
      </c>
      <c r="O192" s="5">
        <f t="shared" si="106"/>
        <v>1.02340824</v>
      </c>
      <c r="P192" s="5">
        <f t="shared" si="88"/>
        <v>1023.40824</v>
      </c>
      <c r="Q192" s="10">
        <f t="shared" si="89"/>
        <v>0</v>
      </c>
      <c r="R192" s="6">
        <f t="shared" si="90"/>
        <v>0</v>
      </c>
      <c r="S192" s="5">
        <f t="shared" si="91"/>
        <v>0</v>
      </c>
      <c r="T192" s="6">
        <f t="shared" si="100"/>
        <v>0.12</v>
      </c>
      <c r="U192" s="10">
        <f t="shared" si="105"/>
        <v>12</v>
      </c>
      <c r="V192" s="10">
        <v>252</v>
      </c>
      <c r="W192" s="12">
        <f t="shared" si="92"/>
        <v>1.005411192</v>
      </c>
      <c r="X192" s="5">
        <f t="shared" si="93"/>
        <v>5.5378584799999997</v>
      </c>
      <c r="Y192" s="11">
        <f t="shared" si="94"/>
        <v>0</v>
      </c>
      <c r="Z192" s="2" t="s">
        <v>65</v>
      </c>
      <c r="AA192" s="64">
        <f t="shared" si="101"/>
        <v>43647</v>
      </c>
      <c r="AB192" s="2"/>
      <c r="AC192" s="41"/>
      <c r="AD192" s="45">
        <v>41275</v>
      </c>
      <c r="AE192" s="32" t="s">
        <v>82</v>
      </c>
      <c r="AG192" s="18">
        <f t="shared" si="112"/>
        <v>23</v>
      </c>
      <c r="AH192" s="66">
        <f t="shared" si="111"/>
        <v>44073</v>
      </c>
      <c r="AI192" s="66">
        <f t="shared" si="109"/>
        <v>44071</v>
      </c>
      <c r="AJ192" s="66">
        <f t="shared" si="110"/>
        <v>44074</v>
      </c>
      <c r="AK192" s="66"/>
      <c r="AL192" s="18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9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4"/>
      <c r="CX192" s="1"/>
      <c r="CY192" s="1"/>
      <c r="CZ192" s="1"/>
      <c r="DA192" s="1"/>
      <c r="DB192" s="1"/>
      <c r="DC192" s="1"/>
      <c r="DD192" s="1"/>
      <c r="DE192" s="1"/>
      <c r="DF192" s="1"/>
      <c r="DG192" s="2"/>
      <c r="DI192" s="46"/>
      <c r="DJ192" s="22"/>
    </row>
    <row r="193" spans="1:114" x14ac:dyDescent="0.2">
      <c r="A193" s="97">
        <f t="shared" si="95"/>
        <v>43634</v>
      </c>
      <c r="B193" s="5">
        <f t="shared" si="84"/>
        <v>1029.41433839</v>
      </c>
      <c r="C193" s="5">
        <f t="shared" si="96"/>
        <v>1000</v>
      </c>
      <c r="D193" s="63">
        <f t="shared" si="97"/>
        <v>5213.75</v>
      </c>
      <c r="E193" s="11">
        <f>IF(K193=1,VLOOKUP(A193,[1]Plan1!$BO$80:$BQ$314,3),E192)</f>
        <v>5214.2700000000004</v>
      </c>
      <c r="F193" s="143">
        <f t="shared" si="98"/>
        <v>43634</v>
      </c>
      <c r="G193" s="9">
        <f t="shared" si="85"/>
        <v>9.9736274274730974E-5</v>
      </c>
      <c r="H193" s="64">
        <f t="shared" si="102"/>
        <v>43661</v>
      </c>
      <c r="I193" s="64">
        <f t="shared" si="86"/>
        <v>43661</v>
      </c>
      <c r="J193" s="1">
        <f t="shared" si="99"/>
        <v>19</v>
      </c>
      <c r="K193" s="1">
        <f t="shared" si="107"/>
        <v>1</v>
      </c>
      <c r="L193" s="5">
        <f t="shared" si="87"/>
        <v>1.0000052399999999</v>
      </c>
      <c r="M193" s="12">
        <f t="shared" si="108"/>
        <v>1.0013001699999999</v>
      </c>
      <c r="N193" s="12">
        <f t="shared" si="104"/>
        <v>1.0234082492276977</v>
      </c>
      <c r="O193" s="5">
        <f t="shared" si="106"/>
        <v>1.02341361</v>
      </c>
      <c r="P193" s="5">
        <f t="shared" si="88"/>
        <v>1023.4136099999999</v>
      </c>
      <c r="Q193" s="10">
        <f t="shared" si="89"/>
        <v>0</v>
      </c>
      <c r="R193" s="6">
        <f t="shared" si="90"/>
        <v>0</v>
      </c>
      <c r="S193" s="5">
        <f t="shared" si="91"/>
        <v>0</v>
      </c>
      <c r="T193" s="6">
        <f t="shared" si="100"/>
        <v>0.12</v>
      </c>
      <c r="U193" s="10">
        <f t="shared" si="105"/>
        <v>13</v>
      </c>
      <c r="V193" s="10">
        <v>252</v>
      </c>
      <c r="W193" s="12">
        <f t="shared" si="92"/>
        <v>1.0058634440000001</v>
      </c>
      <c r="X193" s="5">
        <f t="shared" si="93"/>
        <v>6.0007283899999999</v>
      </c>
      <c r="Y193" s="11">
        <f t="shared" si="94"/>
        <v>0</v>
      </c>
      <c r="Z193" s="2" t="s">
        <v>65</v>
      </c>
      <c r="AA193" s="64">
        <f t="shared" si="101"/>
        <v>43647</v>
      </c>
      <c r="AB193" s="2"/>
      <c r="AC193" s="41"/>
      <c r="AD193" s="45">
        <v>41316</v>
      </c>
      <c r="AE193" s="32" t="s">
        <v>76</v>
      </c>
      <c r="AG193" s="18">
        <f t="shared" si="112"/>
        <v>24</v>
      </c>
      <c r="AH193" s="66">
        <f t="shared" si="111"/>
        <v>44104</v>
      </c>
      <c r="AI193" s="66">
        <f t="shared" si="109"/>
        <v>44103</v>
      </c>
      <c r="AJ193" s="66">
        <f t="shared" si="110"/>
        <v>44104</v>
      </c>
      <c r="AK193" s="66"/>
      <c r="AL193" s="1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9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4"/>
      <c r="CX193" s="1"/>
      <c r="CY193" s="1"/>
      <c r="CZ193" s="1"/>
      <c r="DA193" s="1"/>
      <c r="DB193" s="1"/>
      <c r="DC193" s="1"/>
      <c r="DD193" s="1"/>
      <c r="DE193" s="1"/>
      <c r="DF193" s="1"/>
      <c r="DG193" s="2"/>
      <c r="DI193" s="46"/>
      <c r="DJ193" s="22"/>
    </row>
    <row r="194" spans="1:114" x14ac:dyDescent="0.2">
      <c r="A194" s="97">
        <f t="shared" si="95"/>
        <v>43635</v>
      </c>
      <c r="B194" s="5">
        <f t="shared" si="84"/>
        <v>1029.8827919299999</v>
      </c>
      <c r="C194" s="5">
        <f t="shared" si="96"/>
        <v>1000</v>
      </c>
      <c r="D194" s="63">
        <f t="shared" si="97"/>
        <v>5213.75</v>
      </c>
      <c r="E194" s="11">
        <f>IF(K194=1,VLOOKUP(A194,[1]Plan1!$BO$80:$BQ$314,3),E193)</f>
        <v>5214.2700000000004</v>
      </c>
      <c r="F194" s="143">
        <f t="shared" si="98"/>
        <v>43634</v>
      </c>
      <c r="G194" s="9">
        <f t="shared" si="85"/>
        <v>9.9736274274730974E-5</v>
      </c>
      <c r="H194" s="64">
        <f t="shared" si="102"/>
        <v>43661</v>
      </c>
      <c r="I194" s="64">
        <f t="shared" si="86"/>
        <v>43661</v>
      </c>
      <c r="J194" s="1">
        <f t="shared" si="99"/>
        <v>19</v>
      </c>
      <c r="K194" s="1">
        <f t="shared" si="107"/>
        <v>2</v>
      </c>
      <c r="L194" s="5">
        <f t="shared" si="87"/>
        <v>1.00001049</v>
      </c>
      <c r="M194" s="12">
        <f t="shared" si="108"/>
        <v>1.0013001699999999</v>
      </c>
      <c r="N194" s="12">
        <f t="shared" si="104"/>
        <v>1.0234082492276977</v>
      </c>
      <c r="O194" s="5">
        <f t="shared" si="106"/>
        <v>1.02341898</v>
      </c>
      <c r="P194" s="5">
        <f t="shared" si="88"/>
        <v>1023.41898</v>
      </c>
      <c r="Q194" s="10">
        <f t="shared" si="89"/>
        <v>0</v>
      </c>
      <c r="R194" s="6">
        <f t="shared" si="90"/>
        <v>0</v>
      </c>
      <c r="S194" s="5">
        <f t="shared" si="91"/>
        <v>0</v>
      </c>
      <c r="T194" s="6">
        <f t="shared" si="100"/>
        <v>0.12</v>
      </c>
      <c r="U194" s="10">
        <f t="shared" si="105"/>
        <v>14</v>
      </c>
      <c r="V194" s="10">
        <v>252</v>
      </c>
      <c r="W194" s="12">
        <f t="shared" si="92"/>
        <v>1.0063158999999999</v>
      </c>
      <c r="X194" s="5">
        <f t="shared" si="93"/>
        <v>6.4638119300000003</v>
      </c>
      <c r="Y194" s="11">
        <f t="shared" si="94"/>
        <v>0</v>
      </c>
      <c r="Z194" s="2" t="s">
        <v>65</v>
      </c>
      <c r="AA194" s="64">
        <f t="shared" si="101"/>
        <v>43647</v>
      </c>
      <c r="AB194" s="35"/>
      <c r="AC194" s="41"/>
      <c r="AD194" s="45">
        <v>41317</v>
      </c>
      <c r="AE194" s="32" t="s">
        <v>76</v>
      </c>
      <c r="AG194" s="18">
        <f t="shared" si="112"/>
        <v>25</v>
      </c>
      <c r="AH194" s="66">
        <f t="shared" si="111"/>
        <v>44134</v>
      </c>
      <c r="AI194" s="66">
        <f t="shared" si="109"/>
        <v>44133</v>
      </c>
      <c r="AJ194" s="66">
        <f t="shared" si="110"/>
        <v>44134</v>
      </c>
      <c r="AK194" s="66"/>
      <c r="AL194" s="18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1"/>
      <c r="CG194" s="1"/>
      <c r="CH194" s="29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4"/>
      <c r="CX194" s="1"/>
      <c r="CY194" s="1"/>
      <c r="CZ194" s="1"/>
      <c r="DA194" s="1"/>
      <c r="DB194" s="1"/>
      <c r="DC194" s="1"/>
      <c r="DD194" s="1"/>
      <c r="DE194" s="1"/>
      <c r="DF194" s="1"/>
      <c r="DG194" s="35"/>
      <c r="DI194" s="46"/>
      <c r="DJ194" s="22"/>
    </row>
    <row r="195" spans="1:114" x14ac:dyDescent="0.2">
      <c r="A195" s="97">
        <f t="shared" si="95"/>
        <v>43636</v>
      </c>
      <c r="B195" s="5">
        <f t="shared" si="84"/>
        <v>1030.3514580900001</v>
      </c>
      <c r="C195" s="5">
        <f t="shared" si="96"/>
        <v>1000</v>
      </c>
      <c r="D195" s="63">
        <f t="shared" si="97"/>
        <v>5213.75</v>
      </c>
      <c r="E195" s="11">
        <f>IF(K195=1,VLOOKUP(A195,[1]Plan1!$BO$80:$BQ$314,3),E194)</f>
        <v>5214.2700000000004</v>
      </c>
      <c r="F195" s="143">
        <f t="shared" si="98"/>
        <v>43634</v>
      </c>
      <c r="G195" s="9">
        <f t="shared" si="85"/>
        <v>9.9736274274730974E-5</v>
      </c>
      <c r="H195" s="64">
        <f t="shared" si="102"/>
        <v>43661</v>
      </c>
      <c r="I195" s="64">
        <f t="shared" si="86"/>
        <v>43661</v>
      </c>
      <c r="J195" s="1">
        <f t="shared" si="99"/>
        <v>19</v>
      </c>
      <c r="K195" s="1">
        <f t="shared" si="107"/>
        <v>3</v>
      </c>
      <c r="L195" s="5">
        <f t="shared" si="87"/>
        <v>1.00001574</v>
      </c>
      <c r="M195" s="12">
        <f t="shared" si="108"/>
        <v>1.0013001699999999</v>
      </c>
      <c r="N195" s="12">
        <f t="shared" si="104"/>
        <v>1.0234082492276977</v>
      </c>
      <c r="O195" s="5">
        <f t="shared" si="106"/>
        <v>1.02342435</v>
      </c>
      <c r="P195" s="5">
        <f t="shared" si="88"/>
        <v>1023.42435</v>
      </c>
      <c r="Q195" s="10">
        <f t="shared" si="89"/>
        <v>0</v>
      </c>
      <c r="R195" s="6">
        <f t="shared" si="90"/>
        <v>0</v>
      </c>
      <c r="S195" s="5">
        <f t="shared" si="91"/>
        <v>0</v>
      </c>
      <c r="T195" s="6">
        <f t="shared" si="100"/>
        <v>0.12</v>
      </c>
      <c r="U195" s="10">
        <f t="shared" si="105"/>
        <v>15</v>
      </c>
      <c r="V195" s="10">
        <v>252</v>
      </c>
      <c r="W195" s="12">
        <f t="shared" si="92"/>
        <v>1.006768559</v>
      </c>
      <c r="X195" s="5">
        <f t="shared" si="93"/>
        <v>6.9271080899999999</v>
      </c>
      <c r="Y195" s="11">
        <f t="shared" si="94"/>
        <v>0</v>
      </c>
      <c r="Z195" s="2" t="s">
        <v>65</v>
      </c>
      <c r="AA195" s="64">
        <f t="shared" si="101"/>
        <v>43647</v>
      </c>
      <c r="AB195" s="2"/>
      <c r="AC195" s="41"/>
      <c r="AD195" s="45">
        <v>41362</v>
      </c>
      <c r="AE195" s="32" t="s">
        <v>77</v>
      </c>
      <c r="AG195" s="18">
        <f t="shared" si="112"/>
        <v>26</v>
      </c>
      <c r="AH195" s="66">
        <f t="shared" si="111"/>
        <v>44165</v>
      </c>
      <c r="AI195" s="66">
        <f t="shared" si="109"/>
        <v>44162</v>
      </c>
      <c r="AJ195" s="66">
        <f t="shared" si="110"/>
        <v>44165</v>
      </c>
      <c r="AK195" s="66"/>
      <c r="AL195" s="18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9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4"/>
      <c r="CX195" s="1"/>
      <c r="CY195" s="1"/>
      <c r="CZ195" s="1"/>
      <c r="DA195" s="1"/>
      <c r="DB195" s="1"/>
      <c r="DC195" s="1"/>
      <c r="DD195" s="1"/>
      <c r="DE195" s="1"/>
      <c r="DF195" s="1"/>
      <c r="DG195" s="2"/>
      <c r="DI195" s="46"/>
      <c r="DJ195" s="22"/>
    </row>
    <row r="196" spans="1:114" x14ac:dyDescent="0.2">
      <c r="A196" s="97">
        <f t="shared" si="95"/>
        <v>43637</v>
      </c>
      <c r="B196" s="5">
        <f t="shared" si="84"/>
        <v>1030.3514580900001</v>
      </c>
      <c r="C196" s="5">
        <f t="shared" si="96"/>
        <v>1000</v>
      </c>
      <c r="D196" s="63">
        <f t="shared" si="97"/>
        <v>5213.75</v>
      </c>
      <c r="E196" s="11">
        <f>IF(K196=1,VLOOKUP(A196,[1]Plan1!$BO$80:$BQ$314,3),E195)</f>
        <v>5214.2700000000004</v>
      </c>
      <c r="F196" s="143">
        <f t="shared" si="98"/>
        <v>43634</v>
      </c>
      <c r="G196" s="9">
        <f t="shared" si="85"/>
        <v>9.9736274274730974E-5</v>
      </c>
      <c r="H196" s="64">
        <f t="shared" si="102"/>
        <v>43661</v>
      </c>
      <c r="I196" s="64">
        <f t="shared" si="86"/>
        <v>43661</v>
      </c>
      <c r="J196" s="1">
        <f t="shared" si="99"/>
        <v>19</v>
      </c>
      <c r="K196" s="1">
        <f t="shared" si="107"/>
        <v>3</v>
      </c>
      <c r="L196" s="5">
        <f t="shared" si="87"/>
        <v>1.00001574</v>
      </c>
      <c r="M196" s="12">
        <f t="shared" si="108"/>
        <v>1.0013001699999999</v>
      </c>
      <c r="N196" s="12">
        <f t="shared" si="104"/>
        <v>1.0234082492276977</v>
      </c>
      <c r="O196" s="5">
        <f t="shared" si="106"/>
        <v>1.02342435</v>
      </c>
      <c r="P196" s="5">
        <f t="shared" si="88"/>
        <v>1023.42435</v>
      </c>
      <c r="Q196" s="10">
        <f t="shared" si="89"/>
        <v>0</v>
      </c>
      <c r="R196" s="6">
        <f t="shared" si="90"/>
        <v>0</v>
      </c>
      <c r="S196" s="5">
        <f t="shared" si="91"/>
        <v>0</v>
      </c>
      <c r="T196" s="6">
        <f t="shared" si="100"/>
        <v>0.12</v>
      </c>
      <c r="U196" s="10">
        <f t="shared" si="105"/>
        <v>15</v>
      </c>
      <c r="V196" s="10">
        <v>252</v>
      </c>
      <c r="W196" s="12">
        <f t="shared" si="92"/>
        <v>1.006768559</v>
      </c>
      <c r="X196" s="5">
        <f t="shared" si="93"/>
        <v>6.9271080899999999</v>
      </c>
      <c r="Y196" s="11">
        <f t="shared" si="94"/>
        <v>0</v>
      </c>
      <c r="Z196" s="2" t="s">
        <v>65</v>
      </c>
      <c r="AA196" s="64">
        <f t="shared" si="101"/>
        <v>43647</v>
      </c>
      <c r="AB196" s="2"/>
      <c r="AC196" s="41"/>
      <c r="AD196" s="45">
        <v>41395</v>
      </c>
      <c r="AE196" s="32" t="s">
        <v>79</v>
      </c>
      <c r="AG196" s="18">
        <f t="shared" si="112"/>
        <v>27</v>
      </c>
      <c r="AH196" s="66">
        <f t="shared" si="111"/>
        <v>44195</v>
      </c>
      <c r="AI196" s="66">
        <f t="shared" si="109"/>
        <v>44194</v>
      </c>
      <c r="AJ196" s="66">
        <f t="shared" si="110"/>
        <v>44195</v>
      </c>
      <c r="AK196" s="66"/>
      <c r="AL196" s="18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9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4"/>
      <c r="CX196" s="1"/>
      <c r="CY196" s="1"/>
      <c r="CZ196" s="1"/>
      <c r="DA196" s="1"/>
      <c r="DB196" s="1"/>
      <c r="DC196" s="1"/>
      <c r="DD196" s="1"/>
      <c r="DE196" s="1"/>
      <c r="DF196" s="1"/>
      <c r="DG196" s="2"/>
      <c r="DI196" s="46"/>
      <c r="DJ196" s="22"/>
    </row>
    <row r="197" spans="1:114" x14ac:dyDescent="0.2">
      <c r="A197" s="97">
        <f t="shared" si="95"/>
        <v>43638</v>
      </c>
      <c r="B197" s="5">
        <f t="shared" si="84"/>
        <v>1030.8203479599999</v>
      </c>
      <c r="C197" s="5">
        <f t="shared" si="96"/>
        <v>1000</v>
      </c>
      <c r="D197" s="63">
        <f t="shared" si="97"/>
        <v>5213.75</v>
      </c>
      <c r="E197" s="11">
        <f>IF(K197=1,VLOOKUP(A197,[1]Plan1!$BO$80:$BQ$314,3),E196)</f>
        <v>5214.2700000000004</v>
      </c>
      <c r="F197" s="143">
        <f t="shared" si="98"/>
        <v>43634</v>
      </c>
      <c r="G197" s="9">
        <f t="shared" si="85"/>
        <v>9.9736274274730974E-5</v>
      </c>
      <c r="H197" s="64">
        <f t="shared" si="102"/>
        <v>43661</v>
      </c>
      <c r="I197" s="64">
        <f t="shared" si="86"/>
        <v>43661</v>
      </c>
      <c r="J197" s="1">
        <f t="shared" si="99"/>
        <v>19</v>
      </c>
      <c r="K197" s="1">
        <f t="shared" si="107"/>
        <v>4</v>
      </c>
      <c r="L197" s="5">
        <f t="shared" si="87"/>
        <v>1.0000209900000001</v>
      </c>
      <c r="M197" s="12">
        <f t="shared" si="108"/>
        <v>1.0013001699999999</v>
      </c>
      <c r="N197" s="12">
        <f t="shared" si="104"/>
        <v>1.0234082492276977</v>
      </c>
      <c r="O197" s="5">
        <f t="shared" si="106"/>
        <v>1.0234297299999999</v>
      </c>
      <c r="P197" s="5">
        <f t="shared" si="88"/>
        <v>1023.4297299999999</v>
      </c>
      <c r="Q197" s="10">
        <f t="shared" si="89"/>
        <v>0</v>
      </c>
      <c r="R197" s="6">
        <f t="shared" si="90"/>
        <v>0</v>
      </c>
      <c r="S197" s="5">
        <f t="shared" si="91"/>
        <v>0</v>
      </c>
      <c r="T197" s="6">
        <f t="shared" si="100"/>
        <v>0.12</v>
      </c>
      <c r="U197" s="10">
        <f t="shared" si="105"/>
        <v>16</v>
      </c>
      <c r="V197" s="10">
        <v>252</v>
      </c>
      <c r="W197" s="12">
        <f t="shared" si="92"/>
        <v>1.007221422</v>
      </c>
      <c r="X197" s="5">
        <f t="shared" si="93"/>
        <v>7.3906179600000002</v>
      </c>
      <c r="Y197" s="11">
        <f t="shared" si="94"/>
        <v>0</v>
      </c>
      <c r="Z197" s="2" t="s">
        <v>65</v>
      </c>
      <c r="AA197" s="64">
        <f t="shared" si="101"/>
        <v>43647</v>
      </c>
      <c r="AB197" s="2"/>
      <c r="AC197" s="41"/>
      <c r="AD197" s="45">
        <v>41424</v>
      </c>
      <c r="AE197" s="32" t="s">
        <v>80</v>
      </c>
      <c r="AG197" s="18">
        <f t="shared" si="112"/>
        <v>28</v>
      </c>
      <c r="AH197" s="66">
        <f t="shared" si="111"/>
        <v>44226</v>
      </c>
      <c r="AI197" s="66">
        <f t="shared" si="109"/>
        <v>44225</v>
      </c>
      <c r="AJ197" s="66">
        <f t="shared" si="110"/>
        <v>44228</v>
      </c>
      <c r="AK197" s="66"/>
      <c r="AL197" s="18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9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4"/>
      <c r="CX197" s="1"/>
      <c r="CY197" s="1"/>
      <c r="CZ197" s="1"/>
      <c r="DA197" s="1"/>
      <c r="DB197" s="1"/>
      <c r="DC197" s="1"/>
      <c r="DD197" s="1"/>
      <c r="DE197" s="1"/>
      <c r="DF197" s="1"/>
      <c r="DG197" s="2"/>
      <c r="DI197" s="46"/>
      <c r="DJ197" s="22"/>
    </row>
    <row r="198" spans="1:114" x14ac:dyDescent="0.2">
      <c r="A198" s="97">
        <f t="shared" si="95"/>
        <v>43639</v>
      </c>
      <c r="B198" s="5">
        <f t="shared" si="84"/>
        <v>1030.8203479599999</v>
      </c>
      <c r="C198" s="5">
        <f t="shared" si="96"/>
        <v>1000</v>
      </c>
      <c r="D198" s="63">
        <f t="shared" si="97"/>
        <v>5213.75</v>
      </c>
      <c r="E198" s="11">
        <f>IF(K198=1,VLOOKUP(A198,[1]Plan1!$BO$80:$BQ$314,3),E197)</f>
        <v>5214.2700000000004</v>
      </c>
      <c r="F198" s="143">
        <f t="shared" si="98"/>
        <v>43634</v>
      </c>
      <c r="G198" s="9">
        <f t="shared" si="85"/>
        <v>9.9736274274730974E-5</v>
      </c>
      <c r="H198" s="64">
        <f t="shared" si="102"/>
        <v>43661</v>
      </c>
      <c r="I198" s="64">
        <f t="shared" si="86"/>
        <v>43661</v>
      </c>
      <c r="J198" s="1">
        <f t="shared" si="99"/>
        <v>19</v>
      </c>
      <c r="K198" s="1">
        <f t="shared" si="107"/>
        <v>4</v>
      </c>
      <c r="L198" s="5">
        <f t="shared" si="87"/>
        <v>1.0000209900000001</v>
      </c>
      <c r="M198" s="12">
        <f t="shared" si="108"/>
        <v>1.0013001699999999</v>
      </c>
      <c r="N198" s="12">
        <f t="shared" si="104"/>
        <v>1.0234082492276977</v>
      </c>
      <c r="O198" s="5">
        <f t="shared" si="106"/>
        <v>1.0234297299999999</v>
      </c>
      <c r="P198" s="5">
        <f t="shared" si="88"/>
        <v>1023.4297299999999</v>
      </c>
      <c r="Q198" s="10">
        <f t="shared" si="89"/>
        <v>0</v>
      </c>
      <c r="R198" s="6">
        <f t="shared" si="90"/>
        <v>0</v>
      </c>
      <c r="S198" s="5">
        <f t="shared" si="91"/>
        <v>0</v>
      </c>
      <c r="T198" s="6">
        <f t="shared" si="100"/>
        <v>0.12</v>
      </c>
      <c r="U198" s="10">
        <f t="shared" si="105"/>
        <v>16</v>
      </c>
      <c r="V198" s="10">
        <v>252</v>
      </c>
      <c r="W198" s="12">
        <f t="shared" si="92"/>
        <v>1.007221422</v>
      </c>
      <c r="X198" s="5">
        <f t="shared" si="93"/>
        <v>7.3906179600000002</v>
      </c>
      <c r="Y198" s="11">
        <f t="shared" si="94"/>
        <v>0</v>
      </c>
      <c r="Z198" s="2" t="s">
        <v>65</v>
      </c>
      <c r="AA198" s="64">
        <f t="shared" si="101"/>
        <v>43647</v>
      </c>
      <c r="AB198" s="2"/>
      <c r="AC198" s="41"/>
      <c r="AD198" s="45">
        <v>41593</v>
      </c>
      <c r="AE198" s="32" t="s">
        <v>75</v>
      </c>
      <c r="AG198" s="18">
        <f t="shared" si="112"/>
        <v>29</v>
      </c>
      <c r="AH198" s="66">
        <f t="shared" si="111"/>
        <v>44255</v>
      </c>
      <c r="AI198" s="66">
        <f t="shared" si="109"/>
        <v>44253</v>
      </c>
      <c r="AJ198" s="66">
        <f t="shared" si="110"/>
        <v>44256</v>
      </c>
      <c r="AK198" s="66"/>
      <c r="AL198" s="1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9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4"/>
      <c r="CX198" s="1"/>
      <c r="CY198" s="1"/>
      <c r="CZ198" s="1"/>
      <c r="DA198" s="1"/>
      <c r="DB198" s="1"/>
      <c r="DC198" s="1"/>
      <c r="DD198" s="1"/>
      <c r="DE198" s="1"/>
      <c r="DF198" s="1"/>
      <c r="DG198" s="2"/>
      <c r="DI198" s="46"/>
      <c r="DJ198" s="22"/>
    </row>
    <row r="199" spans="1:114" x14ac:dyDescent="0.2">
      <c r="A199" s="97">
        <f t="shared" si="95"/>
        <v>43640</v>
      </c>
      <c r="B199" s="5">
        <f t="shared" si="84"/>
        <v>1030.8203479599999</v>
      </c>
      <c r="C199" s="5">
        <f t="shared" si="96"/>
        <v>1000</v>
      </c>
      <c r="D199" s="63">
        <f t="shared" si="97"/>
        <v>5213.75</v>
      </c>
      <c r="E199" s="11">
        <f>IF(K199=1,VLOOKUP(A199,[1]Plan1!$BO$80:$BQ$314,3),E198)</f>
        <v>5214.2700000000004</v>
      </c>
      <c r="F199" s="143">
        <f t="shared" si="98"/>
        <v>43634</v>
      </c>
      <c r="G199" s="9">
        <f t="shared" si="85"/>
        <v>9.9736274274730974E-5</v>
      </c>
      <c r="H199" s="64">
        <f t="shared" si="102"/>
        <v>43661</v>
      </c>
      <c r="I199" s="64">
        <f t="shared" si="86"/>
        <v>43661</v>
      </c>
      <c r="J199" s="1">
        <f t="shared" si="99"/>
        <v>19</v>
      </c>
      <c r="K199" s="1">
        <f t="shared" si="107"/>
        <v>4</v>
      </c>
      <c r="L199" s="5">
        <f t="shared" si="87"/>
        <v>1.0000209900000001</v>
      </c>
      <c r="M199" s="12">
        <f t="shared" si="108"/>
        <v>1.0013001699999999</v>
      </c>
      <c r="N199" s="12">
        <f t="shared" si="104"/>
        <v>1.0234082492276977</v>
      </c>
      <c r="O199" s="5">
        <f t="shared" si="106"/>
        <v>1.0234297299999999</v>
      </c>
      <c r="P199" s="5">
        <f t="shared" si="88"/>
        <v>1023.4297299999999</v>
      </c>
      <c r="Q199" s="10">
        <f t="shared" si="89"/>
        <v>0</v>
      </c>
      <c r="R199" s="6">
        <f t="shared" si="90"/>
        <v>0</v>
      </c>
      <c r="S199" s="5">
        <f t="shared" si="91"/>
        <v>0</v>
      </c>
      <c r="T199" s="6">
        <f t="shared" si="100"/>
        <v>0.12</v>
      </c>
      <c r="U199" s="10">
        <f t="shared" si="105"/>
        <v>16</v>
      </c>
      <c r="V199" s="10">
        <v>252</v>
      </c>
      <c r="W199" s="12">
        <f t="shared" si="92"/>
        <v>1.007221422</v>
      </c>
      <c r="X199" s="5">
        <f t="shared" si="93"/>
        <v>7.3906179600000002</v>
      </c>
      <c r="Y199" s="11">
        <f t="shared" si="94"/>
        <v>0</v>
      </c>
      <c r="Z199" s="2" t="s">
        <v>65</v>
      </c>
      <c r="AA199" s="64">
        <f t="shared" si="101"/>
        <v>43647</v>
      </c>
      <c r="AB199" s="2"/>
      <c r="AC199" s="41"/>
      <c r="AD199" s="45">
        <v>41633</v>
      </c>
      <c r="AE199" s="32" t="s">
        <v>81</v>
      </c>
      <c r="AG199" s="18">
        <f t="shared" si="112"/>
        <v>30</v>
      </c>
      <c r="AH199" s="66">
        <v>44285</v>
      </c>
      <c r="AI199" s="66">
        <f t="shared" si="109"/>
        <v>44284</v>
      </c>
      <c r="AJ199" s="66">
        <f t="shared" si="110"/>
        <v>44285</v>
      </c>
      <c r="AK199" s="66"/>
      <c r="AL199" s="1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9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4"/>
      <c r="CX199" s="1"/>
      <c r="CY199" s="1"/>
      <c r="CZ199" s="1"/>
      <c r="DA199" s="1"/>
      <c r="DB199" s="1"/>
      <c r="DC199" s="1"/>
      <c r="DD199" s="1"/>
      <c r="DE199" s="1"/>
      <c r="DF199" s="1"/>
      <c r="DG199" s="2"/>
      <c r="DI199" s="46"/>
      <c r="DJ199" s="22"/>
    </row>
    <row r="200" spans="1:114" x14ac:dyDescent="0.2">
      <c r="A200" s="97">
        <f t="shared" si="95"/>
        <v>43641</v>
      </c>
      <c r="B200" s="5">
        <f t="shared" si="84"/>
        <v>1031.28944039</v>
      </c>
      <c r="C200" s="5">
        <f t="shared" si="96"/>
        <v>1000</v>
      </c>
      <c r="D200" s="63">
        <f t="shared" si="97"/>
        <v>5213.75</v>
      </c>
      <c r="E200" s="11">
        <f>IF(K200=1,VLOOKUP(A200,[1]Plan1!$BO$80:$BQ$314,3),E199)</f>
        <v>5214.2700000000004</v>
      </c>
      <c r="F200" s="143">
        <f t="shared" si="98"/>
        <v>43634</v>
      </c>
      <c r="G200" s="9">
        <f t="shared" si="85"/>
        <v>9.9736274274730974E-5</v>
      </c>
      <c r="H200" s="64">
        <f t="shared" si="102"/>
        <v>43661</v>
      </c>
      <c r="I200" s="64">
        <f t="shared" si="86"/>
        <v>43661</v>
      </c>
      <c r="J200" s="1">
        <f t="shared" si="99"/>
        <v>19</v>
      </c>
      <c r="K200" s="1">
        <f t="shared" si="107"/>
        <v>5</v>
      </c>
      <c r="L200" s="5">
        <f t="shared" si="87"/>
        <v>1.00002624</v>
      </c>
      <c r="M200" s="12">
        <f t="shared" si="108"/>
        <v>1.0013001699999999</v>
      </c>
      <c r="N200" s="12">
        <f t="shared" si="104"/>
        <v>1.0234082492276977</v>
      </c>
      <c r="O200" s="5">
        <f t="shared" si="106"/>
        <v>1.0234350999999999</v>
      </c>
      <c r="P200" s="5">
        <f t="shared" si="88"/>
        <v>1023.4351</v>
      </c>
      <c r="Q200" s="10">
        <f t="shared" si="89"/>
        <v>0</v>
      </c>
      <c r="R200" s="6">
        <f t="shared" si="90"/>
        <v>0</v>
      </c>
      <c r="S200" s="5">
        <f t="shared" si="91"/>
        <v>0</v>
      </c>
      <c r="T200" s="6">
        <f t="shared" si="100"/>
        <v>0.12</v>
      </c>
      <c r="U200" s="10">
        <f t="shared" si="105"/>
        <v>17</v>
      </c>
      <c r="V200" s="10">
        <v>252</v>
      </c>
      <c r="W200" s="12">
        <f t="shared" si="92"/>
        <v>1.0076744879999999</v>
      </c>
      <c r="X200" s="5">
        <f t="shared" si="93"/>
        <v>7.8543403899999999</v>
      </c>
      <c r="Y200" s="11">
        <f t="shared" si="94"/>
        <v>0</v>
      </c>
      <c r="Z200" s="2" t="s">
        <v>65</v>
      </c>
      <c r="AA200" s="64">
        <f t="shared" si="101"/>
        <v>43647</v>
      </c>
      <c r="AB200" s="2"/>
      <c r="AC200" s="41"/>
      <c r="AD200" s="45">
        <v>41640</v>
      </c>
      <c r="AE200" s="32" t="s">
        <v>82</v>
      </c>
      <c r="AG200" s="18">
        <f t="shared" si="112"/>
        <v>31</v>
      </c>
      <c r="AH200" s="66">
        <f t="shared" si="111"/>
        <v>44316</v>
      </c>
      <c r="AI200" s="66">
        <f t="shared" si="109"/>
        <v>44315</v>
      </c>
      <c r="AJ200" s="66">
        <f t="shared" si="110"/>
        <v>44316</v>
      </c>
      <c r="AK200" s="66"/>
      <c r="AL200" s="1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9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4"/>
      <c r="CX200" s="1"/>
      <c r="CY200" s="1"/>
      <c r="CZ200" s="1"/>
      <c r="DA200" s="1"/>
      <c r="DB200" s="1"/>
      <c r="DC200" s="1"/>
      <c r="DD200" s="1"/>
      <c r="DE200" s="1"/>
      <c r="DF200" s="1"/>
      <c r="DG200" s="2"/>
      <c r="DI200" s="46"/>
      <c r="DJ200" s="22"/>
    </row>
    <row r="201" spans="1:114" x14ac:dyDescent="0.2">
      <c r="A201" s="97">
        <f t="shared" si="95"/>
        <v>43642</v>
      </c>
      <c r="B201" s="5">
        <f t="shared" si="84"/>
        <v>1031.7587464600001</v>
      </c>
      <c r="C201" s="5">
        <f t="shared" si="96"/>
        <v>1000</v>
      </c>
      <c r="D201" s="63">
        <f t="shared" si="97"/>
        <v>5213.75</v>
      </c>
      <c r="E201" s="11">
        <f>IF(K201=1,VLOOKUP(A201,[1]Plan1!$BO$80:$BQ$314,3),E200)</f>
        <v>5214.2700000000004</v>
      </c>
      <c r="F201" s="143">
        <f t="shared" si="98"/>
        <v>43634</v>
      </c>
      <c r="G201" s="9">
        <f t="shared" si="85"/>
        <v>9.9736274274730974E-5</v>
      </c>
      <c r="H201" s="64">
        <f t="shared" si="102"/>
        <v>43661</v>
      </c>
      <c r="I201" s="64">
        <f t="shared" si="86"/>
        <v>43661</v>
      </c>
      <c r="J201" s="1">
        <f t="shared" si="99"/>
        <v>19</v>
      </c>
      <c r="K201" s="1">
        <f t="shared" si="107"/>
        <v>6</v>
      </c>
      <c r="L201" s="5">
        <f t="shared" si="87"/>
        <v>1.00003149</v>
      </c>
      <c r="M201" s="12">
        <f t="shared" si="108"/>
        <v>1.0013001699999999</v>
      </c>
      <c r="N201" s="12">
        <f t="shared" si="104"/>
        <v>1.0234082492276977</v>
      </c>
      <c r="O201" s="5">
        <f t="shared" si="106"/>
        <v>1.0234404699999999</v>
      </c>
      <c r="P201" s="5">
        <f t="shared" si="88"/>
        <v>1023.44047</v>
      </c>
      <c r="Q201" s="10">
        <f t="shared" si="89"/>
        <v>0</v>
      </c>
      <c r="R201" s="6">
        <f t="shared" si="90"/>
        <v>0</v>
      </c>
      <c r="S201" s="5">
        <f t="shared" si="91"/>
        <v>0</v>
      </c>
      <c r="T201" s="6">
        <f t="shared" si="100"/>
        <v>0.12</v>
      </c>
      <c r="U201" s="10">
        <f t="shared" si="105"/>
        <v>18</v>
      </c>
      <c r="V201" s="10">
        <v>252</v>
      </c>
      <c r="W201" s="12">
        <f t="shared" si="92"/>
        <v>1.0081277580000001</v>
      </c>
      <c r="X201" s="5">
        <f t="shared" si="93"/>
        <v>8.3182764599999999</v>
      </c>
      <c r="Y201" s="11">
        <f t="shared" si="94"/>
        <v>0</v>
      </c>
      <c r="Z201" s="2" t="s">
        <v>65</v>
      </c>
      <c r="AA201" s="64">
        <f t="shared" si="101"/>
        <v>43647</v>
      </c>
      <c r="AB201" s="2"/>
      <c r="AC201" s="41"/>
      <c r="AD201" s="45">
        <v>41701</v>
      </c>
      <c r="AE201" s="32" t="s">
        <v>76</v>
      </c>
      <c r="AG201" s="18">
        <f t="shared" si="112"/>
        <v>32</v>
      </c>
      <c r="AH201" s="66">
        <f t="shared" si="111"/>
        <v>44346</v>
      </c>
      <c r="AI201" s="66">
        <f t="shared" si="109"/>
        <v>44344</v>
      </c>
      <c r="AJ201" s="66">
        <f t="shared" si="110"/>
        <v>44347</v>
      </c>
      <c r="AK201" s="66"/>
      <c r="AL201" s="1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9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4"/>
      <c r="CX201" s="1"/>
      <c r="CY201" s="1"/>
      <c r="CZ201" s="1"/>
      <c r="DA201" s="1"/>
      <c r="DB201" s="1"/>
      <c r="DC201" s="1"/>
      <c r="DD201" s="1"/>
      <c r="DE201" s="1"/>
      <c r="DF201" s="1"/>
      <c r="DG201" s="2"/>
      <c r="DI201" s="46"/>
      <c r="DJ201" s="22"/>
    </row>
    <row r="202" spans="1:114" x14ac:dyDescent="0.2">
      <c r="A202" s="97">
        <f t="shared" si="95"/>
        <v>43643</v>
      </c>
      <c r="B202" s="5">
        <f t="shared" ref="B202:B265" si="113">(P202+X202)</f>
        <v>1032.22826721</v>
      </c>
      <c r="C202" s="5">
        <f t="shared" si="96"/>
        <v>1000</v>
      </c>
      <c r="D202" s="63">
        <f t="shared" si="97"/>
        <v>5213.75</v>
      </c>
      <c r="E202" s="11">
        <f>IF(K202=1,VLOOKUP(A202,[1]Plan1!$BO$80:$BQ$314,3),E201)</f>
        <v>5214.2700000000004</v>
      </c>
      <c r="F202" s="143">
        <f t="shared" si="98"/>
        <v>43634</v>
      </c>
      <c r="G202" s="9">
        <f t="shared" ref="G202:G265" si="114">(E202/D202)-1</f>
        <v>9.9736274274730974E-5</v>
      </c>
      <c r="H202" s="64">
        <f t="shared" si="102"/>
        <v>43661</v>
      </c>
      <c r="I202" s="64">
        <f t="shared" ref="I202:I265" si="115">IF(A202&gt;I201,H202,I201)</f>
        <v>43661</v>
      </c>
      <c r="J202" s="1">
        <f t="shared" si="99"/>
        <v>19</v>
      </c>
      <c r="K202" s="1">
        <f t="shared" si="107"/>
        <v>7</v>
      </c>
      <c r="L202" s="5">
        <f t="shared" ref="L202:L265" si="116">TRUNC((E202/D202)^TRUNC((K202/J202),9),8)</f>
        <v>1.0000367400000001</v>
      </c>
      <c r="M202" s="12">
        <f t="shared" si="108"/>
        <v>1.0013001699999999</v>
      </c>
      <c r="N202" s="12">
        <f t="shared" si="104"/>
        <v>1.0234082492276977</v>
      </c>
      <c r="O202" s="5">
        <f t="shared" si="106"/>
        <v>1.0234458399999999</v>
      </c>
      <c r="P202" s="5">
        <f t="shared" ref="P202:P265" si="117">TRUNC(C202*O202,8)</f>
        <v>1023.44584</v>
      </c>
      <c r="Q202" s="10">
        <f t="shared" ref="Q202:Q265" si="118">IF(VLOOKUP(A202,AD$10:AK$114,8)=VLOOKUP(A201,AD$10:AK$114,8),0,VLOOKUP(A202,AD$10:AK$114,8))</f>
        <v>0</v>
      </c>
      <c r="R202" s="6">
        <f t="shared" ref="R202:R265" si="119">IF(Q202&gt;0,VLOOKUP($A202,$AD$10:$AI$114,6),0)</f>
        <v>0</v>
      </c>
      <c r="S202" s="5">
        <f t="shared" ref="S202:S265" si="120">IF(R202&gt;0,TRUNC(R202*P202,8),0)</f>
        <v>0</v>
      </c>
      <c r="T202" s="6">
        <f t="shared" si="100"/>
        <v>0.12</v>
      </c>
      <c r="U202" s="10">
        <f t="shared" si="105"/>
        <v>19</v>
      </c>
      <c r="V202" s="10">
        <v>252</v>
      </c>
      <c r="W202" s="12">
        <f t="shared" ref="W202:W265" si="121">ROUND((1+T202)^TRUNC((U202/V202),9),9)</f>
        <v>1.0085812329999999</v>
      </c>
      <c r="X202" s="5">
        <f t="shared" ref="X202:X265" si="122">TRUNC((P202*(W202-1)),8)</f>
        <v>8.7824272099999998</v>
      </c>
      <c r="Y202" s="11">
        <f t="shared" ref="Y202:Y265" si="123">IF(Q202&gt;0,S202+X202,0)</f>
        <v>0</v>
      </c>
      <c r="Z202" s="2" t="s">
        <v>65</v>
      </c>
      <c r="AA202" s="64">
        <f t="shared" si="101"/>
        <v>43647</v>
      </c>
      <c r="AB202" s="2"/>
      <c r="AC202" s="41"/>
      <c r="AD202" s="45">
        <v>41702</v>
      </c>
      <c r="AE202" s="32" t="s">
        <v>76</v>
      </c>
      <c r="AG202" s="18">
        <f t="shared" si="112"/>
        <v>33</v>
      </c>
      <c r="AH202" s="66">
        <f t="shared" si="111"/>
        <v>44377</v>
      </c>
      <c r="AI202" s="66">
        <f t="shared" si="109"/>
        <v>44376</v>
      </c>
      <c r="AJ202" s="66">
        <f t="shared" si="110"/>
        <v>44377</v>
      </c>
      <c r="AK202" s="66"/>
      <c r="AL202" s="1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9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4"/>
      <c r="CX202" s="1"/>
      <c r="CY202" s="1"/>
      <c r="CZ202" s="1"/>
      <c r="DA202" s="1"/>
      <c r="DB202" s="1"/>
      <c r="DC202" s="1"/>
      <c r="DD202" s="1"/>
      <c r="DE202" s="1"/>
      <c r="DF202" s="1"/>
      <c r="DG202" s="2"/>
      <c r="DI202" s="46"/>
      <c r="DJ202" s="22"/>
    </row>
    <row r="203" spans="1:114" x14ac:dyDescent="0.2">
      <c r="A203" s="97">
        <f t="shared" ref="A203:A266" si="124">(A202+1)</f>
        <v>43644</v>
      </c>
      <c r="B203" s="5">
        <f t="shared" si="113"/>
        <v>1032.6980106799999</v>
      </c>
      <c r="C203" s="5">
        <f t="shared" ref="C203:C266" si="125">TRUNC(IF(Q202&gt;0,VLOOKUP(A202,$AD$12:$AE$114,2),C202),8)</f>
        <v>1000</v>
      </c>
      <c r="D203" s="63">
        <f t="shared" ref="D203:D266" si="126">IF(E203=E202,D202,E202)</f>
        <v>5213.75</v>
      </c>
      <c r="E203" s="11">
        <f>IF(K203=1,VLOOKUP(A203,[1]Plan1!$BO$80:$BQ$314,3),E202)</f>
        <v>5214.2700000000004</v>
      </c>
      <c r="F203" s="143">
        <f t="shared" ref="F203:F266" si="127">IF(D203=D202,F202,A203)</f>
        <v>43634</v>
      </c>
      <c r="G203" s="9">
        <f t="shared" si="114"/>
        <v>9.9736274274730974E-5</v>
      </c>
      <c r="H203" s="64">
        <f t="shared" si="102"/>
        <v>43661</v>
      </c>
      <c r="I203" s="64">
        <f t="shared" si="115"/>
        <v>43661</v>
      </c>
      <c r="J203" s="1">
        <f t="shared" ref="J203:J266" si="128">IF(I203=I202,J202,NETWORKDAYS(I202,I203,$AD$118:$AD$502)-1)</f>
        <v>19</v>
      </c>
      <c r="K203" s="1">
        <f t="shared" si="107"/>
        <v>8</v>
      </c>
      <c r="L203" s="5">
        <f t="shared" si="116"/>
        <v>1.0000419899999999</v>
      </c>
      <c r="M203" s="12">
        <f t="shared" si="108"/>
        <v>1.0013001699999999</v>
      </c>
      <c r="N203" s="12">
        <f t="shared" si="104"/>
        <v>1.0234082492276977</v>
      </c>
      <c r="O203" s="5">
        <f t="shared" si="106"/>
        <v>1.0234512200000001</v>
      </c>
      <c r="P203" s="5">
        <f t="shared" si="117"/>
        <v>1023.45122</v>
      </c>
      <c r="Q203" s="10">
        <f t="shared" si="118"/>
        <v>0</v>
      </c>
      <c r="R203" s="6">
        <f t="shared" si="119"/>
        <v>0</v>
      </c>
      <c r="S203" s="5">
        <f t="shared" si="120"/>
        <v>0</v>
      </c>
      <c r="T203" s="6">
        <f t="shared" ref="T203:T266" si="129">(T202)</f>
        <v>0.12</v>
      </c>
      <c r="U203" s="10">
        <f t="shared" si="105"/>
        <v>20</v>
      </c>
      <c r="V203" s="10">
        <v>252</v>
      </c>
      <c r="W203" s="12">
        <f t="shared" si="121"/>
        <v>1.0090349110000001</v>
      </c>
      <c r="X203" s="5">
        <f t="shared" si="122"/>
        <v>9.2467906800000002</v>
      </c>
      <c r="Y203" s="11">
        <f t="shared" si="123"/>
        <v>0</v>
      </c>
      <c r="Z203" s="2" t="s">
        <v>65</v>
      </c>
      <c r="AA203" s="64">
        <f t="shared" ref="AA203:AA266" si="130">IF(Q202&gt;0,VLOOKUP(A202,$AD$10:$AL$114,9),AA202)</f>
        <v>43647</v>
      </c>
      <c r="AB203" s="2"/>
      <c r="AC203" s="41"/>
      <c r="AD203" s="45">
        <v>41747</v>
      </c>
      <c r="AE203" s="32" t="s">
        <v>77</v>
      </c>
      <c r="AG203" s="18">
        <f t="shared" si="112"/>
        <v>34</v>
      </c>
      <c r="AH203" s="66">
        <f t="shared" si="111"/>
        <v>44407</v>
      </c>
      <c r="AI203" s="66">
        <f t="shared" si="109"/>
        <v>44406</v>
      </c>
      <c r="AJ203" s="66">
        <f t="shared" si="110"/>
        <v>44407</v>
      </c>
      <c r="AK203" s="66"/>
      <c r="AL203" s="18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9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4"/>
      <c r="CX203" s="1"/>
      <c r="CY203" s="1"/>
      <c r="CZ203" s="1"/>
      <c r="DA203" s="1"/>
      <c r="DB203" s="1"/>
      <c r="DC203" s="1"/>
      <c r="DD203" s="1"/>
      <c r="DE203" s="1"/>
      <c r="DF203" s="1"/>
      <c r="DG203" s="2"/>
      <c r="DI203" s="46"/>
      <c r="DJ203" s="22"/>
    </row>
    <row r="204" spans="1:114" x14ac:dyDescent="0.2">
      <c r="A204" s="97">
        <f t="shared" si="124"/>
        <v>43645</v>
      </c>
      <c r="B204" s="5">
        <f t="shared" si="113"/>
        <v>1033.16795772</v>
      </c>
      <c r="C204" s="5">
        <f t="shared" si="125"/>
        <v>1000</v>
      </c>
      <c r="D204" s="63">
        <f t="shared" si="126"/>
        <v>5213.75</v>
      </c>
      <c r="E204" s="11">
        <f>IF(K204=1,VLOOKUP(A204,[1]Plan1!$BO$80:$BQ$314,3),E203)</f>
        <v>5214.2700000000004</v>
      </c>
      <c r="F204" s="143">
        <f t="shared" si="127"/>
        <v>43634</v>
      </c>
      <c r="G204" s="9">
        <f t="shared" si="114"/>
        <v>9.9736274274730974E-5</v>
      </c>
      <c r="H204" s="64">
        <f t="shared" ref="H204:H267" si="131">IF(DAY(A204)=15,VLOOKUP(A204,AH$118:AK$167,4),H203)</f>
        <v>43661</v>
      </c>
      <c r="I204" s="64">
        <f t="shared" si="115"/>
        <v>43661</v>
      </c>
      <c r="J204" s="1">
        <f t="shared" si="128"/>
        <v>19</v>
      </c>
      <c r="K204" s="1">
        <f t="shared" si="107"/>
        <v>9</v>
      </c>
      <c r="L204" s="5">
        <f t="shared" si="116"/>
        <v>1.00004724</v>
      </c>
      <c r="M204" s="12">
        <f t="shared" si="108"/>
        <v>1.0013001699999999</v>
      </c>
      <c r="N204" s="12">
        <f t="shared" si="104"/>
        <v>1.0234082492276977</v>
      </c>
      <c r="O204" s="5">
        <f t="shared" si="106"/>
        <v>1.0234565900000001</v>
      </c>
      <c r="P204" s="5">
        <f t="shared" si="117"/>
        <v>1023.45659</v>
      </c>
      <c r="Q204" s="10">
        <f t="shared" si="118"/>
        <v>0</v>
      </c>
      <c r="R204" s="6">
        <f t="shared" si="119"/>
        <v>0</v>
      </c>
      <c r="S204" s="5">
        <f t="shared" si="120"/>
        <v>0</v>
      </c>
      <c r="T204" s="6">
        <f t="shared" si="129"/>
        <v>0.12</v>
      </c>
      <c r="U204" s="10">
        <f t="shared" si="105"/>
        <v>21</v>
      </c>
      <c r="V204" s="10">
        <v>252</v>
      </c>
      <c r="W204" s="12">
        <f t="shared" si="121"/>
        <v>1.0094887930000001</v>
      </c>
      <c r="X204" s="5">
        <f t="shared" si="122"/>
        <v>9.7113677200000001</v>
      </c>
      <c r="Y204" s="11">
        <f t="shared" si="123"/>
        <v>0</v>
      </c>
      <c r="Z204" s="2" t="s">
        <v>65</v>
      </c>
      <c r="AA204" s="64">
        <f t="shared" si="130"/>
        <v>43647</v>
      </c>
      <c r="AB204" s="2"/>
      <c r="AC204" s="41"/>
      <c r="AD204" s="45">
        <v>41750</v>
      </c>
      <c r="AE204" s="32" t="s">
        <v>78</v>
      </c>
      <c r="AG204" s="18">
        <f t="shared" si="112"/>
        <v>35</v>
      </c>
      <c r="AH204" s="66">
        <f t="shared" si="111"/>
        <v>44438</v>
      </c>
      <c r="AI204" s="66">
        <f t="shared" si="109"/>
        <v>44435</v>
      </c>
      <c r="AJ204" s="66">
        <f t="shared" si="110"/>
        <v>44438</v>
      </c>
      <c r="AK204" s="66"/>
      <c r="AL204" s="1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9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4"/>
      <c r="CX204" s="1"/>
      <c r="CY204" s="1"/>
      <c r="CZ204" s="1"/>
      <c r="DA204" s="1"/>
      <c r="DB204" s="1"/>
      <c r="DC204" s="1"/>
      <c r="DD204" s="1"/>
      <c r="DE204" s="1"/>
      <c r="DF204" s="1"/>
      <c r="DG204" s="2"/>
      <c r="DI204" s="46"/>
      <c r="DJ204" s="22"/>
    </row>
    <row r="205" spans="1:114" x14ac:dyDescent="0.2">
      <c r="A205" s="97">
        <f t="shared" si="124"/>
        <v>43646</v>
      </c>
      <c r="B205" s="5">
        <f t="shared" si="113"/>
        <v>1033.16795772</v>
      </c>
      <c r="C205" s="5">
        <f t="shared" si="125"/>
        <v>1000</v>
      </c>
      <c r="D205" s="63">
        <f t="shared" si="126"/>
        <v>5213.75</v>
      </c>
      <c r="E205" s="11">
        <f>IF(K205=1,VLOOKUP(A205,[1]Plan1!$BO$80:$BQ$314,3),E204)</f>
        <v>5214.2700000000004</v>
      </c>
      <c r="F205" s="143">
        <f t="shared" si="127"/>
        <v>43634</v>
      </c>
      <c r="G205" s="9">
        <f t="shared" si="114"/>
        <v>9.9736274274730974E-5</v>
      </c>
      <c r="H205" s="64">
        <f t="shared" si="131"/>
        <v>43661</v>
      </c>
      <c r="I205" s="64">
        <f t="shared" si="115"/>
        <v>43661</v>
      </c>
      <c r="J205" s="1">
        <f t="shared" si="128"/>
        <v>19</v>
      </c>
      <c r="K205" s="1">
        <f t="shared" si="107"/>
        <v>9</v>
      </c>
      <c r="L205" s="5">
        <f t="shared" si="116"/>
        <v>1.00004724</v>
      </c>
      <c r="M205" s="12">
        <f t="shared" si="108"/>
        <v>1.0013001699999999</v>
      </c>
      <c r="N205" s="12">
        <f t="shared" si="104"/>
        <v>1.0234082492276977</v>
      </c>
      <c r="O205" s="5">
        <f t="shared" si="106"/>
        <v>1.0234565900000001</v>
      </c>
      <c r="P205" s="5">
        <f t="shared" si="117"/>
        <v>1023.45659</v>
      </c>
      <c r="Q205" s="10">
        <f t="shared" si="118"/>
        <v>0</v>
      </c>
      <c r="R205" s="6">
        <f t="shared" si="119"/>
        <v>0</v>
      </c>
      <c r="S205" s="5">
        <f t="shared" si="120"/>
        <v>0</v>
      </c>
      <c r="T205" s="6">
        <f t="shared" si="129"/>
        <v>0.12</v>
      </c>
      <c r="U205" s="10">
        <f t="shared" si="105"/>
        <v>21</v>
      </c>
      <c r="V205" s="10">
        <v>252</v>
      </c>
      <c r="W205" s="12">
        <f t="shared" si="121"/>
        <v>1.0094887930000001</v>
      </c>
      <c r="X205" s="5">
        <f t="shared" si="122"/>
        <v>9.7113677200000001</v>
      </c>
      <c r="Y205" s="11">
        <f t="shared" si="123"/>
        <v>0</v>
      </c>
      <c r="Z205" s="2" t="s">
        <v>65</v>
      </c>
      <c r="AA205" s="64">
        <f t="shared" si="130"/>
        <v>43647</v>
      </c>
      <c r="AB205" s="2"/>
      <c r="AC205" s="41"/>
      <c r="AD205" s="45">
        <v>41760</v>
      </c>
      <c r="AE205" s="32" t="s">
        <v>79</v>
      </c>
      <c r="AG205" s="18">
        <f t="shared" si="112"/>
        <v>36</v>
      </c>
      <c r="AH205" s="66">
        <f t="shared" si="111"/>
        <v>44469</v>
      </c>
      <c r="AI205" s="66">
        <f t="shared" si="109"/>
        <v>44468</v>
      </c>
      <c r="AJ205" s="66">
        <f t="shared" si="110"/>
        <v>44469</v>
      </c>
      <c r="AK205" s="66"/>
      <c r="AL205" s="18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9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4"/>
      <c r="CX205" s="1"/>
      <c r="CY205" s="1"/>
      <c r="CZ205" s="1"/>
      <c r="DA205" s="1"/>
      <c r="DB205" s="1"/>
      <c r="DC205" s="1"/>
      <c r="DD205" s="1"/>
      <c r="DE205" s="1"/>
      <c r="DF205" s="1"/>
      <c r="DG205" s="2"/>
      <c r="DI205" s="46"/>
      <c r="DJ205" s="22"/>
    </row>
    <row r="206" spans="1:114" x14ac:dyDescent="0.2">
      <c r="A206" s="97">
        <f t="shared" si="124"/>
        <v>43647</v>
      </c>
      <c r="B206" s="5">
        <f t="shared" si="113"/>
        <v>1033.16795772</v>
      </c>
      <c r="C206" s="5">
        <f t="shared" si="125"/>
        <v>1000</v>
      </c>
      <c r="D206" s="63">
        <f t="shared" si="126"/>
        <v>5213.75</v>
      </c>
      <c r="E206" s="11">
        <f>IF(K206=1,VLOOKUP(A206,[1]Plan1!$BO$80:$BQ$314,3),E205)</f>
        <v>5214.2700000000004</v>
      </c>
      <c r="F206" s="143">
        <f t="shared" si="127"/>
        <v>43634</v>
      </c>
      <c r="G206" s="9">
        <f t="shared" si="114"/>
        <v>9.9736274274730974E-5</v>
      </c>
      <c r="H206" s="64">
        <f t="shared" si="131"/>
        <v>43661</v>
      </c>
      <c r="I206" s="64">
        <f t="shared" si="115"/>
        <v>43661</v>
      </c>
      <c r="J206" s="1">
        <f t="shared" si="128"/>
        <v>19</v>
      </c>
      <c r="K206" s="1">
        <f t="shared" si="107"/>
        <v>9</v>
      </c>
      <c r="L206" s="5">
        <f t="shared" si="116"/>
        <v>1.00004724</v>
      </c>
      <c r="M206" s="12">
        <f t="shared" si="108"/>
        <v>1.0013001699999999</v>
      </c>
      <c r="N206" s="12">
        <f t="shared" si="104"/>
        <v>1.0234082492276977</v>
      </c>
      <c r="O206" s="5">
        <f t="shared" si="106"/>
        <v>1.0234565900000001</v>
      </c>
      <c r="P206" s="5">
        <f t="shared" si="117"/>
        <v>1023.45659</v>
      </c>
      <c r="Q206" s="10">
        <f t="shared" si="118"/>
        <v>7</v>
      </c>
      <c r="R206" s="6">
        <f t="shared" si="119"/>
        <v>0</v>
      </c>
      <c r="S206" s="5">
        <f t="shared" si="120"/>
        <v>0</v>
      </c>
      <c r="T206" s="6">
        <f t="shared" si="129"/>
        <v>0.12</v>
      </c>
      <c r="U206" s="10">
        <f t="shared" si="105"/>
        <v>21</v>
      </c>
      <c r="V206" s="10">
        <v>252</v>
      </c>
      <c r="W206" s="12">
        <f t="shared" si="121"/>
        <v>1.0094887930000001</v>
      </c>
      <c r="X206" s="5">
        <f t="shared" si="122"/>
        <v>9.7113677200000001</v>
      </c>
      <c r="Y206" s="11">
        <f t="shared" si="123"/>
        <v>9.7113677200000001</v>
      </c>
      <c r="Z206" s="2" t="s">
        <v>65</v>
      </c>
      <c r="AA206" s="64">
        <f t="shared" si="130"/>
        <v>43647</v>
      </c>
      <c r="AB206" s="2"/>
      <c r="AC206" s="41"/>
      <c r="AD206" s="45">
        <v>41809</v>
      </c>
      <c r="AE206" s="32" t="s">
        <v>80</v>
      </c>
      <c r="AG206" s="18">
        <f t="shared" si="112"/>
        <v>37</v>
      </c>
      <c r="AH206" s="66">
        <f t="shared" si="111"/>
        <v>44499</v>
      </c>
      <c r="AI206" s="66">
        <f t="shared" si="109"/>
        <v>44498</v>
      </c>
      <c r="AJ206" s="66">
        <f t="shared" si="110"/>
        <v>44501</v>
      </c>
      <c r="AK206" s="66"/>
      <c r="AL206" s="1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9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4"/>
      <c r="CX206" s="1"/>
      <c r="CY206" s="1"/>
      <c r="CZ206" s="1"/>
      <c r="DA206" s="1"/>
      <c r="DB206" s="1"/>
      <c r="DC206" s="1"/>
      <c r="DD206" s="1"/>
      <c r="DE206" s="1"/>
      <c r="DF206" s="1"/>
      <c r="DG206" s="2"/>
      <c r="DI206" s="46"/>
      <c r="DJ206" s="22"/>
    </row>
    <row r="207" spans="1:114" x14ac:dyDescent="0.2">
      <c r="A207" s="97">
        <f t="shared" si="124"/>
        <v>43648</v>
      </c>
      <c r="B207" s="5">
        <f t="shared" si="113"/>
        <v>1023.92233161</v>
      </c>
      <c r="C207" s="5">
        <f t="shared" si="125"/>
        <v>1000</v>
      </c>
      <c r="D207" s="63">
        <f t="shared" si="126"/>
        <v>5213.75</v>
      </c>
      <c r="E207" s="11">
        <f>IF(K207=1,VLOOKUP(A207,[1]Plan1!$BO$80:$BQ$314,3),E206)</f>
        <v>5214.2700000000004</v>
      </c>
      <c r="F207" s="143">
        <f t="shared" si="127"/>
        <v>43634</v>
      </c>
      <c r="G207" s="9">
        <f t="shared" si="114"/>
        <v>9.9736274274730974E-5</v>
      </c>
      <c r="H207" s="64">
        <f t="shared" si="131"/>
        <v>43661</v>
      </c>
      <c r="I207" s="64">
        <f t="shared" si="115"/>
        <v>43661</v>
      </c>
      <c r="J207" s="1">
        <f t="shared" si="128"/>
        <v>19</v>
      </c>
      <c r="K207" s="1">
        <f t="shared" si="107"/>
        <v>10</v>
      </c>
      <c r="L207" s="5">
        <f t="shared" si="116"/>
        <v>1.0000524900000001</v>
      </c>
      <c r="M207" s="12">
        <f t="shared" si="108"/>
        <v>1.0013001699999999</v>
      </c>
      <c r="N207" s="12">
        <f t="shared" si="104"/>
        <v>1.0234082492276977</v>
      </c>
      <c r="O207" s="5">
        <f t="shared" si="106"/>
        <v>1.0234619599999999</v>
      </c>
      <c r="P207" s="5">
        <f t="shared" si="117"/>
        <v>1023.46196</v>
      </c>
      <c r="Q207" s="10">
        <f t="shared" si="118"/>
        <v>0</v>
      </c>
      <c r="R207" s="6">
        <f t="shared" si="119"/>
        <v>0</v>
      </c>
      <c r="S207" s="5">
        <f t="shared" si="120"/>
        <v>0</v>
      </c>
      <c r="T207" s="6">
        <f t="shared" si="129"/>
        <v>0.12</v>
      </c>
      <c r="U207" s="10">
        <f t="shared" si="105"/>
        <v>1</v>
      </c>
      <c r="V207" s="10">
        <v>252</v>
      </c>
      <c r="W207" s="12">
        <f t="shared" si="121"/>
        <v>1.0004498180000001</v>
      </c>
      <c r="X207" s="5">
        <f t="shared" si="122"/>
        <v>0.46037160999999999</v>
      </c>
      <c r="Y207" s="11">
        <f t="shared" si="123"/>
        <v>0</v>
      </c>
      <c r="Z207" s="2" t="s">
        <v>65</v>
      </c>
      <c r="AA207" s="64">
        <f t="shared" si="130"/>
        <v>43676</v>
      </c>
      <c r="AB207" s="2"/>
      <c r="AC207" s="41"/>
      <c r="AD207" s="45">
        <v>41998</v>
      </c>
      <c r="AE207" s="32" t="s">
        <v>81</v>
      </c>
      <c r="AG207" s="18">
        <f t="shared" si="112"/>
        <v>38</v>
      </c>
      <c r="AH207" s="66">
        <f t="shared" si="111"/>
        <v>44530</v>
      </c>
      <c r="AI207" s="66">
        <f t="shared" si="109"/>
        <v>44529</v>
      </c>
      <c r="AJ207" s="66">
        <f t="shared" si="110"/>
        <v>44530</v>
      </c>
      <c r="AK207" s="66"/>
      <c r="AL207" s="1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9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4"/>
      <c r="CX207" s="1"/>
      <c r="CY207" s="1"/>
      <c r="CZ207" s="1"/>
      <c r="DA207" s="1"/>
      <c r="DB207" s="1"/>
      <c r="DC207" s="1"/>
      <c r="DD207" s="1"/>
      <c r="DE207" s="1"/>
      <c r="DF207" s="1"/>
      <c r="DG207" s="2"/>
      <c r="DI207" s="46"/>
      <c r="DJ207" s="22"/>
    </row>
    <row r="208" spans="1:114" x14ac:dyDescent="0.2">
      <c r="A208" s="97">
        <f t="shared" si="124"/>
        <v>43649</v>
      </c>
      <c r="B208" s="5">
        <f t="shared" si="113"/>
        <v>1024.3882958199999</v>
      </c>
      <c r="C208" s="5">
        <f t="shared" si="125"/>
        <v>1000</v>
      </c>
      <c r="D208" s="63">
        <f t="shared" si="126"/>
        <v>5213.75</v>
      </c>
      <c r="E208" s="11">
        <f>IF(K208=1,VLOOKUP(A208,[1]Plan1!$BO$80:$BQ$314,3),E207)</f>
        <v>5214.2700000000004</v>
      </c>
      <c r="F208" s="143">
        <f t="shared" si="127"/>
        <v>43634</v>
      </c>
      <c r="G208" s="9">
        <f t="shared" si="114"/>
        <v>9.9736274274730974E-5</v>
      </c>
      <c r="H208" s="64">
        <f t="shared" si="131"/>
        <v>43661</v>
      </c>
      <c r="I208" s="64">
        <f t="shared" si="115"/>
        <v>43661</v>
      </c>
      <c r="J208" s="1">
        <f t="shared" si="128"/>
        <v>19</v>
      </c>
      <c r="K208" s="1">
        <f t="shared" si="107"/>
        <v>11</v>
      </c>
      <c r="L208" s="5">
        <f t="shared" si="116"/>
        <v>1.0000577399999999</v>
      </c>
      <c r="M208" s="12">
        <f t="shared" si="108"/>
        <v>1.0013001699999999</v>
      </c>
      <c r="N208" s="12">
        <f t="shared" si="104"/>
        <v>1.0234082492276977</v>
      </c>
      <c r="O208" s="5">
        <f t="shared" si="106"/>
        <v>1.0234673400000001</v>
      </c>
      <c r="P208" s="5">
        <f t="shared" si="117"/>
        <v>1023.46734</v>
      </c>
      <c r="Q208" s="10">
        <f t="shared" si="118"/>
        <v>0</v>
      </c>
      <c r="R208" s="6">
        <f t="shared" si="119"/>
        <v>0</v>
      </c>
      <c r="S208" s="5">
        <f t="shared" si="120"/>
        <v>0</v>
      </c>
      <c r="T208" s="6">
        <f t="shared" si="129"/>
        <v>0.12</v>
      </c>
      <c r="U208" s="10">
        <f t="shared" si="105"/>
        <v>2</v>
      </c>
      <c r="V208" s="10">
        <v>252</v>
      </c>
      <c r="W208" s="12">
        <f t="shared" si="121"/>
        <v>1.0008998389999999</v>
      </c>
      <c r="X208" s="5">
        <f t="shared" si="122"/>
        <v>0.92095581999999998</v>
      </c>
      <c r="Y208" s="11">
        <f t="shared" si="123"/>
        <v>0</v>
      </c>
      <c r="Z208" s="2" t="s">
        <v>65</v>
      </c>
      <c r="AA208" s="64">
        <f t="shared" si="130"/>
        <v>43676</v>
      </c>
      <c r="AB208" s="2"/>
      <c r="AC208" s="41"/>
      <c r="AD208" s="45">
        <v>42005</v>
      </c>
      <c r="AE208" s="32" t="s">
        <v>82</v>
      </c>
      <c r="AG208" s="18">
        <f t="shared" si="112"/>
        <v>39</v>
      </c>
      <c r="AH208" s="66">
        <f t="shared" si="111"/>
        <v>44560</v>
      </c>
      <c r="AI208" s="66">
        <f t="shared" si="109"/>
        <v>44559</v>
      </c>
      <c r="AJ208" s="66">
        <f t="shared" si="110"/>
        <v>44560</v>
      </c>
      <c r="AK208" s="66"/>
      <c r="AL208" s="1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9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4"/>
      <c r="CX208" s="1"/>
      <c r="CY208" s="1"/>
      <c r="CZ208" s="1"/>
      <c r="DA208" s="1"/>
      <c r="DB208" s="1"/>
      <c r="DC208" s="1"/>
      <c r="DD208" s="1"/>
      <c r="DE208" s="1"/>
      <c r="DF208" s="1"/>
      <c r="DG208" s="2"/>
      <c r="DI208" s="46"/>
      <c r="DJ208" s="22"/>
    </row>
    <row r="209" spans="1:114" x14ac:dyDescent="0.2">
      <c r="A209" s="97">
        <f t="shared" si="124"/>
        <v>43650</v>
      </c>
      <c r="B209" s="5">
        <f t="shared" si="113"/>
        <v>1024.8544605899999</v>
      </c>
      <c r="C209" s="5">
        <f t="shared" si="125"/>
        <v>1000</v>
      </c>
      <c r="D209" s="63">
        <f t="shared" si="126"/>
        <v>5213.75</v>
      </c>
      <c r="E209" s="11">
        <f>IF(K209=1,VLOOKUP(A209,[1]Plan1!$BO$80:$BQ$314,3),E208)</f>
        <v>5214.2700000000004</v>
      </c>
      <c r="F209" s="143">
        <f t="shared" si="127"/>
        <v>43634</v>
      </c>
      <c r="G209" s="9">
        <f t="shared" si="114"/>
        <v>9.9736274274730974E-5</v>
      </c>
      <c r="H209" s="64">
        <f t="shared" si="131"/>
        <v>43661</v>
      </c>
      <c r="I209" s="64">
        <f t="shared" si="115"/>
        <v>43661</v>
      </c>
      <c r="J209" s="1">
        <f t="shared" si="128"/>
        <v>19</v>
      </c>
      <c r="K209" s="1">
        <f t="shared" si="107"/>
        <v>12</v>
      </c>
      <c r="L209" s="5">
        <f t="shared" si="116"/>
        <v>1.00006299</v>
      </c>
      <c r="M209" s="12">
        <f t="shared" si="108"/>
        <v>1.0013001699999999</v>
      </c>
      <c r="N209" s="12">
        <f t="shared" si="104"/>
        <v>1.0234082492276977</v>
      </c>
      <c r="O209" s="5">
        <f t="shared" si="106"/>
        <v>1.0234727100000001</v>
      </c>
      <c r="P209" s="5">
        <f t="shared" si="117"/>
        <v>1023.47271</v>
      </c>
      <c r="Q209" s="10">
        <f t="shared" si="118"/>
        <v>0</v>
      </c>
      <c r="R209" s="6">
        <f t="shared" si="119"/>
        <v>0</v>
      </c>
      <c r="S209" s="5">
        <f t="shared" si="120"/>
        <v>0</v>
      </c>
      <c r="T209" s="6">
        <f t="shared" si="129"/>
        <v>0.12</v>
      </c>
      <c r="U209" s="10">
        <f t="shared" si="105"/>
        <v>3</v>
      </c>
      <c r="V209" s="10">
        <v>252</v>
      </c>
      <c r="W209" s="12">
        <f t="shared" si="121"/>
        <v>1.0013500609999999</v>
      </c>
      <c r="X209" s="5">
        <f t="shared" si="122"/>
        <v>1.38175059</v>
      </c>
      <c r="Y209" s="11">
        <f t="shared" si="123"/>
        <v>0</v>
      </c>
      <c r="Z209" s="2" t="s">
        <v>65</v>
      </c>
      <c r="AA209" s="64">
        <f t="shared" si="130"/>
        <v>43676</v>
      </c>
      <c r="AB209" s="2"/>
      <c r="AC209" s="41"/>
      <c r="AD209" s="45">
        <v>42051</v>
      </c>
      <c r="AE209" s="32" t="s">
        <v>76</v>
      </c>
      <c r="AG209" s="18">
        <f t="shared" si="112"/>
        <v>40</v>
      </c>
      <c r="AH209" s="66">
        <f t="shared" si="111"/>
        <v>44591</v>
      </c>
      <c r="AI209" s="66">
        <f t="shared" si="109"/>
        <v>44589</v>
      </c>
      <c r="AJ209" s="66">
        <f t="shared" si="110"/>
        <v>44592</v>
      </c>
      <c r="AK209" s="66"/>
      <c r="AL209" s="1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9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4"/>
      <c r="CX209" s="1"/>
      <c r="CY209" s="1"/>
      <c r="CZ209" s="1"/>
      <c r="DA209" s="1"/>
      <c r="DB209" s="1"/>
      <c r="DC209" s="1"/>
      <c r="DD209" s="1"/>
      <c r="DE209" s="1"/>
      <c r="DF209" s="1"/>
      <c r="DG209" s="2"/>
      <c r="DI209" s="46"/>
      <c r="DJ209" s="22"/>
    </row>
    <row r="210" spans="1:114" x14ac:dyDescent="0.2">
      <c r="A210" s="97">
        <f t="shared" si="124"/>
        <v>43651</v>
      </c>
      <c r="B210" s="5">
        <f t="shared" si="113"/>
        <v>1025.3208289500001</v>
      </c>
      <c r="C210" s="5">
        <f t="shared" si="125"/>
        <v>1000</v>
      </c>
      <c r="D210" s="63">
        <f t="shared" si="126"/>
        <v>5213.75</v>
      </c>
      <c r="E210" s="11">
        <f>IF(K210=1,VLOOKUP(A210,[1]Plan1!$BO$80:$BQ$314,3),E209)</f>
        <v>5214.2700000000004</v>
      </c>
      <c r="F210" s="143">
        <f t="shared" si="127"/>
        <v>43634</v>
      </c>
      <c r="G210" s="9">
        <f t="shared" si="114"/>
        <v>9.9736274274730974E-5</v>
      </c>
      <c r="H210" s="64">
        <f t="shared" si="131"/>
        <v>43661</v>
      </c>
      <c r="I210" s="64">
        <f t="shared" si="115"/>
        <v>43661</v>
      </c>
      <c r="J210" s="1">
        <f t="shared" si="128"/>
        <v>19</v>
      </c>
      <c r="K210" s="1">
        <f t="shared" si="107"/>
        <v>13</v>
      </c>
      <c r="L210" s="5">
        <f t="shared" si="116"/>
        <v>1.0000682299999999</v>
      </c>
      <c r="M210" s="12">
        <f t="shared" si="108"/>
        <v>1.0013001699999999</v>
      </c>
      <c r="N210" s="12">
        <f t="shared" si="104"/>
        <v>1.0234082492276977</v>
      </c>
      <c r="O210" s="5">
        <f t="shared" si="106"/>
        <v>1.0234780699999999</v>
      </c>
      <c r="P210" s="5">
        <f t="shared" si="117"/>
        <v>1023.47807</v>
      </c>
      <c r="Q210" s="10">
        <f t="shared" si="118"/>
        <v>0</v>
      </c>
      <c r="R210" s="6">
        <f t="shared" si="119"/>
        <v>0</v>
      </c>
      <c r="S210" s="5">
        <f t="shared" si="120"/>
        <v>0</v>
      </c>
      <c r="T210" s="6">
        <f t="shared" si="129"/>
        <v>0.12</v>
      </c>
      <c r="U210" s="10">
        <f t="shared" si="105"/>
        <v>4</v>
      </c>
      <c r="V210" s="10">
        <v>252</v>
      </c>
      <c r="W210" s="12">
        <f t="shared" si="121"/>
        <v>1.0018004869999999</v>
      </c>
      <c r="X210" s="5">
        <f t="shared" si="122"/>
        <v>1.8427589499999999</v>
      </c>
      <c r="Y210" s="11">
        <f t="shared" si="123"/>
        <v>0</v>
      </c>
      <c r="Z210" s="2" t="s">
        <v>65</v>
      </c>
      <c r="AA210" s="64">
        <f t="shared" si="130"/>
        <v>43676</v>
      </c>
      <c r="AB210" s="2"/>
      <c r="AC210" s="41"/>
      <c r="AD210" s="45">
        <v>42052</v>
      </c>
      <c r="AE210" s="32" t="s">
        <v>76</v>
      </c>
      <c r="AG210" s="18">
        <f t="shared" si="112"/>
        <v>41</v>
      </c>
      <c r="AH210" s="66">
        <f t="shared" si="111"/>
        <v>44620</v>
      </c>
      <c r="AI210" s="66">
        <f t="shared" si="109"/>
        <v>44617</v>
      </c>
      <c r="AJ210" s="66">
        <f t="shared" si="110"/>
        <v>44622</v>
      </c>
      <c r="AK210" s="66"/>
      <c r="AL210" s="1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9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4"/>
      <c r="CX210" s="1"/>
      <c r="CY210" s="1"/>
      <c r="CZ210" s="1"/>
      <c r="DA210" s="1"/>
      <c r="DB210" s="1"/>
      <c r="DC210" s="1"/>
      <c r="DD210" s="1"/>
      <c r="DE210" s="1"/>
      <c r="DF210" s="1"/>
      <c r="DG210" s="2"/>
      <c r="DI210" s="46"/>
      <c r="DJ210" s="22"/>
    </row>
    <row r="211" spans="1:114" x14ac:dyDescent="0.2">
      <c r="A211" s="97">
        <f t="shared" si="124"/>
        <v>43652</v>
      </c>
      <c r="B211" s="5">
        <f t="shared" si="113"/>
        <v>1025.7874189199999</v>
      </c>
      <c r="C211" s="5">
        <f t="shared" si="125"/>
        <v>1000</v>
      </c>
      <c r="D211" s="63">
        <f t="shared" si="126"/>
        <v>5213.75</v>
      </c>
      <c r="E211" s="11">
        <f>IF(K211=1,VLOOKUP(A211,[1]Plan1!$BO$80:$BQ$314,3),E210)</f>
        <v>5214.2700000000004</v>
      </c>
      <c r="F211" s="143">
        <f t="shared" si="127"/>
        <v>43634</v>
      </c>
      <c r="G211" s="9">
        <f t="shared" si="114"/>
        <v>9.9736274274730974E-5</v>
      </c>
      <c r="H211" s="64">
        <f t="shared" si="131"/>
        <v>43661</v>
      </c>
      <c r="I211" s="64">
        <f t="shared" si="115"/>
        <v>43661</v>
      </c>
      <c r="J211" s="1">
        <f t="shared" si="128"/>
        <v>19</v>
      </c>
      <c r="K211" s="1">
        <f t="shared" si="107"/>
        <v>14</v>
      </c>
      <c r="L211" s="5">
        <f t="shared" si="116"/>
        <v>1.00007348</v>
      </c>
      <c r="M211" s="12">
        <f t="shared" si="108"/>
        <v>1.0013001699999999</v>
      </c>
      <c r="N211" s="12">
        <f t="shared" si="104"/>
        <v>1.0234082492276977</v>
      </c>
      <c r="O211" s="5">
        <f t="shared" si="106"/>
        <v>1.0234834399999999</v>
      </c>
      <c r="P211" s="5">
        <f t="shared" si="117"/>
        <v>1023.48344</v>
      </c>
      <c r="Q211" s="10">
        <f t="shared" si="118"/>
        <v>0</v>
      </c>
      <c r="R211" s="6">
        <f t="shared" si="119"/>
        <v>0</v>
      </c>
      <c r="S211" s="5">
        <f t="shared" si="120"/>
        <v>0</v>
      </c>
      <c r="T211" s="6">
        <f t="shared" si="129"/>
        <v>0.12</v>
      </c>
      <c r="U211" s="10">
        <f t="shared" si="105"/>
        <v>5</v>
      </c>
      <c r="V211" s="10">
        <v>252</v>
      </c>
      <c r="W211" s="12">
        <f t="shared" si="121"/>
        <v>1.002251115</v>
      </c>
      <c r="X211" s="5">
        <f t="shared" si="122"/>
        <v>2.30397892</v>
      </c>
      <c r="Y211" s="11">
        <f t="shared" si="123"/>
        <v>0</v>
      </c>
      <c r="Z211" s="2" t="s">
        <v>65</v>
      </c>
      <c r="AA211" s="64">
        <f t="shared" si="130"/>
        <v>43676</v>
      </c>
      <c r="AB211" s="2"/>
      <c r="AC211" s="41"/>
      <c r="AD211" s="45">
        <v>42097</v>
      </c>
      <c r="AE211" s="32" t="s">
        <v>77</v>
      </c>
      <c r="AG211" s="18">
        <f t="shared" si="112"/>
        <v>42</v>
      </c>
      <c r="AH211" s="66">
        <v>44650</v>
      </c>
      <c r="AI211" s="66">
        <f t="shared" si="109"/>
        <v>44649</v>
      </c>
      <c r="AJ211" s="66">
        <f t="shared" si="110"/>
        <v>44650</v>
      </c>
      <c r="AK211" s="66"/>
      <c r="AL211" s="1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9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4"/>
      <c r="CX211" s="1"/>
      <c r="CY211" s="1"/>
      <c r="CZ211" s="1"/>
      <c r="DA211" s="1"/>
      <c r="DB211" s="1"/>
      <c r="DC211" s="1"/>
      <c r="DD211" s="1"/>
      <c r="DE211" s="1"/>
      <c r="DF211" s="1"/>
      <c r="DG211" s="2"/>
      <c r="DI211" s="46"/>
      <c r="DJ211" s="22"/>
    </row>
    <row r="212" spans="1:114" x14ac:dyDescent="0.2">
      <c r="A212" s="97">
        <f t="shared" si="124"/>
        <v>43653</v>
      </c>
      <c r="B212" s="5">
        <f t="shared" si="113"/>
        <v>1025.7874189199999</v>
      </c>
      <c r="C212" s="5">
        <f t="shared" si="125"/>
        <v>1000</v>
      </c>
      <c r="D212" s="63">
        <f t="shared" si="126"/>
        <v>5213.75</v>
      </c>
      <c r="E212" s="11">
        <f>IF(K212=1,VLOOKUP(A212,[1]Plan1!$BO$80:$BQ$314,3),E211)</f>
        <v>5214.2700000000004</v>
      </c>
      <c r="F212" s="143">
        <f t="shared" si="127"/>
        <v>43634</v>
      </c>
      <c r="G212" s="9">
        <f t="shared" si="114"/>
        <v>9.9736274274730974E-5</v>
      </c>
      <c r="H212" s="64">
        <f t="shared" si="131"/>
        <v>43661</v>
      </c>
      <c r="I212" s="64">
        <f t="shared" si="115"/>
        <v>43661</v>
      </c>
      <c r="J212" s="1">
        <f t="shared" si="128"/>
        <v>19</v>
      </c>
      <c r="K212" s="1">
        <f t="shared" si="107"/>
        <v>14</v>
      </c>
      <c r="L212" s="5">
        <f t="shared" si="116"/>
        <v>1.00007348</v>
      </c>
      <c r="M212" s="12">
        <f t="shared" si="108"/>
        <v>1.0013001699999999</v>
      </c>
      <c r="N212" s="12">
        <f t="shared" si="104"/>
        <v>1.0234082492276977</v>
      </c>
      <c r="O212" s="5">
        <f t="shared" si="106"/>
        <v>1.0234834399999999</v>
      </c>
      <c r="P212" s="5">
        <f t="shared" si="117"/>
        <v>1023.48344</v>
      </c>
      <c r="Q212" s="10">
        <f t="shared" si="118"/>
        <v>0</v>
      </c>
      <c r="R212" s="6">
        <f t="shared" si="119"/>
        <v>0</v>
      </c>
      <c r="S212" s="5">
        <f t="shared" si="120"/>
        <v>0</v>
      </c>
      <c r="T212" s="6">
        <f t="shared" si="129"/>
        <v>0.12</v>
      </c>
      <c r="U212" s="10">
        <f t="shared" si="105"/>
        <v>5</v>
      </c>
      <c r="V212" s="10">
        <v>252</v>
      </c>
      <c r="W212" s="12">
        <f t="shared" si="121"/>
        <v>1.002251115</v>
      </c>
      <c r="X212" s="5">
        <f t="shared" si="122"/>
        <v>2.30397892</v>
      </c>
      <c r="Y212" s="11">
        <f t="shared" si="123"/>
        <v>0</v>
      </c>
      <c r="Z212" s="2" t="s">
        <v>65</v>
      </c>
      <c r="AA212" s="64">
        <f t="shared" si="130"/>
        <v>43676</v>
      </c>
      <c r="AB212" s="2"/>
      <c r="AC212" s="41"/>
      <c r="AD212" s="45">
        <v>42115</v>
      </c>
      <c r="AE212" s="32" t="s">
        <v>78</v>
      </c>
      <c r="AG212" s="18">
        <f t="shared" si="112"/>
        <v>43</v>
      </c>
      <c r="AH212" s="66">
        <f t="shared" si="111"/>
        <v>44681</v>
      </c>
      <c r="AI212" s="66">
        <f t="shared" si="109"/>
        <v>44680</v>
      </c>
      <c r="AJ212" s="66">
        <f t="shared" si="110"/>
        <v>44683</v>
      </c>
      <c r="AK212" s="66"/>
      <c r="AL212" s="18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9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4"/>
      <c r="CX212" s="1"/>
      <c r="CY212" s="1"/>
      <c r="CZ212" s="1"/>
      <c r="DA212" s="1"/>
      <c r="DB212" s="1"/>
      <c r="DC212" s="1"/>
      <c r="DD212" s="1"/>
      <c r="DE212" s="1"/>
      <c r="DF212" s="1"/>
      <c r="DG212" s="2"/>
      <c r="DI212" s="46"/>
      <c r="DJ212" s="22"/>
    </row>
    <row r="213" spans="1:114" x14ac:dyDescent="0.2">
      <c r="A213" s="97">
        <f t="shared" si="124"/>
        <v>43654</v>
      </c>
      <c r="B213" s="5">
        <f t="shared" si="113"/>
        <v>1025.7874189199999</v>
      </c>
      <c r="C213" s="5">
        <f t="shared" si="125"/>
        <v>1000</v>
      </c>
      <c r="D213" s="63">
        <f t="shared" si="126"/>
        <v>5213.75</v>
      </c>
      <c r="E213" s="11">
        <f>IF(K213=1,VLOOKUP(A213,[1]Plan1!$BO$80:$BQ$314,3),E212)</f>
        <v>5214.2700000000004</v>
      </c>
      <c r="F213" s="143">
        <f t="shared" si="127"/>
        <v>43634</v>
      </c>
      <c r="G213" s="9">
        <f t="shared" si="114"/>
        <v>9.9736274274730974E-5</v>
      </c>
      <c r="H213" s="64">
        <f t="shared" si="131"/>
        <v>43661</v>
      </c>
      <c r="I213" s="64">
        <f t="shared" si="115"/>
        <v>43661</v>
      </c>
      <c r="J213" s="1">
        <f t="shared" si="128"/>
        <v>19</v>
      </c>
      <c r="K213" s="1">
        <f t="shared" si="107"/>
        <v>14</v>
      </c>
      <c r="L213" s="5">
        <f t="shared" si="116"/>
        <v>1.00007348</v>
      </c>
      <c r="M213" s="12">
        <f t="shared" si="108"/>
        <v>1.0013001699999999</v>
      </c>
      <c r="N213" s="12">
        <f t="shared" si="104"/>
        <v>1.0234082492276977</v>
      </c>
      <c r="O213" s="5">
        <f t="shared" si="106"/>
        <v>1.0234834399999999</v>
      </c>
      <c r="P213" s="5">
        <f t="shared" si="117"/>
        <v>1023.48344</v>
      </c>
      <c r="Q213" s="10">
        <f t="shared" si="118"/>
        <v>0</v>
      </c>
      <c r="R213" s="6">
        <f t="shared" si="119"/>
        <v>0</v>
      </c>
      <c r="S213" s="5">
        <f t="shared" si="120"/>
        <v>0</v>
      </c>
      <c r="T213" s="6">
        <f t="shared" si="129"/>
        <v>0.12</v>
      </c>
      <c r="U213" s="10">
        <f t="shared" si="105"/>
        <v>5</v>
      </c>
      <c r="V213" s="10">
        <v>252</v>
      </c>
      <c r="W213" s="12">
        <f t="shared" si="121"/>
        <v>1.002251115</v>
      </c>
      <c r="X213" s="5">
        <f t="shared" si="122"/>
        <v>2.30397892</v>
      </c>
      <c r="Y213" s="11">
        <f t="shared" si="123"/>
        <v>0</v>
      </c>
      <c r="Z213" s="2" t="s">
        <v>65</v>
      </c>
      <c r="AA213" s="64">
        <f t="shared" si="130"/>
        <v>43676</v>
      </c>
      <c r="AB213" s="2"/>
      <c r="AC213" s="41"/>
      <c r="AD213" s="45">
        <v>42125</v>
      </c>
      <c r="AE213" s="32" t="s">
        <v>79</v>
      </c>
      <c r="AG213" s="18">
        <f t="shared" si="112"/>
        <v>44</v>
      </c>
      <c r="AH213" s="66">
        <f t="shared" si="111"/>
        <v>44711</v>
      </c>
      <c r="AI213" s="66">
        <f t="shared" si="109"/>
        <v>44708</v>
      </c>
      <c r="AJ213" s="66">
        <f t="shared" si="110"/>
        <v>44711</v>
      </c>
      <c r="AK213" s="66"/>
      <c r="AL213" s="1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9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4"/>
      <c r="CX213" s="1"/>
      <c r="CY213" s="1"/>
      <c r="CZ213" s="1"/>
      <c r="DA213" s="1"/>
      <c r="DB213" s="1"/>
      <c r="DC213" s="1"/>
      <c r="DD213" s="1"/>
      <c r="DE213" s="1"/>
      <c r="DF213" s="1"/>
      <c r="DG213" s="2"/>
      <c r="DI213" s="46"/>
      <c r="DJ213" s="22"/>
    </row>
    <row r="214" spans="1:114" x14ac:dyDescent="0.2">
      <c r="A214" s="97">
        <f t="shared" si="124"/>
        <v>43655</v>
      </c>
      <c r="B214" s="5">
        <f t="shared" si="113"/>
        <v>1026.2542315200001</v>
      </c>
      <c r="C214" s="5">
        <f t="shared" si="125"/>
        <v>1000</v>
      </c>
      <c r="D214" s="63">
        <f t="shared" si="126"/>
        <v>5213.75</v>
      </c>
      <c r="E214" s="11">
        <f>IF(K214=1,VLOOKUP(A214,[1]Plan1!$BO$80:$BQ$314,3),E213)</f>
        <v>5214.2700000000004</v>
      </c>
      <c r="F214" s="143">
        <f t="shared" si="127"/>
        <v>43634</v>
      </c>
      <c r="G214" s="9">
        <f t="shared" si="114"/>
        <v>9.9736274274730974E-5</v>
      </c>
      <c r="H214" s="64">
        <f t="shared" si="131"/>
        <v>43661</v>
      </c>
      <c r="I214" s="64">
        <f t="shared" si="115"/>
        <v>43661</v>
      </c>
      <c r="J214" s="1">
        <f t="shared" si="128"/>
        <v>19</v>
      </c>
      <c r="K214" s="1">
        <f t="shared" si="107"/>
        <v>15</v>
      </c>
      <c r="L214" s="5">
        <f t="shared" si="116"/>
        <v>1.00007873</v>
      </c>
      <c r="M214" s="12">
        <f t="shared" si="108"/>
        <v>1.0013001699999999</v>
      </c>
      <c r="N214" s="12">
        <f t="shared" si="104"/>
        <v>1.0234082492276977</v>
      </c>
      <c r="O214" s="5">
        <f t="shared" si="106"/>
        <v>1.0234888200000001</v>
      </c>
      <c r="P214" s="5">
        <f t="shared" si="117"/>
        <v>1023.48882</v>
      </c>
      <c r="Q214" s="10">
        <f t="shared" si="118"/>
        <v>0</v>
      </c>
      <c r="R214" s="6">
        <f t="shared" si="119"/>
        <v>0</v>
      </c>
      <c r="S214" s="5">
        <f t="shared" si="120"/>
        <v>0</v>
      </c>
      <c r="T214" s="6">
        <f t="shared" si="129"/>
        <v>0.12</v>
      </c>
      <c r="U214" s="10">
        <f t="shared" si="105"/>
        <v>6</v>
      </c>
      <c r="V214" s="10">
        <v>252</v>
      </c>
      <c r="W214" s="12">
        <f t="shared" si="121"/>
        <v>1.002701946</v>
      </c>
      <c r="X214" s="5">
        <f t="shared" si="122"/>
        <v>2.7654115199999998</v>
      </c>
      <c r="Y214" s="11">
        <f t="shared" si="123"/>
        <v>0</v>
      </c>
      <c r="Z214" s="2" t="s">
        <v>65</v>
      </c>
      <c r="AA214" s="64">
        <f t="shared" si="130"/>
        <v>43676</v>
      </c>
      <c r="AB214" s="2"/>
      <c r="AC214" s="41"/>
      <c r="AD214" s="45">
        <v>42159</v>
      </c>
      <c r="AE214" s="32" t="s">
        <v>80</v>
      </c>
      <c r="AG214" s="18">
        <f t="shared" si="112"/>
        <v>45</v>
      </c>
      <c r="AH214" s="66">
        <f t="shared" si="111"/>
        <v>44742</v>
      </c>
      <c r="AI214" s="66">
        <f t="shared" si="109"/>
        <v>44741</v>
      </c>
      <c r="AJ214" s="66">
        <f t="shared" si="110"/>
        <v>44742</v>
      </c>
      <c r="AK214" s="66"/>
      <c r="AL214" s="1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9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4"/>
      <c r="CX214" s="1"/>
      <c r="CY214" s="1"/>
      <c r="CZ214" s="1"/>
      <c r="DA214" s="1"/>
      <c r="DB214" s="1"/>
      <c r="DC214" s="1"/>
      <c r="DD214" s="1"/>
      <c r="DE214" s="1"/>
      <c r="DF214" s="1"/>
      <c r="DG214" s="2"/>
      <c r="DI214" s="46"/>
      <c r="DJ214" s="22"/>
    </row>
    <row r="215" spans="1:114" x14ac:dyDescent="0.2">
      <c r="A215" s="97">
        <f t="shared" si="124"/>
        <v>43656</v>
      </c>
      <c r="B215" s="5">
        <f t="shared" si="113"/>
        <v>1026.72124568</v>
      </c>
      <c r="C215" s="5">
        <f t="shared" si="125"/>
        <v>1000</v>
      </c>
      <c r="D215" s="63">
        <f t="shared" si="126"/>
        <v>5213.75</v>
      </c>
      <c r="E215" s="11">
        <f>IF(K215=1,VLOOKUP(A215,[1]Plan1!$BO$80:$BQ$314,3),E214)</f>
        <v>5214.2700000000004</v>
      </c>
      <c r="F215" s="143">
        <f t="shared" si="127"/>
        <v>43634</v>
      </c>
      <c r="G215" s="9">
        <f t="shared" si="114"/>
        <v>9.9736274274730974E-5</v>
      </c>
      <c r="H215" s="64">
        <f t="shared" si="131"/>
        <v>43661</v>
      </c>
      <c r="I215" s="64">
        <f t="shared" si="115"/>
        <v>43661</v>
      </c>
      <c r="J215" s="1">
        <f t="shared" si="128"/>
        <v>19</v>
      </c>
      <c r="K215" s="1">
        <f t="shared" si="107"/>
        <v>16</v>
      </c>
      <c r="L215" s="5">
        <f t="shared" si="116"/>
        <v>1.0000839800000001</v>
      </c>
      <c r="M215" s="12">
        <f t="shared" si="108"/>
        <v>1.0013001699999999</v>
      </c>
      <c r="N215" s="12">
        <f t="shared" si="104"/>
        <v>1.0234082492276977</v>
      </c>
      <c r="O215" s="5">
        <f t="shared" si="106"/>
        <v>1.0234941900000001</v>
      </c>
      <c r="P215" s="5">
        <f t="shared" si="117"/>
        <v>1023.49419</v>
      </c>
      <c r="Q215" s="10">
        <f t="shared" si="118"/>
        <v>0</v>
      </c>
      <c r="R215" s="6">
        <f t="shared" si="119"/>
        <v>0</v>
      </c>
      <c r="S215" s="5">
        <f t="shared" si="120"/>
        <v>0</v>
      </c>
      <c r="T215" s="6">
        <f t="shared" si="129"/>
        <v>0.12</v>
      </c>
      <c r="U215" s="10">
        <f t="shared" si="105"/>
        <v>7</v>
      </c>
      <c r="V215" s="10">
        <v>252</v>
      </c>
      <c r="W215" s="12">
        <f t="shared" si="121"/>
        <v>1.003152979</v>
      </c>
      <c r="X215" s="5">
        <f t="shared" si="122"/>
        <v>3.2270556799999999</v>
      </c>
      <c r="Y215" s="11">
        <f t="shared" si="123"/>
        <v>0</v>
      </c>
      <c r="Z215" s="2" t="s">
        <v>65</v>
      </c>
      <c r="AA215" s="64">
        <f t="shared" si="130"/>
        <v>43676</v>
      </c>
      <c r="AB215" s="2"/>
      <c r="AC215" s="41"/>
      <c r="AD215" s="45">
        <v>42254</v>
      </c>
      <c r="AE215" s="32" t="s">
        <v>90</v>
      </c>
      <c r="AG215" s="18">
        <f t="shared" si="112"/>
        <v>46</v>
      </c>
      <c r="AH215" s="66">
        <f t="shared" si="111"/>
        <v>44772</v>
      </c>
      <c r="AI215" s="66">
        <f t="shared" si="109"/>
        <v>44771</v>
      </c>
      <c r="AJ215" s="66">
        <f t="shared" si="110"/>
        <v>44774</v>
      </c>
      <c r="AK215" s="66"/>
      <c r="AL215" s="18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9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4"/>
      <c r="CX215" s="1"/>
      <c r="CY215" s="1"/>
      <c r="CZ215" s="1"/>
      <c r="DA215" s="1"/>
      <c r="DB215" s="1"/>
      <c r="DC215" s="1"/>
      <c r="DD215" s="1"/>
      <c r="DE215" s="1"/>
      <c r="DF215" s="1"/>
      <c r="DG215" s="2"/>
      <c r="DI215" s="46"/>
      <c r="DJ215" s="22"/>
    </row>
    <row r="216" spans="1:114" x14ac:dyDescent="0.2">
      <c r="A216" s="97">
        <f t="shared" si="124"/>
        <v>43657</v>
      </c>
      <c r="B216" s="5">
        <f t="shared" si="113"/>
        <v>1027.18847349</v>
      </c>
      <c r="C216" s="5">
        <f t="shared" si="125"/>
        <v>1000</v>
      </c>
      <c r="D216" s="63">
        <f t="shared" si="126"/>
        <v>5213.75</v>
      </c>
      <c r="E216" s="11">
        <f>IF(K216=1,VLOOKUP(A216,[1]Plan1!$BO$80:$BQ$314,3),E215)</f>
        <v>5214.2700000000004</v>
      </c>
      <c r="F216" s="143">
        <f t="shared" si="127"/>
        <v>43634</v>
      </c>
      <c r="G216" s="9">
        <f t="shared" si="114"/>
        <v>9.9736274274730974E-5</v>
      </c>
      <c r="H216" s="64">
        <f t="shared" si="131"/>
        <v>43661</v>
      </c>
      <c r="I216" s="64">
        <f t="shared" si="115"/>
        <v>43661</v>
      </c>
      <c r="J216" s="1">
        <f t="shared" si="128"/>
        <v>19</v>
      </c>
      <c r="K216" s="1">
        <f t="shared" si="107"/>
        <v>17</v>
      </c>
      <c r="L216" s="5">
        <f t="shared" si="116"/>
        <v>1.0000892299999999</v>
      </c>
      <c r="M216" s="12">
        <f t="shared" si="108"/>
        <v>1.0013001699999999</v>
      </c>
      <c r="N216" s="12">
        <f t="shared" si="104"/>
        <v>1.0234082492276977</v>
      </c>
      <c r="O216" s="5">
        <f t="shared" si="106"/>
        <v>1.0234995600000001</v>
      </c>
      <c r="P216" s="5">
        <f t="shared" si="117"/>
        <v>1023.49956</v>
      </c>
      <c r="Q216" s="10">
        <f t="shared" si="118"/>
        <v>0</v>
      </c>
      <c r="R216" s="6">
        <f t="shared" si="119"/>
        <v>0</v>
      </c>
      <c r="S216" s="5">
        <f t="shared" si="120"/>
        <v>0</v>
      </c>
      <c r="T216" s="6">
        <f t="shared" si="129"/>
        <v>0.12</v>
      </c>
      <c r="U216" s="10">
        <f t="shared" si="105"/>
        <v>8</v>
      </c>
      <c r="V216" s="10">
        <v>252</v>
      </c>
      <c r="W216" s="12">
        <f t="shared" si="121"/>
        <v>1.003604216</v>
      </c>
      <c r="X216" s="5">
        <f t="shared" si="122"/>
        <v>3.68891349</v>
      </c>
      <c r="Y216" s="11">
        <f t="shared" si="123"/>
        <v>0</v>
      </c>
      <c r="Z216" s="2" t="s">
        <v>65</v>
      </c>
      <c r="AA216" s="64">
        <f t="shared" si="130"/>
        <v>43676</v>
      </c>
      <c r="AB216" s="2"/>
      <c r="AC216" s="41"/>
      <c r="AD216" s="45">
        <v>42289</v>
      </c>
      <c r="AE216" s="32" t="s">
        <v>89</v>
      </c>
      <c r="AG216" s="18">
        <f t="shared" si="112"/>
        <v>47</v>
      </c>
      <c r="AH216" s="66">
        <f t="shared" si="111"/>
        <v>44803</v>
      </c>
      <c r="AI216" s="66">
        <f t="shared" si="109"/>
        <v>44802</v>
      </c>
      <c r="AJ216" s="66">
        <f t="shared" si="110"/>
        <v>44803</v>
      </c>
      <c r="AK216" s="66"/>
      <c r="AL216" s="18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9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4"/>
      <c r="CX216" s="1"/>
      <c r="CY216" s="1"/>
      <c r="CZ216" s="1"/>
      <c r="DA216" s="1"/>
      <c r="DB216" s="1"/>
      <c r="DC216" s="1"/>
      <c r="DD216" s="1"/>
      <c r="DE216" s="1"/>
      <c r="DF216" s="1"/>
      <c r="DG216" s="2"/>
      <c r="DI216" s="46"/>
      <c r="DJ216" s="22"/>
    </row>
    <row r="217" spans="1:114" x14ac:dyDescent="0.2">
      <c r="A217" s="97">
        <f t="shared" si="124"/>
        <v>43658</v>
      </c>
      <c r="B217" s="5">
        <f t="shared" si="113"/>
        <v>1027.65592292</v>
      </c>
      <c r="C217" s="5">
        <f t="shared" si="125"/>
        <v>1000</v>
      </c>
      <c r="D217" s="63">
        <f t="shared" si="126"/>
        <v>5213.75</v>
      </c>
      <c r="E217" s="11">
        <f>IF(K217=1,VLOOKUP(A217,[1]Plan1!$BO$80:$BQ$314,3),E216)</f>
        <v>5214.2700000000004</v>
      </c>
      <c r="F217" s="143">
        <f t="shared" si="127"/>
        <v>43634</v>
      </c>
      <c r="G217" s="9">
        <f t="shared" si="114"/>
        <v>9.9736274274730974E-5</v>
      </c>
      <c r="H217" s="64">
        <f t="shared" si="131"/>
        <v>43661</v>
      </c>
      <c r="I217" s="64">
        <f t="shared" si="115"/>
        <v>43661</v>
      </c>
      <c r="J217" s="1">
        <f t="shared" si="128"/>
        <v>19</v>
      </c>
      <c r="K217" s="1">
        <f t="shared" si="107"/>
        <v>18</v>
      </c>
      <c r="L217" s="5">
        <f t="shared" si="116"/>
        <v>1.00009448</v>
      </c>
      <c r="M217" s="12">
        <f t="shared" si="108"/>
        <v>1.0013001699999999</v>
      </c>
      <c r="N217" s="12">
        <f t="shared" si="104"/>
        <v>1.0234082492276977</v>
      </c>
      <c r="O217" s="5">
        <f t="shared" si="106"/>
        <v>1.02350494</v>
      </c>
      <c r="P217" s="5">
        <f t="shared" si="117"/>
        <v>1023.50494</v>
      </c>
      <c r="Q217" s="10">
        <f t="shared" si="118"/>
        <v>0</v>
      </c>
      <c r="R217" s="6">
        <f t="shared" si="119"/>
        <v>0</v>
      </c>
      <c r="S217" s="5">
        <f t="shared" si="120"/>
        <v>0</v>
      </c>
      <c r="T217" s="6">
        <f t="shared" si="129"/>
        <v>0.12</v>
      </c>
      <c r="U217" s="10">
        <f t="shared" si="105"/>
        <v>9</v>
      </c>
      <c r="V217" s="10">
        <v>252</v>
      </c>
      <c r="W217" s="12">
        <f t="shared" si="121"/>
        <v>1.0040556549999999</v>
      </c>
      <c r="X217" s="5">
        <f t="shared" si="122"/>
        <v>4.1509829199999997</v>
      </c>
      <c r="Y217" s="11">
        <f t="shared" si="123"/>
        <v>0</v>
      </c>
      <c r="Z217" s="2" t="s">
        <v>65</v>
      </c>
      <c r="AA217" s="64">
        <f t="shared" si="130"/>
        <v>43676</v>
      </c>
      <c r="AB217" s="2"/>
      <c r="AC217" s="41"/>
      <c r="AD217" s="45">
        <v>42310</v>
      </c>
      <c r="AE217" s="32" t="s">
        <v>74</v>
      </c>
      <c r="AG217" s="18">
        <f t="shared" si="112"/>
        <v>48</v>
      </c>
      <c r="AH217" s="66">
        <v>44838</v>
      </c>
      <c r="AI217" s="66">
        <f t="shared" si="109"/>
        <v>44837</v>
      </c>
      <c r="AJ217" s="66">
        <f t="shared" si="110"/>
        <v>44838</v>
      </c>
      <c r="AK217" s="66"/>
      <c r="AL217" s="18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9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4"/>
      <c r="CX217" s="1"/>
      <c r="CY217" s="1"/>
      <c r="CZ217" s="1"/>
      <c r="DA217" s="1"/>
      <c r="DB217" s="1"/>
      <c r="DC217" s="1"/>
      <c r="DD217" s="1"/>
      <c r="DE217" s="1"/>
      <c r="DF217" s="1"/>
      <c r="DG217" s="2"/>
      <c r="DI217" s="46"/>
      <c r="DJ217" s="22"/>
    </row>
    <row r="218" spans="1:114" x14ac:dyDescent="0.2">
      <c r="A218" s="97">
        <f t="shared" si="124"/>
        <v>43659</v>
      </c>
      <c r="B218" s="5">
        <f t="shared" si="113"/>
        <v>1028.12357494</v>
      </c>
      <c r="C218" s="5">
        <f t="shared" si="125"/>
        <v>1000</v>
      </c>
      <c r="D218" s="63">
        <f t="shared" si="126"/>
        <v>5213.75</v>
      </c>
      <c r="E218" s="11">
        <f>IF(K218=1,VLOOKUP(A218,[1]Plan1!$BO$80:$BQ$314,3),E217)</f>
        <v>5214.2700000000004</v>
      </c>
      <c r="F218" s="143">
        <f t="shared" si="127"/>
        <v>43634</v>
      </c>
      <c r="G218" s="9">
        <f t="shared" si="114"/>
        <v>9.9736274274730974E-5</v>
      </c>
      <c r="H218" s="64">
        <f t="shared" si="131"/>
        <v>43661</v>
      </c>
      <c r="I218" s="64">
        <f t="shared" si="115"/>
        <v>43661</v>
      </c>
      <c r="J218" s="1">
        <f t="shared" si="128"/>
        <v>19</v>
      </c>
      <c r="K218" s="1">
        <f t="shared" si="107"/>
        <v>19</v>
      </c>
      <c r="L218" s="5">
        <f t="shared" si="116"/>
        <v>1.0000997300000001</v>
      </c>
      <c r="M218" s="12">
        <f t="shared" si="108"/>
        <v>1.0013001699999999</v>
      </c>
      <c r="N218" s="12">
        <f t="shared" si="104"/>
        <v>1.0234082492276977</v>
      </c>
      <c r="O218" s="5">
        <f t="shared" si="106"/>
        <v>1.02351031</v>
      </c>
      <c r="P218" s="5">
        <f t="shared" si="117"/>
        <v>1023.51031</v>
      </c>
      <c r="Q218" s="10">
        <f t="shared" si="118"/>
        <v>0</v>
      </c>
      <c r="R218" s="6">
        <f t="shared" si="119"/>
        <v>0</v>
      </c>
      <c r="S218" s="5">
        <f t="shared" si="120"/>
        <v>0</v>
      </c>
      <c r="T218" s="6">
        <f t="shared" si="129"/>
        <v>0.12</v>
      </c>
      <c r="U218" s="10">
        <f t="shared" si="105"/>
        <v>10</v>
      </c>
      <c r="V218" s="10">
        <v>252</v>
      </c>
      <c r="W218" s="12">
        <f t="shared" si="121"/>
        <v>1.004507297</v>
      </c>
      <c r="X218" s="5">
        <f t="shared" si="122"/>
        <v>4.6132649399999996</v>
      </c>
      <c r="Y218" s="11">
        <f t="shared" si="123"/>
        <v>0</v>
      </c>
      <c r="Z218" s="2" t="s">
        <v>65</v>
      </c>
      <c r="AA218" s="64">
        <f t="shared" si="130"/>
        <v>43676</v>
      </c>
      <c r="AB218" s="2"/>
      <c r="AC218" s="41"/>
      <c r="AD218" s="45">
        <v>42363</v>
      </c>
      <c r="AE218" s="32" t="s">
        <v>81</v>
      </c>
      <c r="AG218" s="18"/>
      <c r="AH218" s="66"/>
      <c r="AI218" s="66"/>
      <c r="AJ218" s="66"/>
      <c r="AK218" s="66"/>
      <c r="AL218" s="18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9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4"/>
      <c r="CX218" s="1"/>
      <c r="CY218" s="1"/>
      <c r="CZ218" s="1"/>
      <c r="DA218" s="1"/>
      <c r="DB218" s="1"/>
      <c r="DC218" s="1"/>
      <c r="DD218" s="1"/>
      <c r="DE218" s="1"/>
      <c r="DF218" s="1"/>
      <c r="DG218" s="2"/>
      <c r="DI218" s="46"/>
      <c r="DJ218" s="22"/>
    </row>
    <row r="219" spans="1:114" x14ac:dyDescent="0.2">
      <c r="A219" s="97">
        <f t="shared" si="124"/>
        <v>43660</v>
      </c>
      <c r="B219" s="5">
        <f t="shared" si="113"/>
        <v>1028.12357494</v>
      </c>
      <c r="C219" s="5">
        <f t="shared" si="125"/>
        <v>1000</v>
      </c>
      <c r="D219" s="63">
        <f t="shared" si="126"/>
        <v>5213.75</v>
      </c>
      <c r="E219" s="11">
        <f>IF(K219=1,VLOOKUP(A219,[1]Plan1!$BO$80:$BQ$314,3),E218)</f>
        <v>5214.2700000000004</v>
      </c>
      <c r="F219" s="143">
        <f t="shared" si="127"/>
        <v>43634</v>
      </c>
      <c r="G219" s="9">
        <f t="shared" si="114"/>
        <v>9.9736274274730974E-5</v>
      </c>
      <c r="H219" s="64">
        <f t="shared" si="131"/>
        <v>43661</v>
      </c>
      <c r="I219" s="64">
        <f t="shared" si="115"/>
        <v>43661</v>
      </c>
      <c r="J219" s="1">
        <f t="shared" si="128"/>
        <v>19</v>
      </c>
      <c r="K219" s="1">
        <f t="shared" si="107"/>
        <v>19</v>
      </c>
      <c r="L219" s="5">
        <f t="shared" si="116"/>
        <v>1.0000997300000001</v>
      </c>
      <c r="M219" s="12">
        <f t="shared" si="108"/>
        <v>1.0013001699999999</v>
      </c>
      <c r="N219" s="12">
        <f t="shared" si="104"/>
        <v>1.0234082492276977</v>
      </c>
      <c r="O219" s="5">
        <f t="shared" si="106"/>
        <v>1.02351031</v>
      </c>
      <c r="P219" s="5">
        <f t="shared" si="117"/>
        <v>1023.51031</v>
      </c>
      <c r="Q219" s="10">
        <f t="shared" si="118"/>
        <v>0</v>
      </c>
      <c r="R219" s="6">
        <f t="shared" si="119"/>
        <v>0</v>
      </c>
      <c r="S219" s="5">
        <f t="shared" si="120"/>
        <v>0</v>
      </c>
      <c r="T219" s="6">
        <f t="shared" si="129"/>
        <v>0.12</v>
      </c>
      <c r="U219" s="10">
        <f t="shared" si="105"/>
        <v>10</v>
      </c>
      <c r="V219" s="10">
        <v>252</v>
      </c>
      <c r="W219" s="12">
        <f t="shared" si="121"/>
        <v>1.004507297</v>
      </c>
      <c r="X219" s="5">
        <f t="shared" si="122"/>
        <v>4.6132649399999996</v>
      </c>
      <c r="Y219" s="11">
        <f t="shared" si="123"/>
        <v>0</v>
      </c>
      <c r="Z219" s="2" t="s">
        <v>65</v>
      </c>
      <c r="AA219" s="64">
        <f t="shared" si="130"/>
        <v>43676</v>
      </c>
      <c r="AB219" s="2"/>
      <c r="AC219" s="41"/>
      <c r="AD219" s="45">
        <v>42370</v>
      </c>
      <c r="AE219" s="32" t="s">
        <v>82</v>
      </c>
      <c r="AG219" s="18"/>
      <c r="AH219" s="66"/>
      <c r="AI219" s="66"/>
      <c r="AJ219" s="66"/>
      <c r="AK219" s="66"/>
      <c r="AL219" s="18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9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4"/>
      <c r="CX219" s="1"/>
      <c r="CY219" s="1"/>
      <c r="CZ219" s="1"/>
      <c r="DA219" s="1"/>
      <c r="DB219" s="1"/>
      <c r="DC219" s="1"/>
      <c r="DD219" s="1"/>
      <c r="DE219" s="1"/>
      <c r="DF219" s="1"/>
      <c r="DG219" s="2"/>
      <c r="DI219" s="46"/>
      <c r="DJ219" s="22"/>
    </row>
    <row r="220" spans="1:114" x14ac:dyDescent="0.2">
      <c r="A220" s="97">
        <f t="shared" si="124"/>
        <v>43661</v>
      </c>
      <c r="B220" s="5">
        <f t="shared" si="113"/>
        <v>1028.12357494</v>
      </c>
      <c r="C220" s="5">
        <f t="shared" si="125"/>
        <v>1000</v>
      </c>
      <c r="D220" s="63">
        <f t="shared" si="126"/>
        <v>5213.75</v>
      </c>
      <c r="E220" s="11">
        <f>IF(K220=1,VLOOKUP(A220,[1]Plan1!$BO$80:$BQ$314,3),E219)</f>
        <v>5214.2700000000004</v>
      </c>
      <c r="F220" s="143">
        <f t="shared" si="127"/>
        <v>43634</v>
      </c>
      <c r="G220" s="9">
        <f t="shared" si="114"/>
        <v>9.9736274274730974E-5</v>
      </c>
      <c r="H220" s="64">
        <f t="shared" si="131"/>
        <v>43692</v>
      </c>
      <c r="I220" s="64">
        <f t="shared" si="115"/>
        <v>43661</v>
      </c>
      <c r="J220" s="1">
        <f t="shared" si="128"/>
        <v>19</v>
      </c>
      <c r="K220" s="1">
        <f t="shared" si="107"/>
        <v>19</v>
      </c>
      <c r="L220" s="5">
        <f t="shared" si="116"/>
        <v>1.0000997300000001</v>
      </c>
      <c r="M220" s="12">
        <f t="shared" si="108"/>
        <v>1.0013001699999999</v>
      </c>
      <c r="N220" s="12">
        <f t="shared" si="104"/>
        <v>1.0234082492276977</v>
      </c>
      <c r="O220" s="5">
        <f t="shared" si="106"/>
        <v>1.02351031</v>
      </c>
      <c r="P220" s="5">
        <f t="shared" si="117"/>
        <v>1023.51031</v>
      </c>
      <c r="Q220" s="10">
        <f t="shared" si="118"/>
        <v>0</v>
      </c>
      <c r="R220" s="6">
        <f t="shared" si="119"/>
        <v>0</v>
      </c>
      <c r="S220" s="5">
        <f t="shared" si="120"/>
        <v>0</v>
      </c>
      <c r="T220" s="6">
        <f t="shared" si="129"/>
        <v>0.12</v>
      </c>
      <c r="U220" s="10">
        <f t="shared" si="105"/>
        <v>10</v>
      </c>
      <c r="V220" s="10">
        <v>252</v>
      </c>
      <c r="W220" s="12">
        <f t="shared" si="121"/>
        <v>1.004507297</v>
      </c>
      <c r="X220" s="5">
        <f t="shared" si="122"/>
        <v>4.6132649399999996</v>
      </c>
      <c r="Y220" s="11">
        <f t="shared" si="123"/>
        <v>0</v>
      </c>
      <c r="Z220" s="2" t="s">
        <v>65</v>
      </c>
      <c r="AA220" s="64">
        <f t="shared" si="130"/>
        <v>43676</v>
      </c>
      <c r="AB220" s="2"/>
      <c r="AC220" s="41"/>
      <c r="AD220" s="45">
        <v>42408</v>
      </c>
      <c r="AE220" s="32" t="s">
        <v>76</v>
      </c>
      <c r="AG220" s="18"/>
      <c r="AH220" s="66"/>
      <c r="AI220" s="66"/>
      <c r="AJ220" s="66"/>
      <c r="AK220" s="66"/>
      <c r="AL220" s="18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9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4"/>
      <c r="CX220" s="1"/>
      <c r="CY220" s="1"/>
      <c r="CZ220" s="1"/>
      <c r="DA220" s="1"/>
      <c r="DB220" s="1"/>
      <c r="DC220" s="1"/>
      <c r="DD220" s="1"/>
      <c r="DE220" s="1"/>
      <c r="DF220" s="1"/>
      <c r="DG220" s="2"/>
      <c r="DI220" s="46"/>
      <c r="DJ220" s="22"/>
    </row>
    <row r="221" spans="1:114" x14ac:dyDescent="0.2">
      <c r="A221" s="97">
        <f t="shared" si="124"/>
        <v>43662</v>
      </c>
      <c r="B221" s="5">
        <f t="shared" si="113"/>
        <v>1028.67095298</v>
      </c>
      <c r="C221" s="5">
        <f t="shared" si="125"/>
        <v>1000</v>
      </c>
      <c r="D221" s="63">
        <f t="shared" si="126"/>
        <v>5214.2700000000004</v>
      </c>
      <c r="E221" s="11">
        <f>IF(K221=1,VLOOKUP(A221,[1]Plan1!$BO$80:$BQ$314,3),E220)</f>
        <v>5224.18</v>
      </c>
      <c r="F221" s="143">
        <f t="shared" si="127"/>
        <v>43662</v>
      </c>
      <c r="G221" s="9">
        <f t="shared" si="114"/>
        <v>1.9005536729015393E-3</v>
      </c>
      <c r="H221" s="64">
        <f t="shared" si="131"/>
        <v>43692</v>
      </c>
      <c r="I221" s="64">
        <f t="shared" si="115"/>
        <v>43692</v>
      </c>
      <c r="J221" s="1">
        <f t="shared" si="128"/>
        <v>23</v>
      </c>
      <c r="K221" s="1">
        <f t="shared" si="107"/>
        <v>1</v>
      </c>
      <c r="L221" s="5">
        <f t="shared" si="116"/>
        <v>1.0000825499999999</v>
      </c>
      <c r="M221" s="12">
        <f t="shared" si="108"/>
        <v>1.0000997300000001</v>
      </c>
      <c r="N221" s="12">
        <f t="shared" si="104"/>
        <v>1.0235103137323933</v>
      </c>
      <c r="O221" s="5">
        <f t="shared" si="106"/>
        <v>1.0235947999999999</v>
      </c>
      <c r="P221" s="5">
        <f t="shared" si="117"/>
        <v>1023.5948</v>
      </c>
      <c r="Q221" s="10">
        <f t="shared" si="118"/>
        <v>0</v>
      </c>
      <c r="R221" s="6">
        <f t="shared" si="119"/>
        <v>0</v>
      </c>
      <c r="S221" s="5">
        <f t="shared" si="120"/>
        <v>0</v>
      </c>
      <c r="T221" s="6">
        <f t="shared" si="129"/>
        <v>0.12</v>
      </c>
      <c r="U221" s="10">
        <f t="shared" si="105"/>
        <v>11</v>
      </c>
      <c r="V221" s="10">
        <v>252</v>
      </c>
      <c r="W221" s="12">
        <f t="shared" si="121"/>
        <v>1.004959143</v>
      </c>
      <c r="X221" s="5">
        <f t="shared" si="122"/>
        <v>5.0761529799999998</v>
      </c>
      <c r="Y221" s="11">
        <f t="shared" si="123"/>
        <v>0</v>
      </c>
      <c r="Z221" s="2" t="s">
        <v>65</v>
      </c>
      <c r="AA221" s="64">
        <f t="shared" si="130"/>
        <v>43676</v>
      </c>
      <c r="AB221" s="2"/>
      <c r="AC221" s="41"/>
      <c r="AD221" s="45">
        <v>42409</v>
      </c>
      <c r="AE221" s="32" t="s">
        <v>76</v>
      </c>
      <c r="AG221" s="32"/>
      <c r="AH221" s="66"/>
      <c r="AI221" s="66"/>
      <c r="AJ221" s="66"/>
      <c r="AK221" s="66"/>
      <c r="AL221" s="18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9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4"/>
      <c r="CX221" s="1"/>
      <c r="CY221" s="1"/>
      <c r="CZ221" s="1"/>
      <c r="DA221" s="1"/>
      <c r="DB221" s="1"/>
      <c r="DC221" s="1"/>
      <c r="DD221" s="1"/>
      <c r="DE221" s="1"/>
      <c r="DF221" s="1"/>
      <c r="DG221" s="2"/>
      <c r="DI221" s="46"/>
      <c r="DJ221" s="22"/>
    </row>
    <row r="222" spans="1:114" x14ac:dyDescent="0.2">
      <c r="A222" s="97">
        <f t="shared" si="124"/>
        <v>43663</v>
      </c>
      <c r="B222" s="5">
        <f t="shared" si="113"/>
        <v>1029.2186352900001</v>
      </c>
      <c r="C222" s="5">
        <f t="shared" si="125"/>
        <v>1000</v>
      </c>
      <c r="D222" s="63">
        <f t="shared" si="126"/>
        <v>5214.2700000000004</v>
      </c>
      <c r="E222" s="11">
        <f>IF(K222=1,VLOOKUP(A222,[1]Plan1!$BO$80:$BQ$314,3),E221)</f>
        <v>5224.18</v>
      </c>
      <c r="F222" s="143">
        <f t="shared" si="127"/>
        <v>43662</v>
      </c>
      <c r="G222" s="9">
        <f t="shared" si="114"/>
        <v>1.9005536729015393E-3</v>
      </c>
      <c r="H222" s="64">
        <f t="shared" si="131"/>
        <v>43692</v>
      </c>
      <c r="I222" s="64">
        <f t="shared" si="115"/>
        <v>43692</v>
      </c>
      <c r="J222" s="1">
        <f t="shared" si="128"/>
        <v>23</v>
      </c>
      <c r="K222" s="1">
        <f t="shared" si="107"/>
        <v>2</v>
      </c>
      <c r="L222" s="5">
        <f t="shared" si="116"/>
        <v>1.0001651199999999</v>
      </c>
      <c r="M222" s="12">
        <f t="shared" si="108"/>
        <v>1.0000997300000001</v>
      </c>
      <c r="N222" s="12">
        <f t="shared" si="104"/>
        <v>1.0235103137323933</v>
      </c>
      <c r="O222" s="5">
        <f t="shared" si="106"/>
        <v>1.0236793099999999</v>
      </c>
      <c r="P222" s="5">
        <f t="shared" si="117"/>
        <v>1023.67931</v>
      </c>
      <c r="Q222" s="10">
        <f t="shared" si="118"/>
        <v>0</v>
      </c>
      <c r="R222" s="6">
        <f t="shared" si="119"/>
        <v>0</v>
      </c>
      <c r="S222" s="5">
        <f t="shared" si="120"/>
        <v>0</v>
      </c>
      <c r="T222" s="6">
        <f t="shared" si="129"/>
        <v>0.12</v>
      </c>
      <c r="U222" s="10">
        <f t="shared" si="105"/>
        <v>12</v>
      </c>
      <c r="V222" s="10">
        <v>252</v>
      </c>
      <c r="W222" s="12">
        <f t="shared" si="121"/>
        <v>1.005411192</v>
      </c>
      <c r="X222" s="5">
        <f t="shared" si="122"/>
        <v>5.5393252899999998</v>
      </c>
      <c r="Y222" s="11">
        <f t="shared" si="123"/>
        <v>0</v>
      </c>
      <c r="Z222" s="2" t="s">
        <v>65</v>
      </c>
      <c r="AA222" s="64">
        <f t="shared" si="130"/>
        <v>43676</v>
      </c>
      <c r="AB222" s="2"/>
      <c r="AC222" s="41"/>
      <c r="AD222" s="45">
        <v>42454</v>
      </c>
      <c r="AE222" s="32" t="s">
        <v>77</v>
      </c>
      <c r="AG222" s="32"/>
      <c r="AH222" s="66"/>
      <c r="AI222" s="66"/>
      <c r="AJ222" s="66"/>
      <c r="AK222" s="66"/>
      <c r="AL222" s="18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9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4"/>
      <c r="CX222" s="1"/>
      <c r="CY222" s="1"/>
      <c r="CZ222" s="1"/>
      <c r="DA222" s="1"/>
      <c r="DB222" s="1"/>
      <c r="DC222" s="1"/>
      <c r="DD222" s="1"/>
      <c r="DE222" s="1"/>
      <c r="DF222" s="1"/>
      <c r="DG222" s="2"/>
      <c r="DI222" s="46"/>
      <c r="DJ222" s="22"/>
    </row>
    <row r="223" spans="1:114" x14ac:dyDescent="0.2">
      <c r="A223" s="97">
        <f t="shared" si="124"/>
        <v>43664</v>
      </c>
      <c r="B223" s="5">
        <f t="shared" si="113"/>
        <v>1029.76660182</v>
      </c>
      <c r="C223" s="5">
        <f t="shared" si="125"/>
        <v>1000</v>
      </c>
      <c r="D223" s="63">
        <f t="shared" si="126"/>
        <v>5214.2700000000004</v>
      </c>
      <c r="E223" s="11">
        <f>IF(K223=1,VLOOKUP(A223,[1]Plan1!$BO$80:$BQ$314,3),E222)</f>
        <v>5224.18</v>
      </c>
      <c r="F223" s="143">
        <f t="shared" si="127"/>
        <v>43662</v>
      </c>
      <c r="G223" s="9">
        <f t="shared" si="114"/>
        <v>1.9005536729015393E-3</v>
      </c>
      <c r="H223" s="64">
        <f t="shared" si="131"/>
        <v>43692</v>
      </c>
      <c r="I223" s="64">
        <f t="shared" si="115"/>
        <v>43692</v>
      </c>
      <c r="J223" s="1">
        <f t="shared" si="128"/>
        <v>23</v>
      </c>
      <c r="K223" s="1">
        <f t="shared" si="107"/>
        <v>3</v>
      </c>
      <c r="L223" s="5">
        <f t="shared" si="116"/>
        <v>1.0002476899999999</v>
      </c>
      <c r="M223" s="12">
        <f t="shared" si="108"/>
        <v>1.0000997300000001</v>
      </c>
      <c r="N223" s="12">
        <f t="shared" ref="N223:N286" si="132">IF(I223&gt;I222,N222*M223,N222)</f>
        <v>1.0235103137323933</v>
      </c>
      <c r="O223" s="5">
        <f t="shared" si="106"/>
        <v>1.0237638200000001</v>
      </c>
      <c r="P223" s="5">
        <f t="shared" si="117"/>
        <v>1023.76382</v>
      </c>
      <c r="Q223" s="10">
        <f t="shared" si="118"/>
        <v>0</v>
      </c>
      <c r="R223" s="6">
        <f t="shared" si="119"/>
        <v>0</v>
      </c>
      <c r="S223" s="5">
        <f t="shared" si="120"/>
        <v>0</v>
      </c>
      <c r="T223" s="6">
        <f t="shared" si="129"/>
        <v>0.12</v>
      </c>
      <c r="U223" s="10">
        <f t="shared" si="105"/>
        <v>13</v>
      </c>
      <c r="V223" s="10">
        <v>252</v>
      </c>
      <c r="W223" s="12">
        <f t="shared" si="121"/>
        <v>1.0058634440000001</v>
      </c>
      <c r="X223" s="5">
        <f t="shared" si="122"/>
        <v>6.00278182</v>
      </c>
      <c r="Y223" s="11">
        <f t="shared" si="123"/>
        <v>0</v>
      </c>
      <c r="Z223" s="2" t="s">
        <v>65</v>
      </c>
      <c r="AA223" s="64">
        <f t="shared" si="130"/>
        <v>43676</v>
      </c>
      <c r="AB223" s="2"/>
      <c r="AC223" s="41"/>
      <c r="AD223" s="45">
        <v>42481</v>
      </c>
      <c r="AE223" s="32" t="s">
        <v>78</v>
      </c>
      <c r="AG223" s="32"/>
      <c r="AH223" s="66"/>
      <c r="AI223" s="66"/>
      <c r="AJ223" s="66"/>
      <c r="AK223" s="66"/>
      <c r="AL223" s="18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9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4"/>
      <c r="CX223" s="1"/>
      <c r="CY223" s="1"/>
      <c r="CZ223" s="1"/>
      <c r="DA223" s="1"/>
      <c r="DB223" s="1"/>
      <c r="DC223" s="1"/>
      <c r="DD223" s="1"/>
      <c r="DE223" s="1"/>
      <c r="DF223" s="1"/>
      <c r="DG223" s="2"/>
      <c r="DI223" s="46"/>
      <c r="DJ223" s="22"/>
    </row>
    <row r="224" spans="1:114" x14ac:dyDescent="0.2">
      <c r="A224" s="97">
        <f t="shared" si="124"/>
        <v>43665</v>
      </c>
      <c r="B224" s="5">
        <f t="shared" si="113"/>
        <v>1030.3148637300001</v>
      </c>
      <c r="C224" s="5">
        <f t="shared" si="125"/>
        <v>1000</v>
      </c>
      <c r="D224" s="63">
        <f t="shared" si="126"/>
        <v>5214.2700000000004</v>
      </c>
      <c r="E224" s="11">
        <f>IF(K224=1,VLOOKUP(A224,[1]Plan1!$BO$80:$BQ$314,3),E223)</f>
        <v>5224.18</v>
      </c>
      <c r="F224" s="143">
        <f t="shared" si="127"/>
        <v>43662</v>
      </c>
      <c r="G224" s="9">
        <f t="shared" si="114"/>
        <v>1.9005536729015393E-3</v>
      </c>
      <c r="H224" s="64">
        <f t="shared" si="131"/>
        <v>43692</v>
      </c>
      <c r="I224" s="64">
        <f t="shared" si="115"/>
        <v>43692</v>
      </c>
      <c r="J224" s="1">
        <f t="shared" si="128"/>
        <v>23</v>
      </c>
      <c r="K224" s="1">
        <f t="shared" si="107"/>
        <v>4</v>
      </c>
      <c r="L224" s="5">
        <f t="shared" si="116"/>
        <v>1.0003302700000001</v>
      </c>
      <c r="M224" s="12">
        <f t="shared" si="108"/>
        <v>1.0000997300000001</v>
      </c>
      <c r="N224" s="12">
        <f t="shared" si="132"/>
        <v>1.0235103137323933</v>
      </c>
      <c r="O224" s="5">
        <f t="shared" si="106"/>
        <v>1.02384834</v>
      </c>
      <c r="P224" s="5">
        <f t="shared" si="117"/>
        <v>1023.84834</v>
      </c>
      <c r="Q224" s="10">
        <f t="shared" si="118"/>
        <v>0</v>
      </c>
      <c r="R224" s="6">
        <f t="shared" si="119"/>
        <v>0</v>
      </c>
      <c r="S224" s="5">
        <f t="shared" si="120"/>
        <v>0</v>
      </c>
      <c r="T224" s="6">
        <f t="shared" si="129"/>
        <v>0.12</v>
      </c>
      <c r="U224" s="10">
        <f t="shared" si="105"/>
        <v>14</v>
      </c>
      <c r="V224" s="10">
        <v>252</v>
      </c>
      <c r="W224" s="12">
        <f t="shared" si="121"/>
        <v>1.0063158999999999</v>
      </c>
      <c r="X224" s="5">
        <f t="shared" si="122"/>
        <v>6.4665237299999996</v>
      </c>
      <c r="Y224" s="11">
        <f t="shared" si="123"/>
        <v>0</v>
      </c>
      <c r="Z224" s="2" t="s">
        <v>65</v>
      </c>
      <c r="AA224" s="64">
        <f t="shared" si="130"/>
        <v>43676</v>
      </c>
      <c r="AB224" s="2"/>
      <c r="AC224" s="41"/>
      <c r="AD224" s="45">
        <v>42516</v>
      </c>
      <c r="AE224" s="32" t="s">
        <v>80</v>
      </c>
      <c r="AG224" s="32"/>
      <c r="AH224" s="66"/>
      <c r="AI224" s="66"/>
      <c r="AJ224" s="66"/>
      <c r="AK224" s="66"/>
      <c r="AL224" s="18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9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4"/>
      <c r="CX224" s="1"/>
      <c r="CY224" s="1"/>
      <c r="CZ224" s="1"/>
      <c r="DA224" s="1"/>
      <c r="DB224" s="1"/>
      <c r="DC224" s="1"/>
      <c r="DD224" s="1"/>
      <c r="DE224" s="1"/>
      <c r="DF224" s="1"/>
      <c r="DG224" s="2"/>
    </row>
    <row r="225" spans="1:111" x14ac:dyDescent="0.2">
      <c r="A225" s="97">
        <f t="shared" si="124"/>
        <v>43666</v>
      </c>
      <c r="B225" s="5">
        <f t="shared" si="113"/>
        <v>1030.86340997</v>
      </c>
      <c r="C225" s="5">
        <f t="shared" si="125"/>
        <v>1000</v>
      </c>
      <c r="D225" s="63">
        <f t="shared" si="126"/>
        <v>5214.2700000000004</v>
      </c>
      <c r="E225" s="11">
        <f>IF(K225=1,VLOOKUP(A225,[1]Plan1!$BO$80:$BQ$314,3),E224)</f>
        <v>5224.18</v>
      </c>
      <c r="F225" s="143">
        <f t="shared" si="127"/>
        <v>43662</v>
      </c>
      <c r="G225" s="9">
        <f t="shared" si="114"/>
        <v>1.9005536729015393E-3</v>
      </c>
      <c r="H225" s="64">
        <f t="shared" si="131"/>
        <v>43692</v>
      </c>
      <c r="I225" s="64">
        <f t="shared" si="115"/>
        <v>43692</v>
      </c>
      <c r="J225" s="1">
        <f t="shared" si="128"/>
        <v>23</v>
      </c>
      <c r="K225" s="1">
        <f t="shared" si="107"/>
        <v>5</v>
      </c>
      <c r="L225" s="5">
        <f t="shared" si="116"/>
        <v>1.00041285</v>
      </c>
      <c r="M225" s="12">
        <f t="shared" si="108"/>
        <v>1.0000997300000001</v>
      </c>
      <c r="N225" s="12">
        <f t="shared" si="132"/>
        <v>1.0235103137323933</v>
      </c>
      <c r="O225" s="5">
        <f t="shared" si="106"/>
        <v>1.0239328599999999</v>
      </c>
      <c r="P225" s="5">
        <f t="shared" si="117"/>
        <v>1023.93286</v>
      </c>
      <c r="Q225" s="10">
        <f t="shared" si="118"/>
        <v>0</v>
      </c>
      <c r="R225" s="6">
        <f t="shared" si="119"/>
        <v>0</v>
      </c>
      <c r="S225" s="5">
        <f t="shared" si="120"/>
        <v>0</v>
      </c>
      <c r="T225" s="6">
        <f t="shared" si="129"/>
        <v>0.12</v>
      </c>
      <c r="U225" s="10">
        <f t="shared" si="105"/>
        <v>15</v>
      </c>
      <c r="V225" s="10">
        <v>252</v>
      </c>
      <c r="W225" s="12">
        <f t="shared" si="121"/>
        <v>1.006768559</v>
      </c>
      <c r="X225" s="5">
        <f t="shared" si="122"/>
        <v>6.9305499700000004</v>
      </c>
      <c r="Y225" s="11">
        <f t="shared" si="123"/>
        <v>0</v>
      </c>
      <c r="Z225" s="2" t="s">
        <v>65</v>
      </c>
      <c r="AA225" s="64">
        <f t="shared" si="130"/>
        <v>43676</v>
      </c>
      <c r="AB225" s="2"/>
      <c r="AC225" s="41"/>
      <c r="AD225" s="45">
        <v>42620</v>
      </c>
      <c r="AE225" s="32" t="s">
        <v>72</v>
      </c>
      <c r="AG225" s="32"/>
      <c r="AH225" s="66"/>
      <c r="AI225" s="66"/>
      <c r="AJ225" s="66"/>
      <c r="AK225" s="66"/>
      <c r="AL225" s="18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9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4"/>
      <c r="CX225" s="1"/>
      <c r="CY225" s="1"/>
      <c r="CZ225" s="1"/>
      <c r="DA225" s="1"/>
      <c r="DB225" s="1"/>
      <c r="DC225" s="1"/>
      <c r="DD225" s="1"/>
      <c r="DE225" s="1"/>
      <c r="DF225" s="1"/>
      <c r="DG225" s="2"/>
    </row>
    <row r="226" spans="1:111" x14ac:dyDescent="0.2">
      <c r="A226" s="97">
        <f t="shared" si="124"/>
        <v>43667</v>
      </c>
      <c r="B226" s="5">
        <f t="shared" si="113"/>
        <v>1030.86340997</v>
      </c>
      <c r="C226" s="5">
        <f t="shared" si="125"/>
        <v>1000</v>
      </c>
      <c r="D226" s="63">
        <f t="shared" si="126"/>
        <v>5214.2700000000004</v>
      </c>
      <c r="E226" s="11">
        <f>IF(K226=1,VLOOKUP(A226,[1]Plan1!$BO$80:$BQ$314,3),E225)</f>
        <v>5224.18</v>
      </c>
      <c r="F226" s="143">
        <f t="shared" si="127"/>
        <v>43662</v>
      </c>
      <c r="G226" s="9">
        <f t="shared" si="114"/>
        <v>1.9005536729015393E-3</v>
      </c>
      <c r="H226" s="64">
        <f t="shared" si="131"/>
        <v>43692</v>
      </c>
      <c r="I226" s="64">
        <f t="shared" si="115"/>
        <v>43692</v>
      </c>
      <c r="J226" s="1">
        <f t="shared" si="128"/>
        <v>23</v>
      </c>
      <c r="K226" s="1">
        <f t="shared" si="107"/>
        <v>5</v>
      </c>
      <c r="L226" s="5">
        <f t="shared" si="116"/>
        <v>1.00041285</v>
      </c>
      <c r="M226" s="12">
        <f t="shared" si="108"/>
        <v>1.0000997300000001</v>
      </c>
      <c r="N226" s="12">
        <f t="shared" si="132"/>
        <v>1.0235103137323933</v>
      </c>
      <c r="O226" s="5">
        <f t="shared" si="106"/>
        <v>1.0239328599999999</v>
      </c>
      <c r="P226" s="5">
        <f t="shared" si="117"/>
        <v>1023.93286</v>
      </c>
      <c r="Q226" s="10">
        <f t="shared" si="118"/>
        <v>0</v>
      </c>
      <c r="R226" s="6">
        <f t="shared" si="119"/>
        <v>0</v>
      </c>
      <c r="S226" s="5">
        <f t="shared" si="120"/>
        <v>0</v>
      </c>
      <c r="T226" s="6">
        <f t="shared" si="129"/>
        <v>0.12</v>
      </c>
      <c r="U226" s="10">
        <f t="shared" si="105"/>
        <v>15</v>
      </c>
      <c r="V226" s="10">
        <v>252</v>
      </c>
      <c r="W226" s="12">
        <f t="shared" si="121"/>
        <v>1.006768559</v>
      </c>
      <c r="X226" s="5">
        <f t="shared" si="122"/>
        <v>6.9305499700000004</v>
      </c>
      <c r="Y226" s="11">
        <f t="shared" si="123"/>
        <v>0</v>
      </c>
      <c r="Z226" s="2" t="s">
        <v>65</v>
      </c>
      <c r="AA226" s="64">
        <f t="shared" si="130"/>
        <v>43676</v>
      </c>
      <c r="AB226" s="2"/>
      <c r="AC226" s="41"/>
      <c r="AD226" s="45">
        <v>42655</v>
      </c>
      <c r="AE226" s="32" t="s">
        <v>89</v>
      </c>
      <c r="AG226" s="18"/>
      <c r="AH226" s="66"/>
      <c r="AI226" s="66"/>
      <c r="AJ226" s="66"/>
      <c r="AK226" s="66"/>
      <c r="AL226" s="18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9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4"/>
      <c r="CX226" s="1"/>
      <c r="CY226" s="1"/>
      <c r="CZ226" s="1"/>
      <c r="DA226" s="1"/>
      <c r="DB226" s="1"/>
      <c r="DC226" s="1"/>
      <c r="DD226" s="1"/>
      <c r="DE226" s="1"/>
      <c r="DF226" s="1"/>
      <c r="DG226" s="2"/>
    </row>
    <row r="227" spans="1:111" x14ac:dyDescent="0.2">
      <c r="A227" s="97">
        <f t="shared" si="124"/>
        <v>43668</v>
      </c>
      <c r="B227" s="5">
        <f t="shared" si="113"/>
        <v>1030.86340997</v>
      </c>
      <c r="C227" s="5">
        <f t="shared" si="125"/>
        <v>1000</v>
      </c>
      <c r="D227" s="63">
        <f t="shared" si="126"/>
        <v>5214.2700000000004</v>
      </c>
      <c r="E227" s="11">
        <f>IF(K227=1,VLOOKUP(A227,[1]Plan1!$BO$80:$BQ$314,3),E226)</f>
        <v>5224.18</v>
      </c>
      <c r="F227" s="143">
        <f t="shared" si="127"/>
        <v>43662</v>
      </c>
      <c r="G227" s="9">
        <f t="shared" si="114"/>
        <v>1.9005536729015393E-3</v>
      </c>
      <c r="H227" s="64">
        <f t="shared" si="131"/>
        <v>43692</v>
      </c>
      <c r="I227" s="64">
        <f t="shared" si="115"/>
        <v>43692</v>
      </c>
      <c r="J227" s="1">
        <f t="shared" si="128"/>
        <v>23</v>
      </c>
      <c r="K227" s="1">
        <f t="shared" si="107"/>
        <v>5</v>
      </c>
      <c r="L227" s="5">
        <f t="shared" si="116"/>
        <v>1.00041285</v>
      </c>
      <c r="M227" s="12">
        <f t="shared" si="108"/>
        <v>1.0000997300000001</v>
      </c>
      <c r="N227" s="12">
        <f t="shared" si="132"/>
        <v>1.0235103137323933</v>
      </c>
      <c r="O227" s="5">
        <f t="shared" si="106"/>
        <v>1.0239328599999999</v>
      </c>
      <c r="P227" s="5">
        <f t="shared" si="117"/>
        <v>1023.93286</v>
      </c>
      <c r="Q227" s="10">
        <f t="shared" si="118"/>
        <v>0</v>
      </c>
      <c r="R227" s="6">
        <f t="shared" si="119"/>
        <v>0</v>
      </c>
      <c r="S227" s="5">
        <f t="shared" si="120"/>
        <v>0</v>
      </c>
      <c r="T227" s="6">
        <f t="shared" si="129"/>
        <v>0.12</v>
      </c>
      <c r="U227" s="10">
        <f t="shared" si="105"/>
        <v>15</v>
      </c>
      <c r="V227" s="10">
        <v>252</v>
      </c>
      <c r="W227" s="12">
        <f t="shared" si="121"/>
        <v>1.006768559</v>
      </c>
      <c r="X227" s="5">
        <f t="shared" si="122"/>
        <v>6.9305499700000004</v>
      </c>
      <c r="Y227" s="11">
        <f t="shared" si="123"/>
        <v>0</v>
      </c>
      <c r="Z227" s="2" t="s">
        <v>65</v>
      </c>
      <c r="AA227" s="64">
        <f t="shared" si="130"/>
        <v>43676</v>
      </c>
      <c r="AB227" s="2"/>
      <c r="AC227" s="41"/>
      <c r="AD227" s="45">
        <v>42676</v>
      </c>
      <c r="AE227" s="32" t="s">
        <v>74</v>
      </c>
      <c r="AG227" s="32"/>
      <c r="AH227" s="66"/>
      <c r="AI227" s="66"/>
      <c r="AJ227" s="66"/>
      <c r="AK227" s="66"/>
      <c r="AL227" s="18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9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4"/>
      <c r="CX227" s="1"/>
      <c r="CY227" s="1"/>
      <c r="CZ227" s="1"/>
      <c r="DA227" s="1"/>
      <c r="DB227" s="1"/>
      <c r="DC227" s="1"/>
      <c r="DD227" s="1"/>
      <c r="DE227" s="1"/>
      <c r="DF227" s="1"/>
      <c r="DG227" s="2"/>
    </row>
    <row r="228" spans="1:111" x14ac:dyDescent="0.2">
      <c r="A228" s="97">
        <f t="shared" si="124"/>
        <v>43669</v>
      </c>
      <c r="B228" s="5">
        <f t="shared" si="113"/>
        <v>1031.4122617799999</v>
      </c>
      <c r="C228" s="5">
        <f t="shared" si="125"/>
        <v>1000</v>
      </c>
      <c r="D228" s="63">
        <f t="shared" si="126"/>
        <v>5214.2700000000004</v>
      </c>
      <c r="E228" s="11">
        <f>IF(K228=1,VLOOKUP(A228,[1]Plan1!$BO$80:$BQ$314,3),E227)</f>
        <v>5224.18</v>
      </c>
      <c r="F228" s="143">
        <f t="shared" si="127"/>
        <v>43662</v>
      </c>
      <c r="G228" s="9">
        <f t="shared" si="114"/>
        <v>1.9005536729015393E-3</v>
      </c>
      <c r="H228" s="64">
        <f t="shared" si="131"/>
        <v>43692</v>
      </c>
      <c r="I228" s="64">
        <f t="shared" si="115"/>
        <v>43692</v>
      </c>
      <c r="J228" s="1">
        <f t="shared" si="128"/>
        <v>23</v>
      </c>
      <c r="K228" s="1">
        <f t="shared" si="107"/>
        <v>6</v>
      </c>
      <c r="L228" s="5">
        <f t="shared" si="116"/>
        <v>1.0004954399999999</v>
      </c>
      <c r="M228" s="12">
        <f t="shared" si="108"/>
        <v>1.0000997300000001</v>
      </c>
      <c r="N228" s="12">
        <f t="shared" si="132"/>
        <v>1.0235103137323933</v>
      </c>
      <c r="O228" s="5">
        <f t="shared" si="106"/>
        <v>1.0240174</v>
      </c>
      <c r="P228" s="5">
        <f t="shared" si="117"/>
        <v>1024.0174</v>
      </c>
      <c r="Q228" s="10">
        <f t="shared" si="118"/>
        <v>0</v>
      </c>
      <c r="R228" s="6">
        <f t="shared" si="119"/>
        <v>0</v>
      </c>
      <c r="S228" s="5">
        <f t="shared" si="120"/>
        <v>0</v>
      </c>
      <c r="T228" s="6">
        <f t="shared" si="129"/>
        <v>0.12</v>
      </c>
      <c r="U228" s="10">
        <f t="shared" si="105"/>
        <v>16</v>
      </c>
      <c r="V228" s="10">
        <v>252</v>
      </c>
      <c r="W228" s="12">
        <f t="shared" si="121"/>
        <v>1.007221422</v>
      </c>
      <c r="X228" s="5">
        <f t="shared" si="122"/>
        <v>7.3948617800000003</v>
      </c>
      <c r="Y228" s="11">
        <f t="shared" si="123"/>
        <v>0</v>
      </c>
      <c r="Z228" s="2" t="s">
        <v>65</v>
      </c>
      <c r="AA228" s="64">
        <f t="shared" si="130"/>
        <v>43676</v>
      </c>
      <c r="AB228" s="2"/>
      <c r="AC228" s="41"/>
      <c r="AD228" s="45">
        <v>42689</v>
      </c>
      <c r="AE228" s="32" t="s">
        <v>75</v>
      </c>
      <c r="AG228" s="32"/>
      <c r="AH228" s="66"/>
      <c r="AI228" s="66"/>
      <c r="AJ228" s="66"/>
      <c r="AK228" s="66"/>
      <c r="AL228" s="18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9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4"/>
      <c r="CX228" s="1"/>
      <c r="CY228" s="1"/>
      <c r="CZ228" s="1"/>
      <c r="DA228" s="1"/>
      <c r="DB228" s="1"/>
      <c r="DC228" s="1"/>
      <c r="DD228" s="1"/>
      <c r="DE228" s="1"/>
      <c r="DF228" s="1"/>
      <c r="DG228" s="2"/>
    </row>
    <row r="229" spans="1:111" x14ac:dyDescent="0.2">
      <c r="A229" s="97">
        <f t="shared" si="124"/>
        <v>43670</v>
      </c>
      <c r="B229" s="5">
        <f t="shared" si="113"/>
        <v>1031.9613980399999</v>
      </c>
      <c r="C229" s="5">
        <f t="shared" si="125"/>
        <v>1000</v>
      </c>
      <c r="D229" s="63">
        <f t="shared" si="126"/>
        <v>5214.2700000000004</v>
      </c>
      <c r="E229" s="11">
        <f>IF(K229=1,VLOOKUP(A229,[1]Plan1!$BO$80:$BQ$314,3),E228)</f>
        <v>5224.18</v>
      </c>
      <c r="F229" s="143">
        <f t="shared" si="127"/>
        <v>43662</v>
      </c>
      <c r="G229" s="9">
        <f t="shared" si="114"/>
        <v>1.9005536729015393E-3</v>
      </c>
      <c r="H229" s="64">
        <f t="shared" si="131"/>
        <v>43692</v>
      </c>
      <c r="I229" s="64">
        <f t="shared" si="115"/>
        <v>43692</v>
      </c>
      <c r="J229" s="1">
        <f t="shared" si="128"/>
        <v>23</v>
      </c>
      <c r="K229" s="1">
        <f t="shared" si="107"/>
        <v>7</v>
      </c>
      <c r="L229" s="5">
        <f t="shared" si="116"/>
        <v>1.0005780399999999</v>
      </c>
      <c r="M229" s="12">
        <f t="shared" si="108"/>
        <v>1.0000997300000001</v>
      </c>
      <c r="N229" s="12">
        <f t="shared" si="132"/>
        <v>1.0235103137323933</v>
      </c>
      <c r="O229" s="5">
        <f t="shared" si="106"/>
        <v>1.02410194</v>
      </c>
      <c r="P229" s="5">
        <f t="shared" si="117"/>
        <v>1024.10194</v>
      </c>
      <c r="Q229" s="10">
        <f t="shared" si="118"/>
        <v>0</v>
      </c>
      <c r="R229" s="6">
        <f t="shared" si="119"/>
        <v>0</v>
      </c>
      <c r="S229" s="5">
        <f t="shared" si="120"/>
        <v>0</v>
      </c>
      <c r="T229" s="6">
        <f t="shared" si="129"/>
        <v>0.12</v>
      </c>
      <c r="U229" s="10">
        <f t="shared" ref="U229:U292" si="133">IF(Q228&gt;0,1,IF(K229=K228,U228,U228+1))</f>
        <v>17</v>
      </c>
      <c r="V229" s="10">
        <v>252</v>
      </c>
      <c r="W229" s="12">
        <f t="shared" si="121"/>
        <v>1.0076744879999999</v>
      </c>
      <c r="X229" s="5">
        <f t="shared" si="122"/>
        <v>7.8594580399999998</v>
      </c>
      <c r="Y229" s="11">
        <f t="shared" si="123"/>
        <v>0</v>
      </c>
      <c r="Z229" s="2" t="s">
        <v>65</v>
      </c>
      <c r="AA229" s="64">
        <f t="shared" si="130"/>
        <v>43676</v>
      </c>
      <c r="AB229" s="2"/>
      <c r="AC229" s="41"/>
      <c r="AD229" s="48">
        <v>42793</v>
      </c>
      <c r="AE229" s="22" t="s">
        <v>83</v>
      </c>
      <c r="AG229" s="32"/>
      <c r="AH229" s="66"/>
      <c r="AI229" s="66"/>
      <c r="AJ229" s="66"/>
      <c r="AK229" s="66"/>
      <c r="AL229" s="18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9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4"/>
      <c r="CX229" s="1"/>
      <c r="CY229" s="1"/>
      <c r="CZ229" s="1"/>
      <c r="DA229" s="1"/>
      <c r="DB229" s="1"/>
      <c r="DC229" s="1"/>
      <c r="DD229" s="1"/>
      <c r="DE229" s="1"/>
      <c r="DF229" s="1"/>
      <c r="DG229" s="2"/>
    </row>
    <row r="230" spans="1:111" x14ac:dyDescent="0.2">
      <c r="A230" s="97">
        <f t="shared" si="124"/>
        <v>43671</v>
      </c>
      <c r="B230" s="5">
        <f t="shared" si="113"/>
        <v>1032.51082993</v>
      </c>
      <c r="C230" s="5">
        <f t="shared" si="125"/>
        <v>1000</v>
      </c>
      <c r="D230" s="63">
        <f t="shared" si="126"/>
        <v>5214.2700000000004</v>
      </c>
      <c r="E230" s="11">
        <f>IF(K230=1,VLOOKUP(A230,[1]Plan1!$BO$80:$BQ$314,3),E229)</f>
        <v>5224.18</v>
      </c>
      <c r="F230" s="143">
        <f t="shared" si="127"/>
        <v>43662</v>
      </c>
      <c r="G230" s="9">
        <f t="shared" si="114"/>
        <v>1.9005536729015393E-3</v>
      </c>
      <c r="H230" s="64">
        <f t="shared" si="131"/>
        <v>43692</v>
      </c>
      <c r="I230" s="64">
        <f t="shared" si="115"/>
        <v>43692</v>
      </c>
      <c r="J230" s="1">
        <f t="shared" si="128"/>
        <v>23</v>
      </c>
      <c r="K230" s="1">
        <f t="shared" si="107"/>
        <v>8</v>
      </c>
      <c r="L230" s="5">
        <f t="shared" si="116"/>
        <v>1.0006606499999999</v>
      </c>
      <c r="M230" s="12">
        <f t="shared" si="108"/>
        <v>1.0000997300000001</v>
      </c>
      <c r="N230" s="12">
        <f t="shared" si="132"/>
        <v>1.0235103137323933</v>
      </c>
      <c r="O230" s="5">
        <f t="shared" si="106"/>
        <v>1.0241864899999999</v>
      </c>
      <c r="P230" s="5">
        <f t="shared" si="117"/>
        <v>1024.18649</v>
      </c>
      <c r="Q230" s="10">
        <f t="shared" si="118"/>
        <v>0</v>
      </c>
      <c r="R230" s="6">
        <f t="shared" si="119"/>
        <v>0</v>
      </c>
      <c r="S230" s="5">
        <f t="shared" si="120"/>
        <v>0</v>
      </c>
      <c r="T230" s="6">
        <f t="shared" si="129"/>
        <v>0.12</v>
      </c>
      <c r="U230" s="10">
        <f t="shared" si="133"/>
        <v>18</v>
      </c>
      <c r="V230" s="10">
        <v>252</v>
      </c>
      <c r="W230" s="12">
        <f t="shared" si="121"/>
        <v>1.0081277580000001</v>
      </c>
      <c r="X230" s="5">
        <f t="shared" si="122"/>
        <v>8.3243399300000007</v>
      </c>
      <c r="Y230" s="11">
        <f t="shared" si="123"/>
        <v>0</v>
      </c>
      <c r="Z230" s="2" t="s">
        <v>65</v>
      </c>
      <c r="AA230" s="64">
        <f t="shared" si="130"/>
        <v>43676</v>
      </c>
      <c r="AB230" s="2"/>
      <c r="AC230" s="41"/>
      <c r="AD230" s="48">
        <v>42794</v>
      </c>
      <c r="AE230" s="22" t="s">
        <v>83</v>
      </c>
      <c r="AG230" s="32"/>
      <c r="AH230" s="66"/>
      <c r="AI230" s="66"/>
      <c r="AJ230" s="66"/>
      <c r="AK230" s="66"/>
      <c r="AL230" s="18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9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4"/>
      <c r="CX230" s="1"/>
      <c r="CY230" s="1"/>
      <c r="CZ230" s="1"/>
      <c r="DA230" s="1"/>
      <c r="DB230" s="1"/>
      <c r="DC230" s="1"/>
      <c r="DD230" s="1"/>
      <c r="DE230" s="1"/>
      <c r="DF230" s="1"/>
      <c r="DG230" s="2"/>
    </row>
    <row r="231" spans="1:111" x14ac:dyDescent="0.2">
      <c r="A231" s="97">
        <f t="shared" si="124"/>
        <v>43672</v>
      </c>
      <c r="B231" s="5">
        <f t="shared" si="113"/>
        <v>1033.06054844</v>
      </c>
      <c r="C231" s="5">
        <f t="shared" si="125"/>
        <v>1000</v>
      </c>
      <c r="D231" s="63">
        <f t="shared" si="126"/>
        <v>5214.2700000000004</v>
      </c>
      <c r="E231" s="11">
        <f>IF(K231=1,VLOOKUP(A231,[1]Plan1!$BO$80:$BQ$314,3),E230)</f>
        <v>5224.18</v>
      </c>
      <c r="F231" s="143">
        <f t="shared" si="127"/>
        <v>43662</v>
      </c>
      <c r="G231" s="9">
        <f t="shared" si="114"/>
        <v>1.9005536729015393E-3</v>
      </c>
      <c r="H231" s="64">
        <f t="shared" si="131"/>
        <v>43692</v>
      </c>
      <c r="I231" s="64">
        <f t="shared" si="115"/>
        <v>43692</v>
      </c>
      <c r="J231" s="1">
        <f t="shared" si="128"/>
        <v>23</v>
      </c>
      <c r="K231" s="1">
        <f t="shared" si="107"/>
        <v>9</v>
      </c>
      <c r="L231" s="5">
        <f t="shared" si="116"/>
        <v>1.0007432599999999</v>
      </c>
      <c r="M231" s="12">
        <f t="shared" si="108"/>
        <v>1.0000997300000001</v>
      </c>
      <c r="N231" s="12">
        <f t="shared" si="132"/>
        <v>1.0235103137323933</v>
      </c>
      <c r="O231" s="5">
        <f t="shared" si="106"/>
        <v>1.0242710399999999</v>
      </c>
      <c r="P231" s="5">
        <f t="shared" si="117"/>
        <v>1024.2710400000001</v>
      </c>
      <c r="Q231" s="10">
        <f t="shared" si="118"/>
        <v>0</v>
      </c>
      <c r="R231" s="6">
        <f t="shared" si="119"/>
        <v>0</v>
      </c>
      <c r="S231" s="5">
        <f t="shared" si="120"/>
        <v>0</v>
      </c>
      <c r="T231" s="6">
        <f t="shared" si="129"/>
        <v>0.12</v>
      </c>
      <c r="U231" s="10">
        <f t="shared" si="133"/>
        <v>19</v>
      </c>
      <c r="V231" s="10">
        <v>252</v>
      </c>
      <c r="W231" s="12">
        <f t="shared" si="121"/>
        <v>1.0085812329999999</v>
      </c>
      <c r="X231" s="5">
        <f t="shared" si="122"/>
        <v>8.7895084400000005</v>
      </c>
      <c r="Y231" s="11">
        <f t="shared" si="123"/>
        <v>0</v>
      </c>
      <c r="Z231" s="2" t="s">
        <v>65</v>
      </c>
      <c r="AA231" s="64">
        <f t="shared" si="130"/>
        <v>43676</v>
      </c>
      <c r="AB231" s="2"/>
      <c r="AC231" s="41"/>
      <c r="AD231" s="48">
        <v>42839</v>
      </c>
      <c r="AE231" s="22" t="s">
        <v>91</v>
      </c>
      <c r="AG231" s="32"/>
      <c r="AH231" s="66"/>
      <c r="AI231" s="66"/>
      <c r="AJ231" s="66"/>
      <c r="AK231" s="66"/>
      <c r="AL231" s="18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9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4"/>
      <c r="CX231" s="1"/>
      <c r="CY231" s="1"/>
      <c r="CZ231" s="1"/>
      <c r="DA231" s="1"/>
      <c r="DB231" s="1"/>
      <c r="DC231" s="1"/>
      <c r="DD231" s="1"/>
      <c r="DE231" s="1"/>
      <c r="DF231" s="1"/>
      <c r="DG231" s="2"/>
    </row>
    <row r="232" spans="1:111" x14ac:dyDescent="0.2">
      <c r="A232" s="97">
        <f t="shared" si="124"/>
        <v>43673</v>
      </c>
      <c r="B232" s="5">
        <f t="shared" si="113"/>
        <v>1033.6105717600001</v>
      </c>
      <c r="C232" s="5">
        <f t="shared" si="125"/>
        <v>1000</v>
      </c>
      <c r="D232" s="63">
        <f t="shared" si="126"/>
        <v>5214.2700000000004</v>
      </c>
      <c r="E232" s="11">
        <f>IF(K232=1,VLOOKUP(A232,[1]Plan1!$BO$80:$BQ$314,3),E231)</f>
        <v>5224.18</v>
      </c>
      <c r="F232" s="143">
        <f t="shared" si="127"/>
        <v>43662</v>
      </c>
      <c r="G232" s="9">
        <f t="shared" si="114"/>
        <v>1.9005536729015393E-3</v>
      </c>
      <c r="H232" s="64">
        <f t="shared" si="131"/>
        <v>43692</v>
      </c>
      <c r="I232" s="64">
        <f t="shared" si="115"/>
        <v>43692</v>
      </c>
      <c r="J232" s="1">
        <f t="shared" si="128"/>
        <v>23</v>
      </c>
      <c r="K232" s="1">
        <f t="shared" si="107"/>
        <v>10</v>
      </c>
      <c r="L232" s="5">
        <f t="shared" si="116"/>
        <v>1.0008258800000001</v>
      </c>
      <c r="M232" s="12">
        <f t="shared" si="108"/>
        <v>1.0000997300000001</v>
      </c>
      <c r="N232" s="12">
        <f t="shared" si="132"/>
        <v>1.0235103137323933</v>
      </c>
      <c r="O232" s="5">
        <f t="shared" si="106"/>
        <v>1.02435561</v>
      </c>
      <c r="P232" s="5">
        <f t="shared" si="117"/>
        <v>1024.3556100000001</v>
      </c>
      <c r="Q232" s="10">
        <f t="shared" si="118"/>
        <v>0</v>
      </c>
      <c r="R232" s="6">
        <f t="shared" si="119"/>
        <v>0</v>
      </c>
      <c r="S232" s="5">
        <f t="shared" si="120"/>
        <v>0</v>
      </c>
      <c r="T232" s="6">
        <f t="shared" si="129"/>
        <v>0.12</v>
      </c>
      <c r="U232" s="10">
        <f t="shared" si="133"/>
        <v>20</v>
      </c>
      <c r="V232" s="10">
        <v>252</v>
      </c>
      <c r="W232" s="12">
        <f t="shared" si="121"/>
        <v>1.0090349110000001</v>
      </c>
      <c r="X232" s="5">
        <f t="shared" si="122"/>
        <v>9.2549617600000005</v>
      </c>
      <c r="Y232" s="11">
        <f t="shared" si="123"/>
        <v>0</v>
      </c>
      <c r="Z232" s="2" t="s">
        <v>65</v>
      </c>
      <c r="AA232" s="64">
        <f t="shared" si="130"/>
        <v>43676</v>
      </c>
      <c r="AB232" s="2"/>
      <c r="AC232" s="41"/>
      <c r="AD232" s="48">
        <v>42846</v>
      </c>
      <c r="AE232" s="22" t="s">
        <v>85</v>
      </c>
      <c r="AG232" s="18"/>
      <c r="AH232" s="66"/>
      <c r="AI232" s="66"/>
      <c r="AJ232" s="66"/>
      <c r="AK232" s="66"/>
      <c r="AL232" s="18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9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4"/>
      <c r="CX232" s="1"/>
      <c r="CY232" s="1"/>
      <c r="CZ232" s="1"/>
      <c r="DA232" s="1"/>
      <c r="DB232" s="1"/>
      <c r="DC232" s="1"/>
      <c r="DD232" s="1"/>
      <c r="DE232" s="1"/>
      <c r="DF232" s="1"/>
      <c r="DG232" s="2"/>
    </row>
    <row r="233" spans="1:111" x14ac:dyDescent="0.2">
      <c r="A233" s="97">
        <f t="shared" si="124"/>
        <v>43674</v>
      </c>
      <c r="B233" s="5">
        <f t="shared" si="113"/>
        <v>1033.6105717600001</v>
      </c>
      <c r="C233" s="5">
        <f t="shared" si="125"/>
        <v>1000</v>
      </c>
      <c r="D233" s="63">
        <f t="shared" si="126"/>
        <v>5214.2700000000004</v>
      </c>
      <c r="E233" s="11">
        <f>IF(K233=1,VLOOKUP(A233,[1]Plan1!$BO$80:$BQ$314,3),E232)</f>
        <v>5224.18</v>
      </c>
      <c r="F233" s="143">
        <f t="shared" si="127"/>
        <v>43662</v>
      </c>
      <c r="G233" s="9">
        <f t="shared" si="114"/>
        <v>1.9005536729015393E-3</v>
      </c>
      <c r="H233" s="64">
        <f t="shared" si="131"/>
        <v>43692</v>
      </c>
      <c r="I233" s="64">
        <f t="shared" si="115"/>
        <v>43692</v>
      </c>
      <c r="J233" s="1">
        <f t="shared" si="128"/>
        <v>23</v>
      </c>
      <c r="K233" s="1">
        <f t="shared" si="107"/>
        <v>10</v>
      </c>
      <c r="L233" s="5">
        <f t="shared" si="116"/>
        <v>1.0008258800000001</v>
      </c>
      <c r="M233" s="12">
        <f t="shared" si="108"/>
        <v>1.0000997300000001</v>
      </c>
      <c r="N233" s="12">
        <f t="shared" si="132"/>
        <v>1.0235103137323933</v>
      </c>
      <c r="O233" s="5">
        <f t="shared" ref="O233:O296" si="134">TRUNC(TRUNC((L233*N233),15),8)</f>
        <v>1.02435561</v>
      </c>
      <c r="P233" s="5">
        <f t="shared" si="117"/>
        <v>1024.3556100000001</v>
      </c>
      <c r="Q233" s="10">
        <f t="shared" si="118"/>
        <v>0</v>
      </c>
      <c r="R233" s="6">
        <f t="shared" si="119"/>
        <v>0</v>
      </c>
      <c r="S233" s="5">
        <f t="shared" si="120"/>
        <v>0</v>
      </c>
      <c r="T233" s="6">
        <f t="shared" si="129"/>
        <v>0.12</v>
      </c>
      <c r="U233" s="10">
        <f t="shared" si="133"/>
        <v>20</v>
      </c>
      <c r="V233" s="10">
        <v>252</v>
      </c>
      <c r="W233" s="12">
        <f t="shared" si="121"/>
        <v>1.0090349110000001</v>
      </c>
      <c r="X233" s="5">
        <f t="shared" si="122"/>
        <v>9.2549617600000005</v>
      </c>
      <c r="Y233" s="11">
        <f t="shared" si="123"/>
        <v>0</v>
      </c>
      <c r="Z233" s="2" t="s">
        <v>65</v>
      </c>
      <c r="AA233" s="64">
        <f t="shared" si="130"/>
        <v>43676</v>
      </c>
      <c r="AB233" s="2"/>
      <c r="AC233" s="41"/>
      <c r="AD233" s="48">
        <v>42856</v>
      </c>
      <c r="AE233" s="22" t="s">
        <v>92</v>
      </c>
      <c r="AG233" s="32"/>
      <c r="AH233" s="66"/>
      <c r="AI233" s="66"/>
      <c r="AJ233" s="66"/>
      <c r="AK233" s="66"/>
      <c r="AL233" s="18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9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4"/>
      <c r="CX233" s="1"/>
      <c r="CY233" s="1"/>
      <c r="CZ233" s="1"/>
      <c r="DA233" s="1"/>
      <c r="DB233" s="1"/>
      <c r="DC233" s="1"/>
      <c r="DD233" s="1"/>
      <c r="DE233" s="1"/>
      <c r="DF233" s="1"/>
      <c r="DG233" s="2"/>
    </row>
    <row r="234" spans="1:111" x14ac:dyDescent="0.2">
      <c r="A234" s="97">
        <f t="shared" si="124"/>
        <v>43675</v>
      </c>
      <c r="B234" s="5">
        <f t="shared" si="113"/>
        <v>1033.6105717600001</v>
      </c>
      <c r="C234" s="5">
        <f t="shared" si="125"/>
        <v>1000</v>
      </c>
      <c r="D234" s="63">
        <f t="shared" si="126"/>
        <v>5214.2700000000004</v>
      </c>
      <c r="E234" s="11">
        <f>IF(K234=1,VLOOKUP(A234,[1]Plan1!$BO$80:$BQ$314,3),E233)</f>
        <v>5224.18</v>
      </c>
      <c r="F234" s="143">
        <f t="shared" si="127"/>
        <v>43662</v>
      </c>
      <c r="G234" s="9">
        <f t="shared" si="114"/>
        <v>1.9005536729015393E-3</v>
      </c>
      <c r="H234" s="64">
        <f t="shared" si="131"/>
        <v>43692</v>
      </c>
      <c r="I234" s="64">
        <f t="shared" si="115"/>
        <v>43692</v>
      </c>
      <c r="J234" s="1">
        <f t="shared" si="128"/>
        <v>23</v>
      </c>
      <c r="K234" s="1">
        <f t="shared" ref="K234:K297" si="135">(J234-(NETWORKDAYS(A234,I234,AD$118:AD$502)-1))</f>
        <v>10</v>
      </c>
      <c r="L234" s="5">
        <f t="shared" si="116"/>
        <v>1.0008258800000001</v>
      </c>
      <c r="M234" s="12">
        <f t="shared" ref="M234:M297" si="136">IF(I234&gt;I233,L233,M233)</f>
        <v>1.0000997300000001</v>
      </c>
      <c r="N234" s="12">
        <f t="shared" si="132"/>
        <v>1.0235103137323933</v>
      </c>
      <c r="O234" s="5">
        <f t="shared" si="134"/>
        <v>1.02435561</v>
      </c>
      <c r="P234" s="5">
        <f t="shared" si="117"/>
        <v>1024.3556100000001</v>
      </c>
      <c r="Q234" s="10">
        <f t="shared" si="118"/>
        <v>0</v>
      </c>
      <c r="R234" s="6">
        <f t="shared" si="119"/>
        <v>0</v>
      </c>
      <c r="S234" s="5">
        <f t="shared" si="120"/>
        <v>0</v>
      </c>
      <c r="T234" s="6">
        <f t="shared" si="129"/>
        <v>0.12</v>
      </c>
      <c r="U234" s="10">
        <f t="shared" si="133"/>
        <v>20</v>
      </c>
      <c r="V234" s="10">
        <v>252</v>
      </c>
      <c r="W234" s="12">
        <f t="shared" si="121"/>
        <v>1.0090349110000001</v>
      </c>
      <c r="X234" s="5">
        <f t="shared" si="122"/>
        <v>9.2549617600000005</v>
      </c>
      <c r="Y234" s="11">
        <f t="shared" si="123"/>
        <v>0</v>
      </c>
      <c r="Z234" s="2" t="s">
        <v>65</v>
      </c>
      <c r="AA234" s="64">
        <f t="shared" si="130"/>
        <v>43676</v>
      </c>
      <c r="AB234" s="2"/>
      <c r="AC234" s="41"/>
      <c r="AD234" s="48">
        <v>42901</v>
      </c>
      <c r="AE234" s="22" t="s">
        <v>93</v>
      </c>
      <c r="AG234" s="32"/>
      <c r="AH234" s="66"/>
      <c r="AI234" s="66"/>
      <c r="AJ234" s="66"/>
      <c r="AK234" s="66"/>
      <c r="AL234" s="18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9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4"/>
      <c r="CX234" s="1"/>
      <c r="CY234" s="1"/>
      <c r="CZ234" s="1"/>
      <c r="DA234" s="1"/>
      <c r="DB234" s="1"/>
      <c r="DC234" s="1"/>
      <c r="DD234" s="1"/>
      <c r="DE234" s="1"/>
      <c r="DF234" s="1"/>
      <c r="DG234" s="2"/>
    </row>
    <row r="235" spans="1:111" x14ac:dyDescent="0.2">
      <c r="A235" s="97">
        <f t="shared" si="124"/>
        <v>43676</v>
      </c>
      <c r="B235" s="5">
        <f t="shared" si="113"/>
        <v>1034.1608808000001</v>
      </c>
      <c r="C235" s="5">
        <f t="shared" si="125"/>
        <v>1000</v>
      </c>
      <c r="D235" s="63">
        <f t="shared" si="126"/>
        <v>5214.2700000000004</v>
      </c>
      <c r="E235" s="11">
        <f>IF(K235=1,VLOOKUP(A235,[1]Plan1!$BO$80:$BQ$314,3),E234)</f>
        <v>5224.18</v>
      </c>
      <c r="F235" s="143">
        <f t="shared" si="127"/>
        <v>43662</v>
      </c>
      <c r="G235" s="9">
        <f t="shared" si="114"/>
        <v>1.9005536729015393E-3</v>
      </c>
      <c r="H235" s="64">
        <f t="shared" si="131"/>
        <v>43692</v>
      </c>
      <c r="I235" s="64">
        <f t="shared" si="115"/>
        <v>43692</v>
      </c>
      <c r="J235" s="1">
        <f t="shared" si="128"/>
        <v>23</v>
      </c>
      <c r="K235" s="1">
        <f t="shared" si="135"/>
        <v>11</v>
      </c>
      <c r="L235" s="5">
        <f t="shared" si="116"/>
        <v>1.0009085099999999</v>
      </c>
      <c r="M235" s="12">
        <f t="shared" si="136"/>
        <v>1.0000997300000001</v>
      </c>
      <c r="N235" s="12">
        <f t="shared" si="132"/>
        <v>1.0235103137323933</v>
      </c>
      <c r="O235" s="5">
        <f t="shared" si="134"/>
        <v>1.02444018</v>
      </c>
      <c r="P235" s="5">
        <f t="shared" si="117"/>
        <v>1024.4401800000001</v>
      </c>
      <c r="Q235" s="10">
        <f t="shared" si="118"/>
        <v>8</v>
      </c>
      <c r="R235" s="6">
        <f t="shared" si="119"/>
        <v>0</v>
      </c>
      <c r="S235" s="5">
        <f t="shared" si="120"/>
        <v>0</v>
      </c>
      <c r="T235" s="6">
        <f t="shared" si="129"/>
        <v>0.12</v>
      </c>
      <c r="U235" s="10">
        <f t="shared" si="133"/>
        <v>21</v>
      </c>
      <c r="V235" s="10">
        <v>252</v>
      </c>
      <c r="W235" s="12">
        <f t="shared" si="121"/>
        <v>1.0094887930000001</v>
      </c>
      <c r="X235" s="5">
        <f t="shared" si="122"/>
        <v>9.7207007999999995</v>
      </c>
      <c r="Y235" s="11">
        <f t="shared" si="123"/>
        <v>9.7207007999999995</v>
      </c>
      <c r="Z235" s="2" t="s">
        <v>65</v>
      </c>
      <c r="AA235" s="64">
        <f t="shared" si="130"/>
        <v>43676</v>
      </c>
      <c r="AB235" s="2"/>
      <c r="AC235" s="41"/>
      <c r="AD235" s="48">
        <v>42985</v>
      </c>
      <c r="AE235" s="22" t="s">
        <v>94</v>
      </c>
      <c r="AG235" s="32"/>
      <c r="AH235" s="66"/>
      <c r="AI235" s="66"/>
      <c r="AJ235" s="66"/>
      <c r="AK235" s="66"/>
      <c r="AL235" s="18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9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4"/>
      <c r="CX235" s="1"/>
      <c r="CY235" s="1"/>
      <c r="CZ235" s="1"/>
      <c r="DA235" s="1"/>
      <c r="DB235" s="1"/>
      <c r="DC235" s="1"/>
      <c r="DD235" s="1"/>
      <c r="DE235" s="1"/>
      <c r="DF235" s="1"/>
      <c r="DG235" s="2"/>
    </row>
    <row r="236" spans="1:111" x14ac:dyDescent="0.2">
      <c r="A236" s="97">
        <f t="shared" si="124"/>
        <v>43677</v>
      </c>
      <c r="B236" s="5">
        <f t="shared" si="113"/>
        <v>1024.9855996700001</v>
      </c>
      <c r="C236" s="5">
        <f t="shared" si="125"/>
        <v>1000</v>
      </c>
      <c r="D236" s="63">
        <f t="shared" si="126"/>
        <v>5214.2700000000004</v>
      </c>
      <c r="E236" s="11">
        <f>IF(K236=1,VLOOKUP(A236,[1]Plan1!$BO$80:$BQ$314,3),E235)</f>
        <v>5224.18</v>
      </c>
      <c r="F236" s="143">
        <f t="shared" si="127"/>
        <v>43662</v>
      </c>
      <c r="G236" s="9">
        <f t="shared" si="114"/>
        <v>1.9005536729015393E-3</v>
      </c>
      <c r="H236" s="64">
        <f t="shared" si="131"/>
        <v>43692</v>
      </c>
      <c r="I236" s="64">
        <f t="shared" si="115"/>
        <v>43692</v>
      </c>
      <c r="J236" s="1">
        <f t="shared" si="128"/>
        <v>23</v>
      </c>
      <c r="K236" s="1">
        <f t="shared" si="135"/>
        <v>12</v>
      </c>
      <c r="L236" s="5">
        <f t="shared" si="116"/>
        <v>1.00099114</v>
      </c>
      <c r="M236" s="12">
        <f t="shared" si="136"/>
        <v>1.0000997300000001</v>
      </c>
      <c r="N236" s="12">
        <f t="shared" si="132"/>
        <v>1.0235103137323933</v>
      </c>
      <c r="O236" s="5">
        <f t="shared" si="134"/>
        <v>1.0245247500000001</v>
      </c>
      <c r="P236" s="5">
        <f t="shared" si="117"/>
        <v>1024.52475</v>
      </c>
      <c r="Q236" s="10">
        <f t="shared" si="118"/>
        <v>0</v>
      </c>
      <c r="R236" s="6">
        <f t="shared" si="119"/>
        <v>0</v>
      </c>
      <c r="S236" s="5">
        <f t="shared" si="120"/>
        <v>0</v>
      </c>
      <c r="T236" s="6">
        <f t="shared" si="129"/>
        <v>0.12</v>
      </c>
      <c r="U236" s="10">
        <f t="shared" si="133"/>
        <v>1</v>
      </c>
      <c r="V236" s="10">
        <v>252</v>
      </c>
      <c r="W236" s="12">
        <f t="shared" si="121"/>
        <v>1.0004498180000001</v>
      </c>
      <c r="X236" s="5">
        <f t="shared" si="122"/>
        <v>0.46084966999999999</v>
      </c>
      <c r="Y236" s="11">
        <f t="shared" si="123"/>
        <v>0</v>
      </c>
      <c r="Z236" s="2" t="s">
        <v>65</v>
      </c>
      <c r="AA236" s="64">
        <f t="shared" si="130"/>
        <v>43707</v>
      </c>
      <c r="AB236" s="2"/>
      <c r="AC236" s="41"/>
      <c r="AD236" s="48">
        <v>43020</v>
      </c>
      <c r="AE236" s="32" t="s">
        <v>89</v>
      </c>
      <c r="AG236" s="32"/>
      <c r="AH236" s="66"/>
      <c r="AI236" s="66"/>
      <c r="AJ236" s="66"/>
      <c r="AK236" s="66"/>
      <c r="AL236" s="18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9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4"/>
      <c r="CX236" s="1"/>
      <c r="CY236" s="1"/>
      <c r="CZ236" s="1"/>
      <c r="DA236" s="1"/>
      <c r="DB236" s="1"/>
      <c r="DC236" s="1"/>
      <c r="DD236" s="1"/>
      <c r="DE236" s="1"/>
      <c r="DF236" s="1"/>
      <c r="DG236" s="2"/>
    </row>
    <row r="237" spans="1:111" x14ac:dyDescent="0.2">
      <c r="A237" s="97">
        <f t="shared" si="124"/>
        <v>43678</v>
      </c>
      <c r="B237" s="5">
        <f t="shared" si="113"/>
        <v>1025.53131343</v>
      </c>
      <c r="C237" s="5">
        <f t="shared" si="125"/>
        <v>1000</v>
      </c>
      <c r="D237" s="63">
        <f t="shared" si="126"/>
        <v>5214.2700000000004</v>
      </c>
      <c r="E237" s="11">
        <f>IF(K237=1,VLOOKUP(A237,[1]Plan1!$BO$80:$BQ$314,3),E236)</f>
        <v>5224.18</v>
      </c>
      <c r="F237" s="143">
        <f t="shared" si="127"/>
        <v>43662</v>
      </c>
      <c r="G237" s="9">
        <f t="shared" si="114"/>
        <v>1.9005536729015393E-3</v>
      </c>
      <c r="H237" s="64">
        <f t="shared" si="131"/>
        <v>43692</v>
      </c>
      <c r="I237" s="64">
        <f t="shared" si="115"/>
        <v>43692</v>
      </c>
      <c r="J237" s="1">
        <f t="shared" si="128"/>
        <v>23</v>
      </c>
      <c r="K237" s="1">
        <f t="shared" si="135"/>
        <v>13</v>
      </c>
      <c r="L237" s="5">
        <f t="shared" si="116"/>
        <v>1.00107378</v>
      </c>
      <c r="M237" s="12">
        <f t="shared" si="136"/>
        <v>1.0000997300000001</v>
      </c>
      <c r="N237" s="12">
        <f t="shared" si="132"/>
        <v>1.0235103137323933</v>
      </c>
      <c r="O237" s="5">
        <f t="shared" si="134"/>
        <v>1.0246093300000001</v>
      </c>
      <c r="P237" s="5">
        <f t="shared" si="117"/>
        <v>1024.60933</v>
      </c>
      <c r="Q237" s="10">
        <f t="shared" si="118"/>
        <v>0</v>
      </c>
      <c r="R237" s="6">
        <f t="shared" si="119"/>
        <v>0</v>
      </c>
      <c r="S237" s="5">
        <f t="shared" si="120"/>
        <v>0</v>
      </c>
      <c r="T237" s="6">
        <f t="shared" si="129"/>
        <v>0.12</v>
      </c>
      <c r="U237" s="10">
        <f t="shared" si="133"/>
        <v>2</v>
      </c>
      <c r="V237" s="10">
        <v>252</v>
      </c>
      <c r="W237" s="12">
        <f t="shared" si="121"/>
        <v>1.0008998389999999</v>
      </c>
      <c r="X237" s="5">
        <f t="shared" si="122"/>
        <v>0.92198343000000005</v>
      </c>
      <c r="Y237" s="11">
        <f t="shared" si="123"/>
        <v>0</v>
      </c>
      <c r="Z237" s="2" t="s">
        <v>65</v>
      </c>
      <c r="AA237" s="64">
        <f t="shared" si="130"/>
        <v>43707</v>
      </c>
      <c r="AB237" s="2"/>
      <c r="AC237" s="41"/>
      <c r="AD237" s="48">
        <v>43041</v>
      </c>
      <c r="AE237" s="22" t="s">
        <v>95</v>
      </c>
      <c r="AG237" s="32"/>
      <c r="AH237" s="66"/>
      <c r="AI237" s="66"/>
      <c r="AJ237" s="66"/>
      <c r="AK237" s="66"/>
      <c r="AL237" s="18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9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4"/>
      <c r="CX237" s="1"/>
      <c r="CY237" s="1"/>
      <c r="CZ237" s="1"/>
      <c r="DA237" s="1"/>
      <c r="DB237" s="1"/>
      <c r="DC237" s="1"/>
      <c r="DD237" s="1"/>
      <c r="DE237" s="1"/>
      <c r="DF237" s="1"/>
      <c r="DG237" s="2"/>
    </row>
    <row r="238" spans="1:111" x14ac:dyDescent="0.2">
      <c r="A238" s="97">
        <f t="shared" si="124"/>
        <v>43679</v>
      </c>
      <c r="B238" s="5">
        <f t="shared" si="113"/>
        <v>1026.0773192899999</v>
      </c>
      <c r="C238" s="5">
        <f t="shared" si="125"/>
        <v>1000</v>
      </c>
      <c r="D238" s="63">
        <f t="shared" si="126"/>
        <v>5214.2700000000004</v>
      </c>
      <c r="E238" s="11">
        <f>IF(K238=1,VLOOKUP(A238,[1]Plan1!$BO$80:$BQ$314,3),E237)</f>
        <v>5224.18</v>
      </c>
      <c r="F238" s="143">
        <f t="shared" si="127"/>
        <v>43662</v>
      </c>
      <c r="G238" s="9">
        <f t="shared" si="114"/>
        <v>1.9005536729015393E-3</v>
      </c>
      <c r="H238" s="64">
        <f t="shared" si="131"/>
        <v>43692</v>
      </c>
      <c r="I238" s="64">
        <f t="shared" si="115"/>
        <v>43692</v>
      </c>
      <c r="J238" s="1">
        <f t="shared" si="128"/>
        <v>23</v>
      </c>
      <c r="K238" s="1">
        <f t="shared" si="135"/>
        <v>14</v>
      </c>
      <c r="L238" s="5">
        <f t="shared" si="116"/>
        <v>1.00115642</v>
      </c>
      <c r="M238" s="12">
        <f t="shared" si="136"/>
        <v>1.0000997300000001</v>
      </c>
      <c r="N238" s="12">
        <f t="shared" si="132"/>
        <v>1.0235103137323933</v>
      </c>
      <c r="O238" s="5">
        <f t="shared" si="134"/>
        <v>1.02469392</v>
      </c>
      <c r="P238" s="5">
        <f t="shared" si="117"/>
        <v>1024.6939199999999</v>
      </c>
      <c r="Q238" s="10">
        <f t="shared" si="118"/>
        <v>0</v>
      </c>
      <c r="R238" s="6">
        <f t="shared" si="119"/>
        <v>0</v>
      </c>
      <c r="S238" s="5">
        <f t="shared" si="120"/>
        <v>0</v>
      </c>
      <c r="T238" s="6">
        <f t="shared" si="129"/>
        <v>0.12</v>
      </c>
      <c r="U238" s="10">
        <f t="shared" si="133"/>
        <v>3</v>
      </c>
      <c r="V238" s="10">
        <v>252</v>
      </c>
      <c r="W238" s="12">
        <f t="shared" si="121"/>
        <v>1.0013500609999999</v>
      </c>
      <c r="X238" s="5">
        <f t="shared" si="122"/>
        <v>1.3833992900000001</v>
      </c>
      <c r="Y238" s="11">
        <f t="shared" si="123"/>
        <v>0</v>
      </c>
      <c r="Z238" s="2" t="s">
        <v>65</v>
      </c>
      <c r="AA238" s="64">
        <f t="shared" si="130"/>
        <v>43707</v>
      </c>
      <c r="AB238" s="2"/>
      <c r="AC238" s="41"/>
      <c r="AD238" s="48">
        <v>43054</v>
      </c>
      <c r="AE238" s="22" t="s">
        <v>96</v>
      </c>
      <c r="AG238" s="18"/>
      <c r="AH238" s="66"/>
      <c r="AI238" s="66"/>
      <c r="AJ238" s="66"/>
      <c r="AK238" s="66"/>
      <c r="AL238" s="1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9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4"/>
      <c r="CX238" s="1"/>
      <c r="CY238" s="1"/>
      <c r="CZ238" s="1"/>
      <c r="DA238" s="1"/>
      <c r="DB238" s="1"/>
      <c r="DC238" s="1"/>
      <c r="DD238" s="1"/>
      <c r="DE238" s="1"/>
      <c r="DF238" s="1"/>
      <c r="DG238" s="2"/>
    </row>
    <row r="239" spans="1:111" x14ac:dyDescent="0.2">
      <c r="A239" s="97">
        <f t="shared" si="124"/>
        <v>43680</v>
      </c>
      <c r="B239" s="5">
        <f t="shared" si="113"/>
        <v>1026.6236204000002</v>
      </c>
      <c r="C239" s="5">
        <f t="shared" si="125"/>
        <v>1000</v>
      </c>
      <c r="D239" s="63">
        <f t="shared" si="126"/>
        <v>5214.2700000000004</v>
      </c>
      <c r="E239" s="11">
        <f>IF(K239=1,VLOOKUP(A239,[1]Plan1!$BO$80:$BQ$314,3),E238)</f>
        <v>5224.18</v>
      </c>
      <c r="F239" s="143">
        <f t="shared" si="127"/>
        <v>43662</v>
      </c>
      <c r="G239" s="9">
        <f t="shared" si="114"/>
        <v>1.9005536729015393E-3</v>
      </c>
      <c r="H239" s="64">
        <f t="shared" si="131"/>
        <v>43692</v>
      </c>
      <c r="I239" s="64">
        <f t="shared" si="115"/>
        <v>43692</v>
      </c>
      <c r="J239" s="1">
        <f t="shared" si="128"/>
        <v>23</v>
      </c>
      <c r="K239" s="1">
        <f t="shared" si="135"/>
        <v>15</v>
      </c>
      <c r="L239" s="5">
        <f t="shared" si="116"/>
        <v>1.0012390799999999</v>
      </c>
      <c r="M239" s="12">
        <f t="shared" si="136"/>
        <v>1.0000997300000001</v>
      </c>
      <c r="N239" s="12">
        <f t="shared" si="132"/>
        <v>1.0235103137323933</v>
      </c>
      <c r="O239" s="5">
        <f t="shared" si="134"/>
        <v>1.0247785199999999</v>
      </c>
      <c r="P239" s="5">
        <f t="shared" si="117"/>
        <v>1024.7785200000001</v>
      </c>
      <c r="Q239" s="10">
        <f t="shared" si="118"/>
        <v>0</v>
      </c>
      <c r="R239" s="6">
        <f t="shared" si="119"/>
        <v>0</v>
      </c>
      <c r="S239" s="5">
        <f t="shared" si="120"/>
        <v>0</v>
      </c>
      <c r="T239" s="6">
        <f t="shared" si="129"/>
        <v>0.12</v>
      </c>
      <c r="U239" s="10">
        <f t="shared" si="133"/>
        <v>4</v>
      </c>
      <c r="V239" s="10">
        <v>252</v>
      </c>
      <c r="W239" s="12">
        <f t="shared" si="121"/>
        <v>1.0018004869999999</v>
      </c>
      <c r="X239" s="5">
        <f t="shared" si="122"/>
        <v>1.8451004</v>
      </c>
      <c r="Y239" s="11">
        <f t="shared" si="123"/>
        <v>0</v>
      </c>
      <c r="Z239" s="2" t="s">
        <v>65</v>
      </c>
      <c r="AA239" s="64">
        <f t="shared" si="130"/>
        <v>43707</v>
      </c>
      <c r="AB239" s="2"/>
      <c r="AC239" s="41"/>
      <c r="AD239" s="48">
        <v>43094</v>
      </c>
      <c r="AE239" s="22" t="s">
        <v>97</v>
      </c>
      <c r="AJ239" s="21"/>
      <c r="AK239" s="21"/>
      <c r="AL239" s="2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9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4"/>
      <c r="CX239" s="1"/>
      <c r="CY239" s="1"/>
      <c r="CZ239" s="1"/>
      <c r="DA239" s="1"/>
      <c r="DB239" s="1"/>
      <c r="DC239" s="1"/>
      <c r="DD239" s="1"/>
      <c r="DE239" s="1"/>
      <c r="DF239" s="1"/>
      <c r="DG239" s="2"/>
    </row>
    <row r="240" spans="1:111" x14ac:dyDescent="0.2">
      <c r="A240" s="97">
        <f t="shared" si="124"/>
        <v>43681</v>
      </c>
      <c r="B240" s="5">
        <f t="shared" si="113"/>
        <v>1026.6236204000002</v>
      </c>
      <c r="C240" s="5">
        <f t="shared" si="125"/>
        <v>1000</v>
      </c>
      <c r="D240" s="63">
        <f t="shared" si="126"/>
        <v>5214.2700000000004</v>
      </c>
      <c r="E240" s="11">
        <f>IF(K240=1,VLOOKUP(A240,[1]Plan1!$BO$80:$BQ$314,3),E239)</f>
        <v>5224.18</v>
      </c>
      <c r="F240" s="143">
        <f t="shared" si="127"/>
        <v>43662</v>
      </c>
      <c r="G240" s="9">
        <f t="shared" si="114"/>
        <v>1.9005536729015393E-3</v>
      </c>
      <c r="H240" s="64">
        <f t="shared" si="131"/>
        <v>43692</v>
      </c>
      <c r="I240" s="64">
        <f t="shared" si="115"/>
        <v>43692</v>
      </c>
      <c r="J240" s="1">
        <f t="shared" si="128"/>
        <v>23</v>
      </c>
      <c r="K240" s="1">
        <f t="shared" si="135"/>
        <v>15</v>
      </c>
      <c r="L240" s="5">
        <f t="shared" si="116"/>
        <v>1.0012390799999999</v>
      </c>
      <c r="M240" s="12">
        <f t="shared" si="136"/>
        <v>1.0000997300000001</v>
      </c>
      <c r="N240" s="12">
        <f t="shared" si="132"/>
        <v>1.0235103137323933</v>
      </c>
      <c r="O240" s="5">
        <f t="shared" si="134"/>
        <v>1.0247785199999999</v>
      </c>
      <c r="P240" s="5">
        <f t="shared" si="117"/>
        <v>1024.7785200000001</v>
      </c>
      <c r="Q240" s="10">
        <f t="shared" si="118"/>
        <v>0</v>
      </c>
      <c r="R240" s="6">
        <f t="shared" si="119"/>
        <v>0</v>
      </c>
      <c r="S240" s="5">
        <f t="shared" si="120"/>
        <v>0</v>
      </c>
      <c r="T240" s="6">
        <f t="shared" si="129"/>
        <v>0.12</v>
      </c>
      <c r="U240" s="10">
        <f t="shared" si="133"/>
        <v>4</v>
      </c>
      <c r="V240" s="10">
        <v>252</v>
      </c>
      <c r="W240" s="12">
        <f t="shared" si="121"/>
        <v>1.0018004869999999</v>
      </c>
      <c r="X240" s="5">
        <f t="shared" si="122"/>
        <v>1.8451004</v>
      </c>
      <c r="Y240" s="11">
        <f t="shared" si="123"/>
        <v>0</v>
      </c>
      <c r="Z240" s="2" t="s">
        <v>65</v>
      </c>
      <c r="AA240" s="64">
        <f t="shared" si="130"/>
        <v>43707</v>
      </c>
      <c r="AB240" s="2"/>
      <c r="AC240" s="41"/>
      <c r="AD240" s="48">
        <v>43101</v>
      </c>
      <c r="AE240" s="22" t="s">
        <v>98</v>
      </c>
      <c r="AJ240" s="21"/>
      <c r="AK240" s="21"/>
      <c r="AL240" s="2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9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4"/>
      <c r="CX240" s="1"/>
      <c r="CY240" s="1"/>
      <c r="CZ240" s="1"/>
      <c r="DA240" s="1"/>
      <c r="DB240" s="1"/>
      <c r="DC240" s="1"/>
      <c r="DD240" s="1"/>
      <c r="DE240" s="1"/>
      <c r="DF240" s="1"/>
      <c r="DG240" s="2"/>
    </row>
    <row r="241" spans="1:111" x14ac:dyDescent="0.2">
      <c r="A241" s="97">
        <f t="shared" si="124"/>
        <v>43682</v>
      </c>
      <c r="B241" s="5">
        <f t="shared" si="113"/>
        <v>1026.6236204000002</v>
      </c>
      <c r="C241" s="5">
        <f t="shared" si="125"/>
        <v>1000</v>
      </c>
      <c r="D241" s="63">
        <f t="shared" si="126"/>
        <v>5214.2700000000004</v>
      </c>
      <c r="E241" s="11">
        <f>IF(K241=1,VLOOKUP(A241,[1]Plan1!$BO$80:$BQ$314,3),E240)</f>
        <v>5224.18</v>
      </c>
      <c r="F241" s="143">
        <f t="shared" si="127"/>
        <v>43662</v>
      </c>
      <c r="G241" s="9">
        <f t="shared" si="114"/>
        <v>1.9005536729015393E-3</v>
      </c>
      <c r="H241" s="64">
        <f t="shared" si="131"/>
        <v>43692</v>
      </c>
      <c r="I241" s="64">
        <f t="shared" si="115"/>
        <v>43692</v>
      </c>
      <c r="J241" s="1">
        <f t="shared" si="128"/>
        <v>23</v>
      </c>
      <c r="K241" s="1">
        <f t="shared" si="135"/>
        <v>15</v>
      </c>
      <c r="L241" s="5">
        <f t="shared" si="116"/>
        <v>1.0012390799999999</v>
      </c>
      <c r="M241" s="12">
        <f t="shared" si="136"/>
        <v>1.0000997300000001</v>
      </c>
      <c r="N241" s="12">
        <f t="shared" si="132"/>
        <v>1.0235103137323933</v>
      </c>
      <c r="O241" s="5">
        <f t="shared" si="134"/>
        <v>1.0247785199999999</v>
      </c>
      <c r="P241" s="5">
        <f t="shared" si="117"/>
        <v>1024.7785200000001</v>
      </c>
      <c r="Q241" s="10">
        <f t="shared" si="118"/>
        <v>0</v>
      </c>
      <c r="R241" s="6">
        <f t="shared" si="119"/>
        <v>0</v>
      </c>
      <c r="S241" s="5">
        <f t="shared" si="120"/>
        <v>0</v>
      </c>
      <c r="T241" s="6">
        <f t="shared" si="129"/>
        <v>0.12</v>
      </c>
      <c r="U241" s="10">
        <f t="shared" si="133"/>
        <v>4</v>
      </c>
      <c r="V241" s="10">
        <v>252</v>
      </c>
      <c r="W241" s="12">
        <f t="shared" si="121"/>
        <v>1.0018004869999999</v>
      </c>
      <c r="X241" s="5">
        <f t="shared" si="122"/>
        <v>1.8451004</v>
      </c>
      <c r="Y241" s="11">
        <f t="shared" si="123"/>
        <v>0</v>
      </c>
      <c r="Z241" s="2" t="s">
        <v>65</v>
      </c>
      <c r="AA241" s="64">
        <f t="shared" si="130"/>
        <v>43707</v>
      </c>
      <c r="AB241" s="2"/>
      <c r="AC241" s="41"/>
      <c r="AD241" s="48">
        <v>43143</v>
      </c>
      <c r="AE241" s="22" t="s">
        <v>83</v>
      </c>
      <c r="AJ241" s="21"/>
      <c r="AK241" s="21"/>
      <c r="AL241" s="2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9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4"/>
      <c r="CX241" s="1"/>
      <c r="CY241" s="1"/>
      <c r="CZ241" s="1"/>
      <c r="DA241" s="1"/>
      <c r="DB241" s="1"/>
      <c r="DC241" s="1"/>
      <c r="DD241" s="1"/>
      <c r="DE241" s="1"/>
      <c r="DF241" s="1"/>
      <c r="DG241" s="2"/>
    </row>
    <row r="242" spans="1:111" x14ac:dyDescent="0.2">
      <c r="A242" s="97">
        <f t="shared" si="124"/>
        <v>43683</v>
      </c>
      <c r="B242" s="5">
        <f t="shared" si="113"/>
        <v>1027.1702047399999</v>
      </c>
      <c r="C242" s="5">
        <f t="shared" si="125"/>
        <v>1000</v>
      </c>
      <c r="D242" s="63">
        <f t="shared" si="126"/>
        <v>5214.2700000000004</v>
      </c>
      <c r="E242" s="11">
        <f>IF(K242=1,VLOOKUP(A242,[1]Plan1!$BO$80:$BQ$314,3),E241)</f>
        <v>5224.18</v>
      </c>
      <c r="F242" s="143">
        <f t="shared" si="127"/>
        <v>43662</v>
      </c>
      <c r="G242" s="9">
        <f t="shared" si="114"/>
        <v>1.9005536729015393E-3</v>
      </c>
      <c r="H242" s="64">
        <f t="shared" si="131"/>
        <v>43692</v>
      </c>
      <c r="I242" s="64">
        <f t="shared" si="115"/>
        <v>43692</v>
      </c>
      <c r="J242" s="1">
        <f t="shared" si="128"/>
        <v>23</v>
      </c>
      <c r="K242" s="1">
        <f t="shared" si="135"/>
        <v>16</v>
      </c>
      <c r="L242" s="5">
        <f t="shared" si="116"/>
        <v>1.0013217400000001</v>
      </c>
      <c r="M242" s="12">
        <f t="shared" si="136"/>
        <v>1.0000997300000001</v>
      </c>
      <c r="N242" s="12">
        <f t="shared" si="132"/>
        <v>1.0235103137323933</v>
      </c>
      <c r="O242" s="5">
        <f t="shared" si="134"/>
        <v>1.02486312</v>
      </c>
      <c r="P242" s="5">
        <f t="shared" si="117"/>
        <v>1024.86312</v>
      </c>
      <c r="Q242" s="10">
        <f t="shared" si="118"/>
        <v>0</v>
      </c>
      <c r="R242" s="6">
        <f t="shared" si="119"/>
        <v>0</v>
      </c>
      <c r="S242" s="5">
        <f t="shared" si="120"/>
        <v>0</v>
      </c>
      <c r="T242" s="6">
        <f t="shared" si="129"/>
        <v>0.12</v>
      </c>
      <c r="U242" s="10">
        <f t="shared" si="133"/>
        <v>5</v>
      </c>
      <c r="V242" s="10">
        <v>252</v>
      </c>
      <c r="W242" s="12">
        <f t="shared" si="121"/>
        <v>1.002251115</v>
      </c>
      <c r="X242" s="5">
        <f t="shared" si="122"/>
        <v>2.3070847400000001</v>
      </c>
      <c r="Y242" s="11">
        <f t="shared" si="123"/>
        <v>0</v>
      </c>
      <c r="Z242" s="2" t="s">
        <v>65</v>
      </c>
      <c r="AA242" s="64">
        <f t="shared" si="130"/>
        <v>43707</v>
      </c>
      <c r="AB242" s="2"/>
      <c r="AC242" s="41"/>
      <c r="AD242" s="48">
        <v>43144</v>
      </c>
      <c r="AE242" s="22" t="s">
        <v>83</v>
      </c>
      <c r="AJ242" s="21"/>
      <c r="AK242" s="21"/>
      <c r="AL242" s="2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9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4"/>
      <c r="CX242" s="1"/>
      <c r="CY242" s="1"/>
      <c r="CZ242" s="1"/>
      <c r="DA242" s="1"/>
      <c r="DB242" s="1"/>
      <c r="DC242" s="1"/>
      <c r="DD242" s="1"/>
      <c r="DE242" s="1"/>
      <c r="DF242" s="1"/>
      <c r="DG242" s="2"/>
    </row>
    <row r="243" spans="1:111" x14ac:dyDescent="0.2">
      <c r="A243" s="97">
        <f t="shared" si="124"/>
        <v>43684</v>
      </c>
      <c r="B243" s="5">
        <f t="shared" si="113"/>
        <v>1027.71708341</v>
      </c>
      <c r="C243" s="5">
        <f t="shared" si="125"/>
        <v>1000</v>
      </c>
      <c r="D243" s="63">
        <f t="shared" si="126"/>
        <v>5214.2700000000004</v>
      </c>
      <c r="E243" s="11">
        <f>IF(K243=1,VLOOKUP(A243,[1]Plan1!$BO$80:$BQ$314,3),E242)</f>
        <v>5224.18</v>
      </c>
      <c r="F243" s="143">
        <f t="shared" si="127"/>
        <v>43662</v>
      </c>
      <c r="G243" s="9">
        <f t="shared" si="114"/>
        <v>1.9005536729015393E-3</v>
      </c>
      <c r="H243" s="64">
        <f t="shared" si="131"/>
        <v>43692</v>
      </c>
      <c r="I243" s="64">
        <f t="shared" si="115"/>
        <v>43692</v>
      </c>
      <c r="J243" s="1">
        <f t="shared" si="128"/>
        <v>23</v>
      </c>
      <c r="K243" s="1">
        <f t="shared" si="135"/>
        <v>17</v>
      </c>
      <c r="L243" s="5">
        <f t="shared" si="116"/>
        <v>1.0014044</v>
      </c>
      <c r="M243" s="12">
        <f t="shared" si="136"/>
        <v>1.0000997300000001</v>
      </c>
      <c r="N243" s="12">
        <f t="shared" si="132"/>
        <v>1.0235103137323933</v>
      </c>
      <c r="O243" s="5">
        <f t="shared" si="134"/>
        <v>1.0249477300000001</v>
      </c>
      <c r="P243" s="5">
        <f t="shared" si="117"/>
        <v>1024.9477300000001</v>
      </c>
      <c r="Q243" s="10">
        <f t="shared" si="118"/>
        <v>0</v>
      </c>
      <c r="R243" s="6">
        <f t="shared" si="119"/>
        <v>0</v>
      </c>
      <c r="S243" s="5">
        <f t="shared" si="120"/>
        <v>0</v>
      </c>
      <c r="T243" s="6">
        <f t="shared" si="129"/>
        <v>0.12</v>
      </c>
      <c r="U243" s="10">
        <f t="shared" si="133"/>
        <v>6</v>
      </c>
      <c r="V243" s="10">
        <v>252</v>
      </c>
      <c r="W243" s="12">
        <f t="shared" si="121"/>
        <v>1.002701946</v>
      </c>
      <c r="X243" s="5">
        <f t="shared" si="122"/>
        <v>2.7693534099999999</v>
      </c>
      <c r="Y243" s="11">
        <f t="shared" si="123"/>
        <v>0</v>
      </c>
      <c r="Z243" s="2" t="s">
        <v>65</v>
      </c>
      <c r="AA243" s="64">
        <f t="shared" si="130"/>
        <v>43707</v>
      </c>
      <c r="AB243" s="2"/>
      <c r="AC243" s="41"/>
      <c r="AD243" s="48">
        <v>43189</v>
      </c>
      <c r="AE243" s="22" t="s">
        <v>91</v>
      </c>
      <c r="AJ243" s="21"/>
      <c r="AK243" s="21"/>
      <c r="AL243" s="2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9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4"/>
      <c r="CX243" s="1"/>
      <c r="CY243" s="1"/>
      <c r="CZ243" s="1"/>
      <c r="DA243" s="1"/>
      <c r="DB243" s="1"/>
      <c r="DC243" s="1"/>
      <c r="DD243" s="1"/>
      <c r="DE243" s="1"/>
      <c r="DF243" s="1"/>
      <c r="DG243" s="2"/>
    </row>
    <row r="244" spans="1:111" x14ac:dyDescent="0.2">
      <c r="A244" s="97">
        <f t="shared" si="124"/>
        <v>43685</v>
      </c>
      <c r="B244" s="5">
        <f t="shared" si="113"/>
        <v>1028.2642554699999</v>
      </c>
      <c r="C244" s="5">
        <f t="shared" si="125"/>
        <v>1000</v>
      </c>
      <c r="D244" s="63">
        <f t="shared" si="126"/>
        <v>5214.2700000000004</v>
      </c>
      <c r="E244" s="11">
        <f>IF(K244=1,VLOOKUP(A244,[1]Plan1!$BO$80:$BQ$314,3),E243)</f>
        <v>5224.18</v>
      </c>
      <c r="F244" s="143">
        <f t="shared" si="127"/>
        <v>43662</v>
      </c>
      <c r="G244" s="9">
        <f t="shared" si="114"/>
        <v>1.9005536729015393E-3</v>
      </c>
      <c r="H244" s="64">
        <f t="shared" si="131"/>
        <v>43692</v>
      </c>
      <c r="I244" s="64">
        <f t="shared" si="115"/>
        <v>43692</v>
      </c>
      <c r="J244" s="1">
        <f t="shared" si="128"/>
        <v>23</v>
      </c>
      <c r="K244" s="1">
        <f t="shared" si="135"/>
        <v>18</v>
      </c>
      <c r="L244" s="5">
        <f t="shared" si="116"/>
        <v>1.00148708</v>
      </c>
      <c r="M244" s="12">
        <f t="shared" si="136"/>
        <v>1.0000997300000001</v>
      </c>
      <c r="N244" s="12">
        <f t="shared" si="132"/>
        <v>1.0235103137323933</v>
      </c>
      <c r="O244" s="5">
        <f t="shared" si="134"/>
        <v>1.02503235</v>
      </c>
      <c r="P244" s="5">
        <f t="shared" si="117"/>
        <v>1025.03235</v>
      </c>
      <c r="Q244" s="10">
        <f t="shared" si="118"/>
        <v>0</v>
      </c>
      <c r="R244" s="6">
        <f t="shared" si="119"/>
        <v>0</v>
      </c>
      <c r="S244" s="5">
        <f t="shared" si="120"/>
        <v>0</v>
      </c>
      <c r="T244" s="6">
        <f t="shared" si="129"/>
        <v>0.12</v>
      </c>
      <c r="U244" s="10">
        <f t="shared" si="133"/>
        <v>7</v>
      </c>
      <c r="V244" s="10">
        <v>252</v>
      </c>
      <c r="W244" s="12">
        <f t="shared" si="121"/>
        <v>1.003152979</v>
      </c>
      <c r="X244" s="5">
        <f t="shared" si="122"/>
        <v>3.2319054700000001</v>
      </c>
      <c r="Y244" s="11">
        <f t="shared" si="123"/>
        <v>0</v>
      </c>
      <c r="Z244" s="2" t="s">
        <v>65</v>
      </c>
      <c r="AA244" s="64">
        <f t="shared" si="130"/>
        <v>43707</v>
      </c>
      <c r="AB244" s="2"/>
      <c r="AC244" s="41"/>
      <c r="AD244" s="48">
        <v>43221</v>
      </c>
      <c r="AE244" s="22" t="s">
        <v>92</v>
      </c>
      <c r="AJ244" s="21"/>
      <c r="AK244" s="21"/>
      <c r="AL244" s="2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9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4"/>
      <c r="CX244" s="1"/>
      <c r="CY244" s="1"/>
      <c r="CZ244" s="1"/>
      <c r="DA244" s="1"/>
      <c r="DB244" s="1"/>
      <c r="DC244" s="1"/>
      <c r="DD244" s="1"/>
      <c r="DE244" s="1"/>
      <c r="DF244" s="1"/>
      <c r="DG244" s="2"/>
    </row>
    <row r="245" spans="1:111" x14ac:dyDescent="0.2">
      <c r="A245" s="97">
        <f t="shared" si="124"/>
        <v>43686</v>
      </c>
      <c r="B245" s="5">
        <f t="shared" si="113"/>
        <v>1028.81171298</v>
      </c>
      <c r="C245" s="5">
        <f t="shared" si="125"/>
        <v>1000</v>
      </c>
      <c r="D245" s="63">
        <f t="shared" si="126"/>
        <v>5214.2700000000004</v>
      </c>
      <c r="E245" s="11">
        <f>IF(K245=1,VLOOKUP(A245,[1]Plan1!$BO$80:$BQ$314,3),E244)</f>
        <v>5224.18</v>
      </c>
      <c r="F245" s="143">
        <f t="shared" si="127"/>
        <v>43662</v>
      </c>
      <c r="G245" s="9">
        <f t="shared" si="114"/>
        <v>1.9005536729015393E-3</v>
      </c>
      <c r="H245" s="64">
        <f t="shared" si="131"/>
        <v>43692</v>
      </c>
      <c r="I245" s="64">
        <f t="shared" si="115"/>
        <v>43692</v>
      </c>
      <c r="J245" s="1">
        <f t="shared" si="128"/>
        <v>23</v>
      </c>
      <c r="K245" s="1">
        <f t="shared" si="135"/>
        <v>19</v>
      </c>
      <c r="L245" s="5">
        <f t="shared" si="116"/>
        <v>1.00156976</v>
      </c>
      <c r="M245" s="12">
        <f t="shared" si="136"/>
        <v>1.0000997300000001</v>
      </c>
      <c r="N245" s="12">
        <f t="shared" si="132"/>
        <v>1.0235103137323933</v>
      </c>
      <c r="O245" s="5">
        <f t="shared" si="134"/>
        <v>1.02511697</v>
      </c>
      <c r="P245" s="5">
        <f t="shared" si="117"/>
        <v>1025.11697</v>
      </c>
      <c r="Q245" s="10">
        <f t="shared" si="118"/>
        <v>0</v>
      </c>
      <c r="R245" s="6">
        <f t="shared" si="119"/>
        <v>0</v>
      </c>
      <c r="S245" s="5">
        <f t="shared" si="120"/>
        <v>0</v>
      </c>
      <c r="T245" s="6">
        <f t="shared" si="129"/>
        <v>0.12</v>
      </c>
      <c r="U245" s="10">
        <f t="shared" si="133"/>
        <v>8</v>
      </c>
      <c r="V245" s="10">
        <v>252</v>
      </c>
      <c r="W245" s="12">
        <f t="shared" si="121"/>
        <v>1.003604216</v>
      </c>
      <c r="X245" s="5">
        <f t="shared" si="122"/>
        <v>3.69474298</v>
      </c>
      <c r="Y245" s="11">
        <f t="shared" si="123"/>
        <v>0</v>
      </c>
      <c r="Z245" s="2" t="s">
        <v>65</v>
      </c>
      <c r="AA245" s="64">
        <f t="shared" si="130"/>
        <v>43707</v>
      </c>
      <c r="AB245" s="2"/>
      <c r="AC245" s="41"/>
      <c r="AD245" s="48">
        <v>43251</v>
      </c>
      <c r="AE245" s="22" t="s">
        <v>93</v>
      </c>
      <c r="AJ245" s="21"/>
      <c r="AK245" s="21"/>
      <c r="AL245" s="2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9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4"/>
      <c r="CX245" s="1"/>
      <c r="CY245" s="1"/>
      <c r="CZ245" s="1"/>
      <c r="DA245" s="1"/>
      <c r="DB245" s="1"/>
      <c r="DC245" s="1"/>
      <c r="DD245" s="1"/>
      <c r="DE245" s="1"/>
      <c r="DF245" s="1"/>
      <c r="DG245" s="2"/>
    </row>
    <row r="246" spans="1:111" x14ac:dyDescent="0.2">
      <c r="A246" s="97">
        <f t="shared" si="124"/>
        <v>43687</v>
      </c>
      <c r="B246" s="5">
        <f t="shared" si="113"/>
        <v>1029.35947403</v>
      </c>
      <c r="C246" s="5">
        <f t="shared" si="125"/>
        <v>1000</v>
      </c>
      <c r="D246" s="63">
        <f t="shared" si="126"/>
        <v>5214.2700000000004</v>
      </c>
      <c r="E246" s="11">
        <f>IF(K246=1,VLOOKUP(A246,[1]Plan1!$BO$80:$BQ$314,3),E245)</f>
        <v>5224.18</v>
      </c>
      <c r="F246" s="143">
        <f t="shared" si="127"/>
        <v>43662</v>
      </c>
      <c r="G246" s="9">
        <f t="shared" si="114"/>
        <v>1.9005536729015393E-3</v>
      </c>
      <c r="H246" s="64">
        <f t="shared" si="131"/>
        <v>43692</v>
      </c>
      <c r="I246" s="64">
        <f t="shared" si="115"/>
        <v>43692</v>
      </c>
      <c r="J246" s="1">
        <f t="shared" si="128"/>
        <v>23</v>
      </c>
      <c r="K246" s="1">
        <f t="shared" si="135"/>
        <v>20</v>
      </c>
      <c r="L246" s="5">
        <f t="shared" si="116"/>
        <v>1.0016524499999999</v>
      </c>
      <c r="M246" s="12">
        <f t="shared" si="136"/>
        <v>1.0000997300000001</v>
      </c>
      <c r="N246" s="12">
        <f t="shared" si="132"/>
        <v>1.0235103137323933</v>
      </c>
      <c r="O246" s="5">
        <f t="shared" si="134"/>
        <v>1.0252016100000001</v>
      </c>
      <c r="P246" s="5">
        <f t="shared" si="117"/>
        <v>1025.2016100000001</v>
      </c>
      <c r="Q246" s="10">
        <f t="shared" si="118"/>
        <v>0</v>
      </c>
      <c r="R246" s="6">
        <f t="shared" si="119"/>
        <v>0</v>
      </c>
      <c r="S246" s="5">
        <f t="shared" si="120"/>
        <v>0</v>
      </c>
      <c r="T246" s="6">
        <f t="shared" si="129"/>
        <v>0.12</v>
      </c>
      <c r="U246" s="10">
        <f t="shared" si="133"/>
        <v>9</v>
      </c>
      <c r="V246" s="10">
        <v>252</v>
      </c>
      <c r="W246" s="12">
        <f t="shared" si="121"/>
        <v>1.0040556549999999</v>
      </c>
      <c r="X246" s="5">
        <f t="shared" si="122"/>
        <v>4.1578640299999998</v>
      </c>
      <c r="Y246" s="11">
        <f t="shared" si="123"/>
        <v>0</v>
      </c>
      <c r="Z246" s="2" t="s">
        <v>65</v>
      </c>
      <c r="AA246" s="64">
        <f t="shared" si="130"/>
        <v>43707</v>
      </c>
      <c r="AB246" s="2"/>
      <c r="AC246" s="41"/>
      <c r="AD246" s="48">
        <v>43350</v>
      </c>
      <c r="AE246" s="22" t="s">
        <v>94</v>
      </c>
      <c r="AJ246" s="21"/>
      <c r="AK246" s="21"/>
      <c r="AL246" s="2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9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4"/>
      <c r="CX246" s="1"/>
      <c r="CY246" s="1"/>
      <c r="CZ246" s="1"/>
      <c r="DA246" s="1"/>
      <c r="DB246" s="1"/>
      <c r="DC246" s="1"/>
      <c r="DD246" s="1"/>
      <c r="DE246" s="1"/>
      <c r="DF246" s="1"/>
      <c r="DG246" s="2"/>
    </row>
    <row r="247" spans="1:111" x14ac:dyDescent="0.2">
      <c r="A247" s="97">
        <f t="shared" si="124"/>
        <v>43688</v>
      </c>
      <c r="B247" s="5">
        <f t="shared" si="113"/>
        <v>1029.35947403</v>
      </c>
      <c r="C247" s="5">
        <f t="shared" si="125"/>
        <v>1000</v>
      </c>
      <c r="D247" s="63">
        <f t="shared" si="126"/>
        <v>5214.2700000000004</v>
      </c>
      <c r="E247" s="11">
        <f>IF(K247=1,VLOOKUP(A247,[1]Plan1!$BO$80:$BQ$314,3),E246)</f>
        <v>5224.18</v>
      </c>
      <c r="F247" s="143">
        <f t="shared" si="127"/>
        <v>43662</v>
      </c>
      <c r="G247" s="9">
        <f t="shared" si="114"/>
        <v>1.9005536729015393E-3</v>
      </c>
      <c r="H247" s="64">
        <f t="shared" si="131"/>
        <v>43692</v>
      </c>
      <c r="I247" s="64">
        <f t="shared" si="115"/>
        <v>43692</v>
      </c>
      <c r="J247" s="1">
        <f t="shared" si="128"/>
        <v>23</v>
      </c>
      <c r="K247" s="1">
        <f t="shared" si="135"/>
        <v>20</v>
      </c>
      <c r="L247" s="5">
        <f t="shared" si="116"/>
        <v>1.0016524499999999</v>
      </c>
      <c r="M247" s="12">
        <f t="shared" si="136"/>
        <v>1.0000997300000001</v>
      </c>
      <c r="N247" s="12">
        <f t="shared" si="132"/>
        <v>1.0235103137323933</v>
      </c>
      <c r="O247" s="5">
        <f t="shared" si="134"/>
        <v>1.0252016100000001</v>
      </c>
      <c r="P247" s="5">
        <f t="shared" si="117"/>
        <v>1025.2016100000001</v>
      </c>
      <c r="Q247" s="10">
        <f t="shared" si="118"/>
        <v>0</v>
      </c>
      <c r="R247" s="6">
        <f t="shared" si="119"/>
        <v>0</v>
      </c>
      <c r="S247" s="5">
        <f t="shared" si="120"/>
        <v>0</v>
      </c>
      <c r="T247" s="6">
        <f t="shared" si="129"/>
        <v>0.12</v>
      </c>
      <c r="U247" s="10">
        <f t="shared" si="133"/>
        <v>9</v>
      </c>
      <c r="V247" s="10">
        <v>252</v>
      </c>
      <c r="W247" s="12">
        <f t="shared" si="121"/>
        <v>1.0040556549999999</v>
      </c>
      <c r="X247" s="5">
        <f t="shared" si="122"/>
        <v>4.1578640299999998</v>
      </c>
      <c r="Y247" s="11">
        <f t="shared" si="123"/>
        <v>0</v>
      </c>
      <c r="Z247" s="2" t="s">
        <v>65</v>
      </c>
      <c r="AA247" s="64">
        <f t="shared" si="130"/>
        <v>43707</v>
      </c>
      <c r="AB247" s="2"/>
      <c r="AC247" s="41"/>
      <c r="AD247" s="48">
        <v>43385</v>
      </c>
      <c r="AE247" s="32" t="s">
        <v>89</v>
      </c>
      <c r="AJ247" s="21"/>
      <c r="AK247" s="21"/>
      <c r="AL247" s="2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9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4"/>
      <c r="CX247" s="1"/>
      <c r="CY247" s="1"/>
      <c r="CZ247" s="1"/>
      <c r="DA247" s="1"/>
      <c r="DB247" s="1"/>
      <c r="DC247" s="1"/>
      <c r="DD247" s="1"/>
      <c r="DE247" s="1"/>
      <c r="DF247" s="1"/>
      <c r="DG247" s="2"/>
    </row>
    <row r="248" spans="1:111" x14ac:dyDescent="0.2">
      <c r="A248" s="97">
        <f t="shared" si="124"/>
        <v>43689</v>
      </c>
      <c r="B248" s="5">
        <f t="shared" si="113"/>
        <v>1029.35947403</v>
      </c>
      <c r="C248" s="5">
        <f t="shared" si="125"/>
        <v>1000</v>
      </c>
      <c r="D248" s="63">
        <f t="shared" si="126"/>
        <v>5214.2700000000004</v>
      </c>
      <c r="E248" s="11">
        <f>IF(K248=1,VLOOKUP(A248,[1]Plan1!$BO$80:$BQ$314,3),E247)</f>
        <v>5224.18</v>
      </c>
      <c r="F248" s="143">
        <f t="shared" si="127"/>
        <v>43662</v>
      </c>
      <c r="G248" s="9">
        <f t="shared" si="114"/>
        <v>1.9005536729015393E-3</v>
      </c>
      <c r="H248" s="64">
        <f t="shared" si="131"/>
        <v>43692</v>
      </c>
      <c r="I248" s="64">
        <f t="shared" si="115"/>
        <v>43692</v>
      </c>
      <c r="J248" s="1">
        <f t="shared" si="128"/>
        <v>23</v>
      </c>
      <c r="K248" s="1">
        <f t="shared" si="135"/>
        <v>20</v>
      </c>
      <c r="L248" s="5">
        <f t="shared" si="116"/>
        <v>1.0016524499999999</v>
      </c>
      <c r="M248" s="12">
        <f t="shared" si="136"/>
        <v>1.0000997300000001</v>
      </c>
      <c r="N248" s="12">
        <f t="shared" si="132"/>
        <v>1.0235103137323933</v>
      </c>
      <c r="O248" s="5">
        <f t="shared" si="134"/>
        <v>1.0252016100000001</v>
      </c>
      <c r="P248" s="5">
        <f t="shared" si="117"/>
        <v>1025.2016100000001</v>
      </c>
      <c r="Q248" s="10">
        <f t="shared" si="118"/>
        <v>0</v>
      </c>
      <c r="R248" s="6">
        <f t="shared" si="119"/>
        <v>0</v>
      </c>
      <c r="S248" s="5">
        <f t="shared" si="120"/>
        <v>0</v>
      </c>
      <c r="T248" s="6">
        <f t="shared" si="129"/>
        <v>0.12</v>
      </c>
      <c r="U248" s="10">
        <f t="shared" si="133"/>
        <v>9</v>
      </c>
      <c r="V248" s="10">
        <v>252</v>
      </c>
      <c r="W248" s="12">
        <f t="shared" si="121"/>
        <v>1.0040556549999999</v>
      </c>
      <c r="X248" s="5">
        <f t="shared" si="122"/>
        <v>4.1578640299999998</v>
      </c>
      <c r="Y248" s="11">
        <f t="shared" si="123"/>
        <v>0</v>
      </c>
      <c r="Z248" s="2" t="s">
        <v>65</v>
      </c>
      <c r="AA248" s="64">
        <f t="shared" si="130"/>
        <v>43707</v>
      </c>
      <c r="AB248" s="2"/>
      <c r="AC248" s="41"/>
      <c r="AD248" s="48">
        <v>43406</v>
      </c>
      <c r="AE248" s="22" t="s">
        <v>95</v>
      </c>
      <c r="AJ248" s="21"/>
      <c r="AK248" s="21"/>
      <c r="AL248" s="2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9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4"/>
      <c r="CX248" s="1"/>
      <c r="CY248" s="1"/>
      <c r="CZ248" s="1"/>
      <c r="DA248" s="1"/>
      <c r="DB248" s="1"/>
      <c r="DC248" s="1"/>
      <c r="DD248" s="1"/>
      <c r="DE248" s="1"/>
      <c r="DF248" s="1"/>
      <c r="DG248" s="2"/>
    </row>
    <row r="249" spans="1:111" x14ac:dyDescent="0.2">
      <c r="A249" s="97">
        <f t="shared" si="124"/>
        <v>43690</v>
      </c>
      <c r="B249" s="5">
        <f t="shared" si="113"/>
        <v>1029.90750959</v>
      </c>
      <c r="C249" s="5">
        <f t="shared" si="125"/>
        <v>1000</v>
      </c>
      <c r="D249" s="63">
        <f t="shared" si="126"/>
        <v>5214.2700000000004</v>
      </c>
      <c r="E249" s="11">
        <f>IF(K249=1,VLOOKUP(A249,[1]Plan1!$BO$80:$BQ$314,3),E248)</f>
        <v>5224.18</v>
      </c>
      <c r="F249" s="143">
        <f t="shared" si="127"/>
        <v>43662</v>
      </c>
      <c r="G249" s="9">
        <f t="shared" si="114"/>
        <v>1.9005536729015393E-3</v>
      </c>
      <c r="H249" s="64">
        <f t="shared" si="131"/>
        <v>43692</v>
      </c>
      <c r="I249" s="64">
        <f t="shared" si="115"/>
        <v>43692</v>
      </c>
      <c r="J249" s="1">
        <f t="shared" si="128"/>
        <v>23</v>
      </c>
      <c r="K249" s="1">
        <f t="shared" si="135"/>
        <v>21</v>
      </c>
      <c r="L249" s="5">
        <f t="shared" si="116"/>
        <v>1.0017351400000001</v>
      </c>
      <c r="M249" s="12">
        <f t="shared" si="136"/>
        <v>1.0000997300000001</v>
      </c>
      <c r="N249" s="12">
        <f t="shared" si="132"/>
        <v>1.0235103137323933</v>
      </c>
      <c r="O249" s="5">
        <f t="shared" si="134"/>
        <v>1.02528624</v>
      </c>
      <c r="P249" s="5">
        <f t="shared" si="117"/>
        <v>1025.2862399999999</v>
      </c>
      <c r="Q249" s="10">
        <f t="shared" si="118"/>
        <v>0</v>
      </c>
      <c r="R249" s="6">
        <f t="shared" si="119"/>
        <v>0</v>
      </c>
      <c r="S249" s="5">
        <f t="shared" si="120"/>
        <v>0</v>
      </c>
      <c r="T249" s="6">
        <f t="shared" si="129"/>
        <v>0.12</v>
      </c>
      <c r="U249" s="10">
        <f t="shared" si="133"/>
        <v>10</v>
      </c>
      <c r="V249" s="10">
        <v>252</v>
      </c>
      <c r="W249" s="12">
        <f t="shared" si="121"/>
        <v>1.004507297</v>
      </c>
      <c r="X249" s="5">
        <f t="shared" si="122"/>
        <v>4.6212695899999998</v>
      </c>
      <c r="Y249" s="11">
        <f t="shared" si="123"/>
        <v>0</v>
      </c>
      <c r="Z249" s="2" t="s">
        <v>65</v>
      </c>
      <c r="AA249" s="64">
        <f t="shared" si="130"/>
        <v>43707</v>
      </c>
      <c r="AB249" s="2"/>
      <c r="AC249" s="41"/>
      <c r="AD249" s="48">
        <v>43419</v>
      </c>
      <c r="AE249" s="22" t="s">
        <v>96</v>
      </c>
      <c r="AH249" s="21"/>
      <c r="AI249" s="21"/>
      <c r="AJ249" s="21"/>
      <c r="AK249" s="21"/>
      <c r="AL249" s="2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9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4"/>
      <c r="CX249" s="1"/>
      <c r="CY249" s="1"/>
      <c r="CZ249" s="1"/>
      <c r="DA249" s="1"/>
      <c r="DB249" s="1"/>
      <c r="DC249" s="1"/>
      <c r="DD249" s="1"/>
      <c r="DE249" s="1"/>
      <c r="DF249" s="1"/>
      <c r="DG249" s="2"/>
    </row>
    <row r="250" spans="1:111" x14ac:dyDescent="0.2">
      <c r="A250" s="97">
        <f t="shared" si="124"/>
        <v>43691</v>
      </c>
      <c r="B250" s="5">
        <f t="shared" si="113"/>
        <v>1030.4558508699999</v>
      </c>
      <c r="C250" s="5">
        <f t="shared" si="125"/>
        <v>1000</v>
      </c>
      <c r="D250" s="63">
        <f t="shared" si="126"/>
        <v>5214.2700000000004</v>
      </c>
      <c r="E250" s="11">
        <f>IF(K250=1,VLOOKUP(A250,[1]Plan1!$BO$80:$BQ$314,3),E249)</f>
        <v>5224.18</v>
      </c>
      <c r="F250" s="143">
        <f t="shared" si="127"/>
        <v>43662</v>
      </c>
      <c r="G250" s="9">
        <f t="shared" si="114"/>
        <v>1.9005536729015393E-3</v>
      </c>
      <c r="H250" s="64">
        <f t="shared" si="131"/>
        <v>43692</v>
      </c>
      <c r="I250" s="64">
        <f t="shared" si="115"/>
        <v>43692</v>
      </c>
      <c r="J250" s="1">
        <f t="shared" si="128"/>
        <v>23</v>
      </c>
      <c r="K250" s="1">
        <f t="shared" si="135"/>
        <v>22</v>
      </c>
      <c r="L250" s="5">
        <f t="shared" si="116"/>
        <v>1.00181784</v>
      </c>
      <c r="M250" s="12">
        <f t="shared" si="136"/>
        <v>1.0000997300000001</v>
      </c>
      <c r="N250" s="12">
        <f t="shared" si="132"/>
        <v>1.0235103137323933</v>
      </c>
      <c r="O250" s="5">
        <f t="shared" si="134"/>
        <v>1.02537089</v>
      </c>
      <c r="P250" s="5">
        <f t="shared" si="117"/>
        <v>1025.3708899999999</v>
      </c>
      <c r="Q250" s="10">
        <f t="shared" si="118"/>
        <v>0</v>
      </c>
      <c r="R250" s="6">
        <f t="shared" si="119"/>
        <v>0</v>
      </c>
      <c r="S250" s="5">
        <f t="shared" si="120"/>
        <v>0</v>
      </c>
      <c r="T250" s="6">
        <f t="shared" si="129"/>
        <v>0.12</v>
      </c>
      <c r="U250" s="10">
        <f t="shared" si="133"/>
        <v>11</v>
      </c>
      <c r="V250" s="10">
        <v>252</v>
      </c>
      <c r="W250" s="12">
        <f t="shared" si="121"/>
        <v>1.004959143</v>
      </c>
      <c r="X250" s="5">
        <f t="shared" si="122"/>
        <v>5.0849608699999997</v>
      </c>
      <c r="Y250" s="11">
        <f t="shared" si="123"/>
        <v>0</v>
      </c>
      <c r="Z250" s="2" t="s">
        <v>65</v>
      </c>
      <c r="AA250" s="64">
        <f t="shared" si="130"/>
        <v>43707</v>
      </c>
      <c r="AB250" s="2"/>
      <c r="AC250" s="41"/>
      <c r="AD250" s="48">
        <v>43459</v>
      </c>
      <c r="AE250" s="22" t="s">
        <v>97</v>
      </c>
      <c r="AH250" s="21"/>
      <c r="AI250" s="21"/>
      <c r="AJ250" s="21"/>
      <c r="AK250" s="21"/>
      <c r="AL250" s="2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9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4"/>
      <c r="CX250" s="1"/>
      <c r="CY250" s="1"/>
      <c r="CZ250" s="1"/>
      <c r="DA250" s="1"/>
      <c r="DB250" s="1"/>
      <c r="DC250" s="1"/>
      <c r="DD250" s="1"/>
      <c r="DE250" s="1"/>
      <c r="DF250" s="1"/>
      <c r="DG250" s="2"/>
    </row>
    <row r="251" spans="1:111" x14ac:dyDescent="0.2">
      <c r="A251" s="97">
        <f t="shared" si="124"/>
        <v>43692</v>
      </c>
      <c r="B251" s="5">
        <f t="shared" si="113"/>
        <v>1031.0044768099999</v>
      </c>
      <c r="C251" s="5">
        <f t="shared" si="125"/>
        <v>1000</v>
      </c>
      <c r="D251" s="63">
        <f t="shared" si="126"/>
        <v>5214.2700000000004</v>
      </c>
      <c r="E251" s="11">
        <f>IF(K251=1,VLOOKUP(A251,[1]Plan1!$BO$80:$BQ$314,3),E250)</f>
        <v>5224.18</v>
      </c>
      <c r="F251" s="143">
        <f t="shared" si="127"/>
        <v>43662</v>
      </c>
      <c r="G251" s="9">
        <f t="shared" si="114"/>
        <v>1.9005536729015393E-3</v>
      </c>
      <c r="H251" s="64">
        <f t="shared" si="131"/>
        <v>43724</v>
      </c>
      <c r="I251" s="64">
        <f t="shared" si="115"/>
        <v>43692</v>
      </c>
      <c r="J251" s="1">
        <f t="shared" si="128"/>
        <v>23</v>
      </c>
      <c r="K251" s="1">
        <f t="shared" si="135"/>
        <v>23</v>
      </c>
      <c r="L251" s="5">
        <f t="shared" si="116"/>
        <v>1.00190055</v>
      </c>
      <c r="M251" s="12">
        <f t="shared" si="136"/>
        <v>1.0000997300000001</v>
      </c>
      <c r="N251" s="12">
        <f t="shared" si="132"/>
        <v>1.0235103137323933</v>
      </c>
      <c r="O251" s="5">
        <f t="shared" si="134"/>
        <v>1.0254555400000001</v>
      </c>
      <c r="P251" s="5">
        <f t="shared" si="117"/>
        <v>1025.4555399999999</v>
      </c>
      <c r="Q251" s="10">
        <f t="shared" si="118"/>
        <v>0</v>
      </c>
      <c r="R251" s="6">
        <f t="shared" si="119"/>
        <v>0</v>
      </c>
      <c r="S251" s="5">
        <f t="shared" si="120"/>
        <v>0</v>
      </c>
      <c r="T251" s="6">
        <f t="shared" si="129"/>
        <v>0.12</v>
      </c>
      <c r="U251" s="10">
        <f t="shared" si="133"/>
        <v>12</v>
      </c>
      <c r="V251" s="10">
        <v>252</v>
      </c>
      <c r="W251" s="12">
        <f t="shared" si="121"/>
        <v>1.005411192</v>
      </c>
      <c r="X251" s="5">
        <f t="shared" si="122"/>
        <v>5.5489368099999998</v>
      </c>
      <c r="Y251" s="11">
        <f t="shared" si="123"/>
        <v>0</v>
      </c>
      <c r="Z251" s="2" t="s">
        <v>65</v>
      </c>
      <c r="AA251" s="64">
        <f t="shared" si="130"/>
        <v>43707</v>
      </c>
      <c r="AB251" s="2"/>
      <c r="AC251" s="41"/>
      <c r="AD251" s="48">
        <v>43466</v>
      </c>
      <c r="AE251" s="22" t="s">
        <v>98</v>
      </c>
      <c r="AH251" s="21"/>
      <c r="AI251" s="21"/>
      <c r="AJ251" s="21"/>
      <c r="AK251" s="21"/>
      <c r="AL251" s="2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9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4"/>
      <c r="CX251" s="1"/>
      <c r="CY251" s="1"/>
      <c r="CZ251" s="1"/>
      <c r="DA251" s="1"/>
      <c r="DB251" s="1"/>
      <c r="DC251" s="1"/>
      <c r="DD251" s="1"/>
      <c r="DE251" s="1"/>
      <c r="DF251" s="1"/>
      <c r="DG251" s="2"/>
    </row>
    <row r="252" spans="1:111" x14ac:dyDescent="0.2">
      <c r="A252" s="97">
        <f t="shared" si="124"/>
        <v>43693</v>
      </c>
      <c r="B252" s="5">
        <f t="shared" si="113"/>
        <v>1031.5198117500001</v>
      </c>
      <c r="C252" s="5">
        <f t="shared" si="125"/>
        <v>1000</v>
      </c>
      <c r="D252" s="63">
        <f t="shared" si="126"/>
        <v>5224.18</v>
      </c>
      <c r="E252" s="11">
        <f>IF(K252=1,VLOOKUP(A252,[1]Plan1!$BO$80:$BQ$314,3),E251)</f>
        <v>5229.93</v>
      </c>
      <c r="F252" s="143">
        <f t="shared" si="127"/>
        <v>43693</v>
      </c>
      <c r="G252" s="9">
        <f t="shared" si="114"/>
        <v>1.1006512026767723E-3</v>
      </c>
      <c r="H252" s="64">
        <f t="shared" si="131"/>
        <v>43724</v>
      </c>
      <c r="I252" s="64">
        <f t="shared" si="115"/>
        <v>43724</v>
      </c>
      <c r="J252" s="1">
        <f t="shared" si="128"/>
        <v>22</v>
      </c>
      <c r="K252" s="1">
        <f t="shared" si="135"/>
        <v>1</v>
      </c>
      <c r="L252" s="5">
        <f t="shared" si="116"/>
        <v>1.0000500000000001</v>
      </c>
      <c r="M252" s="12">
        <f t="shared" si="136"/>
        <v>1.00190055</v>
      </c>
      <c r="N252" s="12">
        <f t="shared" si="132"/>
        <v>1.0254555462591575</v>
      </c>
      <c r="O252" s="5">
        <f t="shared" si="134"/>
        <v>1.02550681</v>
      </c>
      <c r="P252" s="5">
        <f t="shared" si="117"/>
        <v>1025.5068100000001</v>
      </c>
      <c r="Q252" s="10">
        <f t="shared" si="118"/>
        <v>0</v>
      </c>
      <c r="R252" s="6">
        <f t="shared" si="119"/>
        <v>0</v>
      </c>
      <c r="S252" s="5">
        <f t="shared" si="120"/>
        <v>0</v>
      </c>
      <c r="T252" s="6">
        <f t="shared" si="129"/>
        <v>0.12</v>
      </c>
      <c r="U252" s="10">
        <f t="shared" si="133"/>
        <v>13</v>
      </c>
      <c r="V252" s="10">
        <v>252</v>
      </c>
      <c r="W252" s="12">
        <f t="shared" si="121"/>
        <v>1.0058634440000001</v>
      </c>
      <c r="X252" s="5">
        <f t="shared" si="122"/>
        <v>6.0130017499999999</v>
      </c>
      <c r="Y252" s="11">
        <f t="shared" si="123"/>
        <v>0</v>
      </c>
      <c r="Z252" s="2" t="s">
        <v>65</v>
      </c>
      <c r="AA252" s="64">
        <f t="shared" si="130"/>
        <v>43707</v>
      </c>
      <c r="AB252" s="2"/>
      <c r="AC252" s="41"/>
      <c r="AD252" s="48">
        <v>43528</v>
      </c>
      <c r="AE252" s="22" t="s">
        <v>83</v>
      </c>
      <c r="AH252" s="21"/>
      <c r="AI252" s="21"/>
      <c r="AJ252" s="21"/>
      <c r="AK252" s="21"/>
      <c r="AL252" s="2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9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4"/>
      <c r="CX252" s="1"/>
      <c r="CY252" s="1"/>
      <c r="CZ252" s="1"/>
      <c r="DA252" s="1"/>
      <c r="DB252" s="1"/>
      <c r="DC252" s="1"/>
      <c r="DD252" s="1"/>
      <c r="DE252" s="1"/>
      <c r="DF252" s="1"/>
      <c r="DG252" s="2"/>
    </row>
    <row r="253" spans="1:111" x14ac:dyDescent="0.2">
      <c r="A253" s="97">
        <f t="shared" si="124"/>
        <v>43694</v>
      </c>
      <c r="B253" s="5">
        <f t="shared" si="113"/>
        <v>1032.03541234</v>
      </c>
      <c r="C253" s="5">
        <f t="shared" si="125"/>
        <v>1000</v>
      </c>
      <c r="D253" s="63">
        <f t="shared" si="126"/>
        <v>5224.18</v>
      </c>
      <c r="E253" s="11">
        <f>IF(K253=1,VLOOKUP(A253,[1]Plan1!$BO$80:$BQ$314,3),E252)</f>
        <v>5229.93</v>
      </c>
      <c r="F253" s="143">
        <f t="shared" si="127"/>
        <v>43693</v>
      </c>
      <c r="G253" s="9">
        <f t="shared" si="114"/>
        <v>1.1006512026767723E-3</v>
      </c>
      <c r="H253" s="64">
        <f t="shared" si="131"/>
        <v>43724</v>
      </c>
      <c r="I253" s="64">
        <f t="shared" si="115"/>
        <v>43724</v>
      </c>
      <c r="J253" s="1">
        <f t="shared" si="128"/>
        <v>22</v>
      </c>
      <c r="K253" s="1">
        <f t="shared" si="135"/>
        <v>2</v>
      </c>
      <c r="L253" s="5">
        <f t="shared" si="116"/>
        <v>1.0001</v>
      </c>
      <c r="M253" s="12">
        <f t="shared" si="136"/>
        <v>1.00190055</v>
      </c>
      <c r="N253" s="12">
        <f t="shared" si="132"/>
        <v>1.0254555462591575</v>
      </c>
      <c r="O253" s="5">
        <f t="shared" si="134"/>
        <v>1.0255580900000001</v>
      </c>
      <c r="P253" s="5">
        <f t="shared" si="117"/>
        <v>1025.55809</v>
      </c>
      <c r="Q253" s="10">
        <f t="shared" si="118"/>
        <v>0</v>
      </c>
      <c r="R253" s="6">
        <f t="shared" si="119"/>
        <v>0</v>
      </c>
      <c r="S253" s="5">
        <f t="shared" si="120"/>
        <v>0</v>
      </c>
      <c r="T253" s="6">
        <f t="shared" si="129"/>
        <v>0.12</v>
      </c>
      <c r="U253" s="10">
        <f t="shared" si="133"/>
        <v>14</v>
      </c>
      <c r="V253" s="10">
        <v>252</v>
      </c>
      <c r="W253" s="12">
        <f t="shared" si="121"/>
        <v>1.0063158999999999</v>
      </c>
      <c r="X253" s="5">
        <f t="shared" si="122"/>
        <v>6.4773223399999997</v>
      </c>
      <c r="Y253" s="11">
        <f t="shared" si="123"/>
        <v>0</v>
      </c>
      <c r="Z253" s="2" t="s">
        <v>65</v>
      </c>
      <c r="AA253" s="64">
        <f t="shared" si="130"/>
        <v>43707</v>
      </c>
      <c r="AB253" s="2"/>
      <c r="AC253" s="41"/>
      <c r="AD253" s="48">
        <v>43529</v>
      </c>
      <c r="AE253" s="22" t="s">
        <v>83</v>
      </c>
      <c r="AH253" s="21"/>
      <c r="AI253" s="21"/>
      <c r="AJ253" s="21"/>
      <c r="AK253" s="21"/>
      <c r="AL253" s="2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9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4"/>
      <c r="CX253" s="1"/>
      <c r="CY253" s="1"/>
      <c r="CZ253" s="1"/>
      <c r="DA253" s="1"/>
      <c r="DB253" s="1"/>
      <c r="DC253" s="1"/>
      <c r="DD253" s="1"/>
      <c r="DE253" s="1"/>
      <c r="DF253" s="1"/>
      <c r="DG253" s="2"/>
    </row>
    <row r="254" spans="1:111" x14ac:dyDescent="0.2">
      <c r="A254" s="97">
        <f t="shared" si="124"/>
        <v>43695</v>
      </c>
      <c r="B254" s="5">
        <f t="shared" si="113"/>
        <v>1032.03541234</v>
      </c>
      <c r="C254" s="5">
        <f t="shared" si="125"/>
        <v>1000</v>
      </c>
      <c r="D254" s="63">
        <f t="shared" si="126"/>
        <v>5224.18</v>
      </c>
      <c r="E254" s="11">
        <f>IF(K254=1,VLOOKUP(A254,[1]Plan1!$BO$80:$BQ$314,3),E253)</f>
        <v>5229.93</v>
      </c>
      <c r="F254" s="143">
        <f t="shared" si="127"/>
        <v>43693</v>
      </c>
      <c r="G254" s="9">
        <f t="shared" si="114"/>
        <v>1.1006512026767723E-3</v>
      </c>
      <c r="H254" s="64">
        <f t="shared" si="131"/>
        <v>43724</v>
      </c>
      <c r="I254" s="64">
        <f t="shared" si="115"/>
        <v>43724</v>
      </c>
      <c r="J254" s="1">
        <f t="shared" si="128"/>
        <v>22</v>
      </c>
      <c r="K254" s="1">
        <f t="shared" si="135"/>
        <v>2</v>
      </c>
      <c r="L254" s="5">
        <f t="shared" si="116"/>
        <v>1.0001</v>
      </c>
      <c r="M254" s="12">
        <f t="shared" si="136"/>
        <v>1.00190055</v>
      </c>
      <c r="N254" s="12">
        <f t="shared" si="132"/>
        <v>1.0254555462591575</v>
      </c>
      <c r="O254" s="5">
        <f t="shared" si="134"/>
        <v>1.0255580900000001</v>
      </c>
      <c r="P254" s="5">
        <f t="shared" si="117"/>
        <v>1025.55809</v>
      </c>
      <c r="Q254" s="10">
        <f t="shared" si="118"/>
        <v>0</v>
      </c>
      <c r="R254" s="6">
        <f t="shared" si="119"/>
        <v>0</v>
      </c>
      <c r="S254" s="5">
        <f t="shared" si="120"/>
        <v>0</v>
      </c>
      <c r="T254" s="6">
        <f t="shared" si="129"/>
        <v>0.12</v>
      </c>
      <c r="U254" s="10">
        <f t="shared" si="133"/>
        <v>14</v>
      </c>
      <c r="V254" s="10">
        <v>252</v>
      </c>
      <c r="W254" s="12">
        <f t="shared" si="121"/>
        <v>1.0063158999999999</v>
      </c>
      <c r="X254" s="5">
        <f t="shared" si="122"/>
        <v>6.4773223399999997</v>
      </c>
      <c r="Y254" s="11">
        <f t="shared" si="123"/>
        <v>0</v>
      </c>
      <c r="Z254" s="2" t="s">
        <v>65</v>
      </c>
      <c r="AA254" s="64">
        <f t="shared" si="130"/>
        <v>43707</v>
      </c>
      <c r="AB254" s="2"/>
      <c r="AC254" s="41"/>
      <c r="AD254" s="48">
        <v>43574</v>
      </c>
      <c r="AE254" s="22" t="s">
        <v>91</v>
      </c>
      <c r="AH254" s="21"/>
      <c r="AI254" s="21"/>
      <c r="AJ254" s="21"/>
      <c r="AK254" s="21"/>
      <c r="AL254" s="2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9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4"/>
      <c r="CX254" s="1"/>
      <c r="CY254" s="1"/>
      <c r="CZ254" s="1"/>
      <c r="DA254" s="1"/>
      <c r="DB254" s="1"/>
      <c r="DC254" s="1"/>
      <c r="DD254" s="1"/>
      <c r="DE254" s="1"/>
      <c r="DF254" s="1"/>
      <c r="DG254" s="2"/>
    </row>
    <row r="255" spans="1:111" x14ac:dyDescent="0.2">
      <c r="A255" s="97">
        <f t="shared" si="124"/>
        <v>43696</v>
      </c>
      <c r="B255" s="5">
        <f t="shared" si="113"/>
        <v>1032.03541234</v>
      </c>
      <c r="C255" s="5">
        <f t="shared" si="125"/>
        <v>1000</v>
      </c>
      <c r="D255" s="63">
        <f t="shared" si="126"/>
        <v>5224.18</v>
      </c>
      <c r="E255" s="11">
        <f>IF(K255=1,VLOOKUP(A255,[1]Plan1!$BO$80:$BQ$314,3),E254)</f>
        <v>5229.93</v>
      </c>
      <c r="F255" s="143">
        <f t="shared" si="127"/>
        <v>43693</v>
      </c>
      <c r="G255" s="9">
        <f t="shared" si="114"/>
        <v>1.1006512026767723E-3</v>
      </c>
      <c r="H255" s="64">
        <f t="shared" si="131"/>
        <v>43724</v>
      </c>
      <c r="I255" s="64">
        <f t="shared" si="115"/>
        <v>43724</v>
      </c>
      <c r="J255" s="1">
        <f t="shared" si="128"/>
        <v>22</v>
      </c>
      <c r="K255" s="1">
        <f t="shared" si="135"/>
        <v>2</v>
      </c>
      <c r="L255" s="5">
        <f t="shared" si="116"/>
        <v>1.0001</v>
      </c>
      <c r="M255" s="12">
        <f t="shared" si="136"/>
        <v>1.00190055</v>
      </c>
      <c r="N255" s="12">
        <f t="shared" si="132"/>
        <v>1.0254555462591575</v>
      </c>
      <c r="O255" s="5">
        <f t="shared" si="134"/>
        <v>1.0255580900000001</v>
      </c>
      <c r="P255" s="5">
        <f t="shared" si="117"/>
        <v>1025.55809</v>
      </c>
      <c r="Q255" s="10">
        <f t="shared" si="118"/>
        <v>0</v>
      </c>
      <c r="R255" s="6">
        <f t="shared" si="119"/>
        <v>0</v>
      </c>
      <c r="S255" s="5">
        <f t="shared" si="120"/>
        <v>0</v>
      </c>
      <c r="T255" s="6">
        <f t="shared" si="129"/>
        <v>0.12</v>
      </c>
      <c r="U255" s="10">
        <f t="shared" si="133"/>
        <v>14</v>
      </c>
      <c r="V255" s="10">
        <v>252</v>
      </c>
      <c r="W255" s="12">
        <f t="shared" si="121"/>
        <v>1.0063158999999999</v>
      </c>
      <c r="X255" s="5">
        <f t="shared" si="122"/>
        <v>6.4773223399999997</v>
      </c>
      <c r="Y255" s="11">
        <f t="shared" si="123"/>
        <v>0</v>
      </c>
      <c r="Z255" s="2" t="s">
        <v>65</v>
      </c>
      <c r="AA255" s="64">
        <f t="shared" si="130"/>
        <v>43707</v>
      </c>
      <c r="AB255" s="2"/>
      <c r="AC255" s="41"/>
      <c r="AD255" s="48">
        <v>43586</v>
      </c>
      <c r="AE255" s="22" t="s">
        <v>92</v>
      </c>
      <c r="AH255" s="21"/>
      <c r="AI255" s="21"/>
      <c r="AJ255" s="21"/>
      <c r="AK255" s="21"/>
      <c r="AL255" s="2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9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4"/>
      <c r="CX255" s="1"/>
      <c r="CY255" s="1"/>
      <c r="CZ255" s="1"/>
      <c r="DA255" s="1"/>
      <c r="DB255" s="1"/>
      <c r="DC255" s="1"/>
      <c r="DD255" s="1"/>
      <c r="DE255" s="1"/>
      <c r="DF255" s="1"/>
      <c r="DG255" s="2"/>
    </row>
    <row r="256" spans="1:111" x14ac:dyDescent="0.2">
      <c r="A256" s="97">
        <f t="shared" si="124"/>
        <v>43697</v>
      </c>
      <c r="B256" s="5">
        <f t="shared" si="113"/>
        <v>1032.5512675299999</v>
      </c>
      <c r="C256" s="5">
        <f t="shared" si="125"/>
        <v>1000</v>
      </c>
      <c r="D256" s="63">
        <f t="shared" si="126"/>
        <v>5224.18</v>
      </c>
      <c r="E256" s="11">
        <f>IF(K256=1,VLOOKUP(A256,[1]Plan1!$BO$80:$BQ$314,3),E255)</f>
        <v>5229.93</v>
      </c>
      <c r="F256" s="143">
        <f t="shared" si="127"/>
        <v>43693</v>
      </c>
      <c r="G256" s="9">
        <f t="shared" si="114"/>
        <v>1.1006512026767723E-3</v>
      </c>
      <c r="H256" s="64">
        <f t="shared" si="131"/>
        <v>43724</v>
      </c>
      <c r="I256" s="64">
        <f t="shared" si="115"/>
        <v>43724</v>
      </c>
      <c r="J256" s="1">
        <f t="shared" si="128"/>
        <v>22</v>
      </c>
      <c r="K256" s="1">
        <f t="shared" si="135"/>
        <v>3</v>
      </c>
      <c r="L256" s="5">
        <f t="shared" si="116"/>
        <v>1.00015001</v>
      </c>
      <c r="M256" s="12">
        <f t="shared" si="136"/>
        <v>1.00190055</v>
      </c>
      <c r="N256" s="12">
        <f t="shared" si="132"/>
        <v>1.0254555462591575</v>
      </c>
      <c r="O256" s="5">
        <f t="shared" si="134"/>
        <v>1.02560937</v>
      </c>
      <c r="P256" s="5">
        <f t="shared" si="117"/>
        <v>1025.6093699999999</v>
      </c>
      <c r="Q256" s="10">
        <f t="shared" si="118"/>
        <v>0</v>
      </c>
      <c r="R256" s="6">
        <f t="shared" si="119"/>
        <v>0</v>
      </c>
      <c r="S256" s="5">
        <f t="shared" si="120"/>
        <v>0</v>
      </c>
      <c r="T256" s="6">
        <f t="shared" si="129"/>
        <v>0.12</v>
      </c>
      <c r="U256" s="10">
        <f t="shared" si="133"/>
        <v>15</v>
      </c>
      <c r="V256" s="10">
        <v>252</v>
      </c>
      <c r="W256" s="12">
        <f t="shared" si="121"/>
        <v>1.006768559</v>
      </c>
      <c r="X256" s="5">
        <f t="shared" si="122"/>
        <v>6.9418975300000003</v>
      </c>
      <c r="Y256" s="11">
        <f t="shared" si="123"/>
        <v>0</v>
      </c>
      <c r="Z256" s="2" t="s">
        <v>65</v>
      </c>
      <c r="AA256" s="64">
        <f t="shared" si="130"/>
        <v>43707</v>
      </c>
      <c r="AB256" s="2"/>
      <c r="AC256" s="41"/>
      <c r="AD256" s="48">
        <v>43636</v>
      </c>
      <c r="AE256" s="22" t="s">
        <v>93</v>
      </c>
      <c r="AH256" s="21"/>
      <c r="AI256" s="21"/>
      <c r="AJ256" s="21"/>
      <c r="AK256" s="21"/>
      <c r="AL256" s="2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9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4"/>
      <c r="CX256" s="1"/>
      <c r="CY256" s="1"/>
      <c r="CZ256" s="1"/>
      <c r="DA256" s="1"/>
      <c r="DB256" s="1"/>
      <c r="DC256" s="1"/>
      <c r="DD256" s="1"/>
      <c r="DE256" s="1"/>
      <c r="DF256" s="1"/>
      <c r="DG256" s="2"/>
    </row>
    <row r="257" spans="1:117" x14ac:dyDescent="0.2">
      <c r="A257" s="97">
        <f t="shared" si="124"/>
        <v>43698</v>
      </c>
      <c r="B257" s="5">
        <f t="shared" si="113"/>
        <v>1033.06737838</v>
      </c>
      <c r="C257" s="5">
        <f t="shared" si="125"/>
        <v>1000</v>
      </c>
      <c r="D257" s="63">
        <f t="shared" si="126"/>
        <v>5224.18</v>
      </c>
      <c r="E257" s="11">
        <f>IF(K257=1,VLOOKUP(A257,[1]Plan1!$BO$80:$BQ$314,3),E256)</f>
        <v>5229.93</v>
      </c>
      <c r="F257" s="143">
        <f t="shared" si="127"/>
        <v>43693</v>
      </c>
      <c r="G257" s="9">
        <f t="shared" si="114"/>
        <v>1.1006512026767723E-3</v>
      </c>
      <c r="H257" s="64">
        <f t="shared" si="131"/>
        <v>43724</v>
      </c>
      <c r="I257" s="64">
        <f t="shared" si="115"/>
        <v>43724</v>
      </c>
      <c r="J257" s="1">
        <f t="shared" si="128"/>
        <v>22</v>
      </c>
      <c r="K257" s="1">
        <f t="shared" si="135"/>
        <v>4</v>
      </c>
      <c r="L257" s="5">
        <f t="shared" si="116"/>
        <v>1.0002000200000001</v>
      </c>
      <c r="M257" s="12">
        <f t="shared" si="136"/>
        <v>1.00190055</v>
      </c>
      <c r="N257" s="12">
        <f t="shared" si="132"/>
        <v>1.0254555462591575</v>
      </c>
      <c r="O257" s="5">
        <f t="shared" si="134"/>
        <v>1.0256606500000001</v>
      </c>
      <c r="P257" s="5">
        <f t="shared" si="117"/>
        <v>1025.66065</v>
      </c>
      <c r="Q257" s="10">
        <f t="shared" si="118"/>
        <v>0</v>
      </c>
      <c r="R257" s="6">
        <f t="shared" si="119"/>
        <v>0</v>
      </c>
      <c r="S257" s="5">
        <f t="shared" si="120"/>
        <v>0</v>
      </c>
      <c r="T257" s="6">
        <f t="shared" si="129"/>
        <v>0.12</v>
      </c>
      <c r="U257" s="10">
        <f t="shared" si="133"/>
        <v>16</v>
      </c>
      <c r="V257" s="10">
        <v>252</v>
      </c>
      <c r="W257" s="12">
        <f t="shared" si="121"/>
        <v>1.007221422</v>
      </c>
      <c r="X257" s="5">
        <f t="shared" si="122"/>
        <v>7.4067283799999997</v>
      </c>
      <c r="Y257" s="11">
        <f t="shared" si="123"/>
        <v>0</v>
      </c>
      <c r="Z257" s="2" t="s">
        <v>65</v>
      </c>
      <c r="AA257" s="64">
        <f t="shared" si="130"/>
        <v>43707</v>
      </c>
      <c r="AB257" s="2"/>
      <c r="AC257" s="41"/>
      <c r="AD257" s="48">
        <v>43784</v>
      </c>
      <c r="AE257" s="22" t="s">
        <v>96</v>
      </c>
      <c r="AH257" s="21"/>
      <c r="AI257" s="21"/>
      <c r="AJ257" s="21"/>
      <c r="AK257" s="21"/>
      <c r="AL257" s="2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9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4"/>
      <c r="CX257" s="1"/>
      <c r="CY257" s="1"/>
      <c r="CZ257" s="1"/>
      <c r="DA257" s="1"/>
      <c r="DB257" s="1"/>
      <c r="DC257" s="1"/>
      <c r="DD257" s="1"/>
      <c r="DE257" s="1"/>
      <c r="DF257" s="1"/>
      <c r="DG257" s="2"/>
    </row>
    <row r="258" spans="1:117" x14ac:dyDescent="0.2">
      <c r="A258" s="97">
        <f t="shared" si="124"/>
        <v>43699</v>
      </c>
      <c r="B258" s="5">
        <f t="shared" si="113"/>
        <v>1033.5837640499999</v>
      </c>
      <c r="C258" s="5">
        <f t="shared" si="125"/>
        <v>1000</v>
      </c>
      <c r="D258" s="63">
        <f t="shared" si="126"/>
        <v>5224.18</v>
      </c>
      <c r="E258" s="11">
        <f>IF(K258=1,VLOOKUP(A258,[1]Plan1!$BO$80:$BQ$314,3),E257)</f>
        <v>5229.93</v>
      </c>
      <c r="F258" s="143">
        <f t="shared" si="127"/>
        <v>43693</v>
      </c>
      <c r="G258" s="9">
        <f t="shared" si="114"/>
        <v>1.1006512026767723E-3</v>
      </c>
      <c r="H258" s="64">
        <f t="shared" si="131"/>
        <v>43724</v>
      </c>
      <c r="I258" s="64">
        <f t="shared" si="115"/>
        <v>43724</v>
      </c>
      <c r="J258" s="1">
        <f t="shared" si="128"/>
        <v>22</v>
      </c>
      <c r="K258" s="1">
        <f t="shared" si="135"/>
        <v>5</v>
      </c>
      <c r="L258" s="5">
        <f t="shared" si="116"/>
        <v>1.0002500400000001</v>
      </c>
      <c r="M258" s="12">
        <f t="shared" si="136"/>
        <v>1.00190055</v>
      </c>
      <c r="N258" s="12">
        <f t="shared" si="132"/>
        <v>1.0254555462591575</v>
      </c>
      <c r="O258" s="5">
        <f t="shared" si="134"/>
        <v>1.02571195</v>
      </c>
      <c r="P258" s="5">
        <f t="shared" si="117"/>
        <v>1025.7119499999999</v>
      </c>
      <c r="Q258" s="10">
        <f t="shared" si="118"/>
        <v>0</v>
      </c>
      <c r="R258" s="6">
        <f t="shared" si="119"/>
        <v>0</v>
      </c>
      <c r="S258" s="5">
        <f t="shared" si="120"/>
        <v>0</v>
      </c>
      <c r="T258" s="6">
        <f t="shared" si="129"/>
        <v>0.12</v>
      </c>
      <c r="U258" s="10">
        <f t="shared" si="133"/>
        <v>17</v>
      </c>
      <c r="V258" s="10">
        <v>252</v>
      </c>
      <c r="W258" s="12">
        <f t="shared" si="121"/>
        <v>1.0076744879999999</v>
      </c>
      <c r="X258" s="5">
        <f t="shared" si="122"/>
        <v>7.8718140500000002</v>
      </c>
      <c r="Y258" s="11">
        <f t="shared" si="123"/>
        <v>0</v>
      </c>
      <c r="Z258" s="2" t="s">
        <v>65</v>
      </c>
      <c r="AA258" s="64">
        <f t="shared" si="130"/>
        <v>43707</v>
      </c>
      <c r="AB258" s="2"/>
      <c r="AC258" s="41"/>
      <c r="AD258" s="48">
        <v>43824</v>
      </c>
      <c r="AE258" s="22" t="s">
        <v>97</v>
      </c>
      <c r="AH258" s="21"/>
      <c r="AI258" s="21"/>
      <c r="AJ258" s="21"/>
      <c r="AK258" s="21"/>
      <c r="AL258" s="2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9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4"/>
      <c r="CX258" s="1"/>
      <c r="CY258" s="1"/>
      <c r="CZ258" s="1"/>
      <c r="DA258" s="1"/>
      <c r="DB258" s="1"/>
      <c r="DC258" s="1"/>
      <c r="DD258" s="1"/>
      <c r="DE258" s="1"/>
      <c r="DF258" s="1"/>
      <c r="DG258" s="2"/>
    </row>
    <row r="259" spans="1:117" x14ac:dyDescent="0.2">
      <c r="A259" s="97">
        <f t="shared" si="124"/>
        <v>43700</v>
      </c>
      <c r="B259" s="5">
        <f t="shared" si="113"/>
        <v>1034.1003852900001</v>
      </c>
      <c r="C259" s="5">
        <f t="shared" si="125"/>
        <v>1000</v>
      </c>
      <c r="D259" s="63">
        <f t="shared" si="126"/>
        <v>5224.18</v>
      </c>
      <c r="E259" s="11">
        <f>IF(K259=1,VLOOKUP(A259,[1]Plan1!$BO$80:$BQ$314,3),E258)</f>
        <v>5229.93</v>
      </c>
      <c r="F259" s="143">
        <f t="shared" si="127"/>
        <v>43693</v>
      </c>
      <c r="G259" s="9">
        <f t="shared" si="114"/>
        <v>1.1006512026767723E-3</v>
      </c>
      <c r="H259" s="64">
        <f t="shared" si="131"/>
        <v>43724</v>
      </c>
      <c r="I259" s="64">
        <f t="shared" si="115"/>
        <v>43724</v>
      </c>
      <c r="J259" s="1">
        <f t="shared" si="128"/>
        <v>22</v>
      </c>
      <c r="K259" s="1">
        <f t="shared" si="135"/>
        <v>6</v>
      </c>
      <c r="L259" s="5">
        <f t="shared" si="116"/>
        <v>1.0003000500000001</v>
      </c>
      <c r="M259" s="12">
        <f t="shared" si="136"/>
        <v>1.00190055</v>
      </c>
      <c r="N259" s="12">
        <f t="shared" si="132"/>
        <v>1.0254555462591575</v>
      </c>
      <c r="O259" s="5">
        <f t="shared" si="134"/>
        <v>1.0257632299999999</v>
      </c>
      <c r="P259" s="5">
        <f t="shared" si="117"/>
        <v>1025.76323</v>
      </c>
      <c r="Q259" s="10">
        <f t="shared" si="118"/>
        <v>0</v>
      </c>
      <c r="R259" s="6">
        <f t="shared" si="119"/>
        <v>0</v>
      </c>
      <c r="S259" s="5">
        <f t="shared" si="120"/>
        <v>0</v>
      </c>
      <c r="T259" s="6">
        <f t="shared" si="129"/>
        <v>0.12</v>
      </c>
      <c r="U259" s="10">
        <f t="shared" si="133"/>
        <v>18</v>
      </c>
      <c r="V259" s="10">
        <v>252</v>
      </c>
      <c r="W259" s="12">
        <f t="shared" si="121"/>
        <v>1.0081277580000001</v>
      </c>
      <c r="X259" s="5">
        <f t="shared" si="122"/>
        <v>8.3371552900000001</v>
      </c>
      <c r="Y259" s="11">
        <f t="shared" si="123"/>
        <v>0</v>
      </c>
      <c r="Z259" s="2" t="s">
        <v>65</v>
      </c>
      <c r="AA259" s="64">
        <f t="shared" si="130"/>
        <v>43707</v>
      </c>
      <c r="AB259" s="2"/>
      <c r="AC259" s="41"/>
      <c r="AD259" s="48">
        <v>43831</v>
      </c>
      <c r="AE259" s="22" t="s">
        <v>98</v>
      </c>
      <c r="AH259" s="21"/>
      <c r="AI259" s="21"/>
      <c r="AJ259" s="21"/>
      <c r="AK259" s="21"/>
      <c r="AL259" s="2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9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4"/>
      <c r="CX259" s="1"/>
      <c r="CY259" s="1"/>
      <c r="CZ259" s="1"/>
      <c r="DA259" s="1"/>
      <c r="DB259" s="1"/>
      <c r="DC259" s="1"/>
      <c r="DD259" s="1"/>
      <c r="DE259" s="1"/>
      <c r="DF259" s="1"/>
      <c r="DG259" s="2"/>
      <c r="DH259" s="1"/>
      <c r="DI259" s="1"/>
      <c r="DJ259" s="1"/>
      <c r="DK259" s="1"/>
      <c r="DL259" s="1"/>
      <c r="DM259" s="1"/>
    </row>
    <row r="260" spans="1:117" x14ac:dyDescent="0.2">
      <c r="A260" s="97">
        <f t="shared" si="124"/>
        <v>43701</v>
      </c>
      <c r="B260" s="5">
        <f t="shared" si="113"/>
        <v>1034.6172734099998</v>
      </c>
      <c r="C260" s="5">
        <f t="shared" si="125"/>
        <v>1000</v>
      </c>
      <c r="D260" s="63">
        <f t="shared" si="126"/>
        <v>5224.18</v>
      </c>
      <c r="E260" s="11">
        <f>IF(K260=1,VLOOKUP(A260,[1]Plan1!$BO$80:$BQ$314,3),E259)</f>
        <v>5229.93</v>
      </c>
      <c r="F260" s="143">
        <f t="shared" si="127"/>
        <v>43693</v>
      </c>
      <c r="G260" s="9">
        <f t="shared" si="114"/>
        <v>1.1006512026767723E-3</v>
      </c>
      <c r="H260" s="64">
        <f t="shared" si="131"/>
        <v>43724</v>
      </c>
      <c r="I260" s="64">
        <f t="shared" si="115"/>
        <v>43724</v>
      </c>
      <c r="J260" s="1">
        <f t="shared" si="128"/>
        <v>22</v>
      </c>
      <c r="K260" s="1">
        <f t="shared" si="135"/>
        <v>7</v>
      </c>
      <c r="L260" s="5">
        <f t="shared" si="116"/>
        <v>1.0003500700000001</v>
      </c>
      <c r="M260" s="12">
        <f t="shared" si="136"/>
        <v>1.00190055</v>
      </c>
      <c r="N260" s="12">
        <f t="shared" si="132"/>
        <v>1.0254555462591575</v>
      </c>
      <c r="O260" s="5">
        <f t="shared" si="134"/>
        <v>1.02581452</v>
      </c>
      <c r="P260" s="5">
        <f t="shared" si="117"/>
        <v>1025.8145199999999</v>
      </c>
      <c r="Q260" s="10">
        <f t="shared" si="118"/>
        <v>0</v>
      </c>
      <c r="R260" s="6">
        <f t="shared" si="119"/>
        <v>0</v>
      </c>
      <c r="S260" s="5">
        <f t="shared" si="120"/>
        <v>0</v>
      </c>
      <c r="T260" s="6">
        <f t="shared" si="129"/>
        <v>0.12</v>
      </c>
      <c r="U260" s="10">
        <f t="shared" si="133"/>
        <v>19</v>
      </c>
      <c r="V260" s="10">
        <v>252</v>
      </c>
      <c r="W260" s="12">
        <f t="shared" si="121"/>
        <v>1.0085812329999999</v>
      </c>
      <c r="X260" s="5">
        <f t="shared" si="122"/>
        <v>8.8027534099999993</v>
      </c>
      <c r="Y260" s="11">
        <f t="shared" si="123"/>
        <v>0</v>
      </c>
      <c r="Z260" s="2" t="s">
        <v>65</v>
      </c>
      <c r="AA260" s="64">
        <f t="shared" si="130"/>
        <v>43707</v>
      </c>
      <c r="AB260" s="2"/>
      <c r="AC260" s="41"/>
      <c r="AD260" s="49">
        <v>43885</v>
      </c>
      <c r="AE260" s="50" t="s">
        <v>83</v>
      </c>
      <c r="AH260" s="21"/>
      <c r="AI260" s="21"/>
      <c r="AJ260" s="21"/>
      <c r="AK260" s="21"/>
      <c r="AL260" s="2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9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4"/>
      <c r="CX260" s="1"/>
      <c r="CY260" s="1"/>
      <c r="CZ260" s="1"/>
      <c r="DA260" s="1"/>
      <c r="DB260" s="1"/>
      <c r="DC260" s="1"/>
      <c r="DD260" s="1"/>
      <c r="DE260" s="1"/>
      <c r="DF260" s="1"/>
      <c r="DG260" s="2"/>
      <c r="DH260" s="1"/>
      <c r="DI260" s="1"/>
      <c r="DJ260" s="1"/>
      <c r="DK260" s="1"/>
      <c r="DL260" s="1"/>
      <c r="DM260" s="1"/>
    </row>
    <row r="261" spans="1:117" x14ac:dyDescent="0.2">
      <c r="A261" s="97">
        <f t="shared" si="124"/>
        <v>43702</v>
      </c>
      <c r="B261" s="5">
        <f t="shared" si="113"/>
        <v>1034.6172734099998</v>
      </c>
      <c r="C261" s="5">
        <f t="shared" si="125"/>
        <v>1000</v>
      </c>
      <c r="D261" s="63">
        <f t="shared" si="126"/>
        <v>5224.18</v>
      </c>
      <c r="E261" s="11">
        <f>IF(K261=1,VLOOKUP(A261,[1]Plan1!$BO$80:$BQ$314,3),E260)</f>
        <v>5229.93</v>
      </c>
      <c r="F261" s="143">
        <f t="shared" si="127"/>
        <v>43693</v>
      </c>
      <c r="G261" s="9">
        <f t="shared" si="114"/>
        <v>1.1006512026767723E-3</v>
      </c>
      <c r="H261" s="64">
        <f t="shared" si="131"/>
        <v>43724</v>
      </c>
      <c r="I261" s="64">
        <f t="shared" si="115"/>
        <v>43724</v>
      </c>
      <c r="J261" s="1">
        <f t="shared" si="128"/>
        <v>22</v>
      </c>
      <c r="K261" s="1">
        <f t="shared" si="135"/>
        <v>7</v>
      </c>
      <c r="L261" s="5">
        <f t="shared" si="116"/>
        <v>1.0003500700000001</v>
      </c>
      <c r="M261" s="12">
        <f t="shared" si="136"/>
        <v>1.00190055</v>
      </c>
      <c r="N261" s="12">
        <f t="shared" si="132"/>
        <v>1.0254555462591575</v>
      </c>
      <c r="O261" s="5">
        <f t="shared" si="134"/>
        <v>1.02581452</v>
      </c>
      <c r="P261" s="5">
        <f t="shared" si="117"/>
        <v>1025.8145199999999</v>
      </c>
      <c r="Q261" s="10">
        <f t="shared" si="118"/>
        <v>0</v>
      </c>
      <c r="R261" s="6">
        <f t="shared" si="119"/>
        <v>0</v>
      </c>
      <c r="S261" s="5">
        <f t="shared" si="120"/>
        <v>0</v>
      </c>
      <c r="T261" s="6">
        <f t="shared" si="129"/>
        <v>0.12</v>
      </c>
      <c r="U261" s="10">
        <f t="shared" si="133"/>
        <v>19</v>
      </c>
      <c r="V261" s="10">
        <v>252</v>
      </c>
      <c r="W261" s="12">
        <f t="shared" si="121"/>
        <v>1.0085812329999999</v>
      </c>
      <c r="X261" s="5">
        <f t="shared" si="122"/>
        <v>8.8027534099999993</v>
      </c>
      <c r="Y261" s="11">
        <f t="shared" si="123"/>
        <v>0</v>
      </c>
      <c r="Z261" s="2" t="s">
        <v>65</v>
      </c>
      <c r="AA261" s="64">
        <f t="shared" si="130"/>
        <v>43707</v>
      </c>
      <c r="AB261" s="2"/>
      <c r="AC261" s="41"/>
      <c r="AD261" s="48">
        <v>43886</v>
      </c>
      <c r="AE261" s="22" t="s">
        <v>83</v>
      </c>
      <c r="AH261" s="21"/>
      <c r="AI261" s="21"/>
      <c r="AJ261" s="21"/>
      <c r="AK261" s="21"/>
      <c r="AL261" s="2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9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4"/>
      <c r="CX261" s="1"/>
      <c r="CY261" s="1"/>
      <c r="CZ261" s="1"/>
      <c r="DA261" s="1"/>
      <c r="DB261" s="1"/>
      <c r="DC261" s="1"/>
      <c r="DD261" s="1"/>
      <c r="DE261" s="1"/>
      <c r="DF261" s="1"/>
      <c r="DG261" s="2"/>
      <c r="DH261" s="1"/>
      <c r="DI261" s="1"/>
      <c r="DJ261" s="1"/>
      <c r="DK261" s="1"/>
      <c r="DL261" s="1"/>
      <c r="DM261" s="1"/>
    </row>
    <row r="262" spans="1:117" x14ac:dyDescent="0.2">
      <c r="A262" s="97">
        <f t="shared" si="124"/>
        <v>43703</v>
      </c>
      <c r="B262" s="5">
        <f t="shared" si="113"/>
        <v>1034.6172734099998</v>
      </c>
      <c r="C262" s="5">
        <f t="shared" si="125"/>
        <v>1000</v>
      </c>
      <c r="D262" s="63">
        <f t="shared" si="126"/>
        <v>5224.18</v>
      </c>
      <c r="E262" s="11">
        <f>IF(K262=1,VLOOKUP(A262,[1]Plan1!$BO$80:$BQ$314,3),E261)</f>
        <v>5229.93</v>
      </c>
      <c r="F262" s="143">
        <f t="shared" si="127"/>
        <v>43693</v>
      </c>
      <c r="G262" s="9">
        <f t="shared" si="114"/>
        <v>1.1006512026767723E-3</v>
      </c>
      <c r="H262" s="64">
        <f t="shared" si="131"/>
        <v>43724</v>
      </c>
      <c r="I262" s="64">
        <f t="shared" si="115"/>
        <v>43724</v>
      </c>
      <c r="J262" s="1">
        <f t="shared" si="128"/>
        <v>22</v>
      </c>
      <c r="K262" s="1">
        <f t="shared" si="135"/>
        <v>7</v>
      </c>
      <c r="L262" s="5">
        <f t="shared" si="116"/>
        <v>1.0003500700000001</v>
      </c>
      <c r="M262" s="12">
        <f t="shared" si="136"/>
        <v>1.00190055</v>
      </c>
      <c r="N262" s="12">
        <f t="shared" si="132"/>
        <v>1.0254555462591575</v>
      </c>
      <c r="O262" s="5">
        <f t="shared" si="134"/>
        <v>1.02581452</v>
      </c>
      <c r="P262" s="5">
        <f t="shared" si="117"/>
        <v>1025.8145199999999</v>
      </c>
      <c r="Q262" s="10">
        <f t="shared" si="118"/>
        <v>0</v>
      </c>
      <c r="R262" s="6">
        <f t="shared" si="119"/>
        <v>0</v>
      </c>
      <c r="S262" s="5">
        <f t="shared" si="120"/>
        <v>0</v>
      </c>
      <c r="T262" s="6">
        <f t="shared" si="129"/>
        <v>0.12</v>
      </c>
      <c r="U262" s="10">
        <f t="shared" si="133"/>
        <v>19</v>
      </c>
      <c r="V262" s="10">
        <v>252</v>
      </c>
      <c r="W262" s="12">
        <f t="shared" si="121"/>
        <v>1.0085812329999999</v>
      </c>
      <c r="X262" s="5">
        <f t="shared" si="122"/>
        <v>8.8027534099999993</v>
      </c>
      <c r="Y262" s="11">
        <f t="shared" si="123"/>
        <v>0</v>
      </c>
      <c r="Z262" s="2" t="s">
        <v>65</v>
      </c>
      <c r="AA262" s="64">
        <f t="shared" si="130"/>
        <v>43707</v>
      </c>
      <c r="AB262" s="2"/>
      <c r="AC262" s="41"/>
      <c r="AD262" s="48">
        <v>43931</v>
      </c>
      <c r="AE262" s="22" t="s">
        <v>91</v>
      </c>
      <c r="AH262" s="21"/>
      <c r="AI262" s="21"/>
      <c r="AJ262" s="21"/>
      <c r="AK262" s="21"/>
      <c r="AL262" s="2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9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4"/>
      <c r="CX262" s="1"/>
      <c r="CY262" s="1"/>
      <c r="CZ262" s="1"/>
      <c r="DA262" s="1"/>
      <c r="DB262" s="1"/>
      <c r="DC262" s="1"/>
      <c r="DD262" s="1"/>
      <c r="DE262" s="1"/>
      <c r="DF262" s="1"/>
      <c r="DG262" s="2"/>
      <c r="DH262" s="1"/>
      <c r="DI262" s="1"/>
      <c r="DJ262" s="1"/>
      <c r="DK262" s="1"/>
      <c r="DL262" s="1"/>
      <c r="DM262" s="1"/>
    </row>
    <row r="263" spans="1:117" x14ac:dyDescent="0.2">
      <c r="A263" s="97">
        <f t="shared" si="124"/>
        <v>43704</v>
      </c>
      <c r="B263" s="5">
        <f t="shared" si="113"/>
        <v>1035.1344263799999</v>
      </c>
      <c r="C263" s="5">
        <f t="shared" si="125"/>
        <v>1000</v>
      </c>
      <c r="D263" s="63">
        <f t="shared" si="126"/>
        <v>5224.18</v>
      </c>
      <c r="E263" s="11">
        <f>IF(K263=1,VLOOKUP(A263,[1]Plan1!$BO$80:$BQ$314,3),E262)</f>
        <v>5229.93</v>
      </c>
      <c r="F263" s="143">
        <f t="shared" si="127"/>
        <v>43693</v>
      </c>
      <c r="G263" s="9">
        <f t="shared" si="114"/>
        <v>1.1006512026767723E-3</v>
      </c>
      <c r="H263" s="64">
        <f t="shared" si="131"/>
        <v>43724</v>
      </c>
      <c r="I263" s="64">
        <f t="shared" si="115"/>
        <v>43724</v>
      </c>
      <c r="J263" s="1">
        <f t="shared" si="128"/>
        <v>22</v>
      </c>
      <c r="K263" s="1">
        <f t="shared" si="135"/>
        <v>8</v>
      </c>
      <c r="L263" s="5">
        <f t="shared" si="116"/>
        <v>1.0004000900000001</v>
      </c>
      <c r="M263" s="12">
        <f t="shared" si="136"/>
        <v>1.00190055</v>
      </c>
      <c r="N263" s="12">
        <f t="shared" si="132"/>
        <v>1.0254555462591575</v>
      </c>
      <c r="O263" s="5">
        <f t="shared" si="134"/>
        <v>1.0258658199999999</v>
      </c>
      <c r="P263" s="5">
        <f t="shared" si="117"/>
        <v>1025.86582</v>
      </c>
      <c r="Q263" s="10">
        <f t="shared" si="118"/>
        <v>0</v>
      </c>
      <c r="R263" s="6">
        <f t="shared" si="119"/>
        <v>0</v>
      </c>
      <c r="S263" s="5">
        <f t="shared" si="120"/>
        <v>0</v>
      </c>
      <c r="T263" s="6">
        <f t="shared" si="129"/>
        <v>0.12</v>
      </c>
      <c r="U263" s="10">
        <f t="shared" si="133"/>
        <v>20</v>
      </c>
      <c r="V263" s="10">
        <v>252</v>
      </c>
      <c r="W263" s="12">
        <f t="shared" si="121"/>
        <v>1.0090349110000001</v>
      </c>
      <c r="X263" s="5">
        <f t="shared" si="122"/>
        <v>9.2686063799999996</v>
      </c>
      <c r="Y263" s="11">
        <f t="shared" si="123"/>
        <v>0</v>
      </c>
      <c r="Z263" s="2" t="s">
        <v>65</v>
      </c>
      <c r="AA263" s="64">
        <f t="shared" si="130"/>
        <v>43707</v>
      </c>
      <c r="AB263" s="2"/>
      <c r="AC263" s="41"/>
      <c r="AD263" s="48">
        <v>43942</v>
      </c>
      <c r="AE263" s="22" t="s">
        <v>85</v>
      </c>
      <c r="AH263" s="21"/>
      <c r="AI263" s="21"/>
      <c r="AJ263" s="21"/>
      <c r="AK263" s="21"/>
      <c r="AL263" s="2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9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4"/>
      <c r="CX263" s="1"/>
      <c r="CY263" s="1"/>
      <c r="CZ263" s="1"/>
      <c r="DA263" s="1"/>
      <c r="DB263" s="1"/>
      <c r="DC263" s="1"/>
      <c r="DD263" s="1"/>
      <c r="DE263" s="1"/>
      <c r="DF263" s="1"/>
      <c r="DG263" s="2"/>
      <c r="DH263" s="1"/>
      <c r="DI263" s="1"/>
      <c r="DJ263" s="1"/>
      <c r="DK263" s="1"/>
      <c r="DL263" s="1"/>
      <c r="DM263" s="1"/>
    </row>
    <row r="264" spans="1:117" x14ac:dyDescent="0.2">
      <c r="A264" s="97">
        <f t="shared" si="124"/>
        <v>43705</v>
      </c>
      <c r="B264" s="5">
        <f t="shared" si="113"/>
        <v>1035.65183518</v>
      </c>
      <c r="C264" s="5">
        <f t="shared" si="125"/>
        <v>1000</v>
      </c>
      <c r="D264" s="63">
        <f t="shared" si="126"/>
        <v>5224.18</v>
      </c>
      <c r="E264" s="11">
        <f>IF(K264=1,VLOOKUP(A264,[1]Plan1!$BO$80:$BQ$314,3),E263)</f>
        <v>5229.93</v>
      </c>
      <c r="F264" s="143">
        <f t="shared" si="127"/>
        <v>43693</v>
      </c>
      <c r="G264" s="9">
        <f t="shared" si="114"/>
        <v>1.1006512026767723E-3</v>
      </c>
      <c r="H264" s="64">
        <f t="shared" si="131"/>
        <v>43724</v>
      </c>
      <c r="I264" s="64">
        <f t="shared" si="115"/>
        <v>43724</v>
      </c>
      <c r="J264" s="1">
        <f t="shared" si="128"/>
        <v>22</v>
      </c>
      <c r="K264" s="1">
        <f t="shared" si="135"/>
        <v>9</v>
      </c>
      <c r="L264" s="5">
        <f t="shared" si="116"/>
        <v>1.00045012</v>
      </c>
      <c r="M264" s="12">
        <f t="shared" si="136"/>
        <v>1.00190055</v>
      </c>
      <c r="N264" s="12">
        <f t="shared" si="132"/>
        <v>1.0254555462591575</v>
      </c>
      <c r="O264" s="5">
        <f t="shared" si="134"/>
        <v>1.0259171199999999</v>
      </c>
      <c r="P264" s="5">
        <f t="shared" si="117"/>
        <v>1025.9171200000001</v>
      </c>
      <c r="Q264" s="10">
        <f t="shared" si="118"/>
        <v>0</v>
      </c>
      <c r="R264" s="6">
        <f t="shared" si="119"/>
        <v>0</v>
      </c>
      <c r="S264" s="5">
        <f t="shared" si="120"/>
        <v>0</v>
      </c>
      <c r="T264" s="6">
        <f t="shared" si="129"/>
        <v>0.12</v>
      </c>
      <c r="U264" s="10">
        <f t="shared" si="133"/>
        <v>21</v>
      </c>
      <c r="V264" s="10">
        <v>252</v>
      </c>
      <c r="W264" s="12">
        <f t="shared" si="121"/>
        <v>1.0094887930000001</v>
      </c>
      <c r="X264" s="5">
        <f t="shared" si="122"/>
        <v>9.7347151800000002</v>
      </c>
      <c r="Y264" s="11">
        <f t="shared" si="123"/>
        <v>0</v>
      </c>
      <c r="Z264" s="2" t="s">
        <v>65</v>
      </c>
      <c r="AA264" s="64">
        <f t="shared" si="130"/>
        <v>43707</v>
      </c>
      <c r="AB264" s="2"/>
      <c r="AC264" s="41"/>
      <c r="AD264" s="48">
        <v>43952</v>
      </c>
      <c r="AE264" s="22" t="s">
        <v>92</v>
      </c>
      <c r="AH264" s="21"/>
      <c r="AI264" s="21"/>
      <c r="AJ264" s="21"/>
      <c r="AK264" s="21"/>
      <c r="AL264" s="2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9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4"/>
      <c r="CX264" s="1"/>
      <c r="CY264" s="1"/>
      <c r="CZ264" s="1"/>
      <c r="DA264" s="1"/>
      <c r="DB264" s="1"/>
      <c r="DC264" s="1"/>
      <c r="DD264" s="1"/>
      <c r="DE264" s="1"/>
      <c r="DF264" s="1"/>
      <c r="DG264" s="2"/>
      <c r="DH264" s="1"/>
      <c r="DI264" s="1"/>
      <c r="DJ264" s="1"/>
      <c r="DK264" s="1"/>
      <c r="DL264" s="1"/>
      <c r="DM264" s="1"/>
    </row>
    <row r="265" spans="1:117" x14ac:dyDescent="0.2">
      <c r="A265" s="97">
        <f t="shared" si="124"/>
        <v>43706</v>
      </c>
      <c r="B265" s="5">
        <f t="shared" si="113"/>
        <v>1036.1694897499999</v>
      </c>
      <c r="C265" s="5">
        <f t="shared" si="125"/>
        <v>1000</v>
      </c>
      <c r="D265" s="63">
        <f t="shared" si="126"/>
        <v>5224.18</v>
      </c>
      <c r="E265" s="11">
        <f>IF(K265=1,VLOOKUP(A265,[1]Plan1!$BO$80:$BQ$314,3),E264)</f>
        <v>5229.93</v>
      </c>
      <c r="F265" s="143">
        <f t="shared" si="127"/>
        <v>43693</v>
      </c>
      <c r="G265" s="9">
        <f t="shared" si="114"/>
        <v>1.1006512026767723E-3</v>
      </c>
      <c r="H265" s="64">
        <f t="shared" si="131"/>
        <v>43724</v>
      </c>
      <c r="I265" s="64">
        <f t="shared" si="115"/>
        <v>43724</v>
      </c>
      <c r="J265" s="1">
        <f t="shared" si="128"/>
        <v>22</v>
      </c>
      <c r="K265" s="1">
        <f t="shared" si="135"/>
        <v>10</v>
      </c>
      <c r="L265" s="5">
        <f t="shared" si="116"/>
        <v>1.00050014</v>
      </c>
      <c r="M265" s="12">
        <f t="shared" si="136"/>
        <v>1.00190055</v>
      </c>
      <c r="N265" s="12">
        <f t="shared" si="132"/>
        <v>1.0254555462591575</v>
      </c>
      <c r="O265" s="5">
        <f t="shared" si="134"/>
        <v>1.0259684099999999</v>
      </c>
      <c r="P265" s="5">
        <f t="shared" si="117"/>
        <v>1025.9684099999999</v>
      </c>
      <c r="Q265" s="10">
        <f t="shared" si="118"/>
        <v>0</v>
      </c>
      <c r="R265" s="6">
        <f t="shared" si="119"/>
        <v>0</v>
      </c>
      <c r="S265" s="5">
        <f t="shared" si="120"/>
        <v>0</v>
      </c>
      <c r="T265" s="6">
        <f t="shared" si="129"/>
        <v>0.12</v>
      </c>
      <c r="U265" s="10">
        <f t="shared" si="133"/>
        <v>22</v>
      </c>
      <c r="V265" s="10">
        <v>252</v>
      </c>
      <c r="W265" s="12">
        <f t="shared" si="121"/>
        <v>1.009942879</v>
      </c>
      <c r="X265" s="5">
        <f t="shared" si="122"/>
        <v>10.20107975</v>
      </c>
      <c r="Y265" s="11">
        <f t="shared" si="123"/>
        <v>0</v>
      </c>
      <c r="Z265" s="2" t="s">
        <v>65</v>
      </c>
      <c r="AA265" s="64">
        <f t="shared" si="130"/>
        <v>43707</v>
      </c>
      <c r="AB265" s="2"/>
      <c r="AC265" s="41"/>
      <c r="AD265" s="48">
        <v>43993</v>
      </c>
      <c r="AE265" s="22" t="s">
        <v>93</v>
      </c>
      <c r="AH265" s="21"/>
      <c r="AI265" s="21"/>
      <c r="AJ265" s="21"/>
      <c r="AK265" s="21"/>
      <c r="AL265" s="2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9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4"/>
      <c r="CX265" s="1"/>
      <c r="CY265" s="1"/>
      <c r="CZ265" s="1"/>
      <c r="DA265" s="1"/>
      <c r="DB265" s="1"/>
      <c r="DC265" s="1"/>
      <c r="DD265" s="1"/>
      <c r="DE265" s="1"/>
      <c r="DF265" s="1"/>
      <c r="DG265" s="2"/>
      <c r="DH265" s="1"/>
      <c r="DI265" s="1"/>
      <c r="DJ265" s="1"/>
      <c r="DK265" s="1"/>
      <c r="DL265" s="1"/>
      <c r="DM265" s="1"/>
    </row>
    <row r="266" spans="1:117" x14ac:dyDescent="0.2">
      <c r="A266" s="149">
        <f t="shared" si="124"/>
        <v>43707</v>
      </c>
      <c r="B266" s="150">
        <f t="shared" ref="B266:B329" si="137">(P266+X266)</f>
        <v>1036.6874214500001</v>
      </c>
      <c r="C266" s="150">
        <f t="shared" si="125"/>
        <v>1000</v>
      </c>
      <c r="D266" s="151">
        <f t="shared" si="126"/>
        <v>5224.18</v>
      </c>
      <c r="E266" s="152">
        <f>IF(K266=1,VLOOKUP(A266,[1]Plan1!$BO$80:$BQ$314,3),E265)</f>
        <v>5229.93</v>
      </c>
      <c r="F266" s="153">
        <f t="shared" si="127"/>
        <v>43693</v>
      </c>
      <c r="G266" s="154">
        <f t="shared" ref="G266:G329" si="138">(E266/D266)-1</f>
        <v>1.1006512026767723E-3</v>
      </c>
      <c r="H266" s="155">
        <f t="shared" si="131"/>
        <v>43724</v>
      </c>
      <c r="I266" s="155">
        <f t="shared" ref="I266:I329" si="139">IF(A266&gt;I265,H266,I265)</f>
        <v>43724</v>
      </c>
      <c r="J266" s="156">
        <f t="shared" si="128"/>
        <v>22</v>
      </c>
      <c r="K266" s="156">
        <f t="shared" si="135"/>
        <v>11</v>
      </c>
      <c r="L266" s="150">
        <f t="shared" ref="L266:L329" si="140">TRUNC((E266/D266)^TRUNC((K266/J266),9),8)</f>
        <v>1.0005501699999999</v>
      </c>
      <c r="M266" s="157">
        <f t="shared" si="136"/>
        <v>1.00190055</v>
      </c>
      <c r="N266" s="157">
        <f t="shared" si="132"/>
        <v>1.0254555462591575</v>
      </c>
      <c r="O266" s="150">
        <f t="shared" si="134"/>
        <v>1.0260197200000001</v>
      </c>
      <c r="P266" s="150">
        <f t="shared" ref="P266:P329" si="141">TRUNC(C266*O266,8)</f>
        <v>1026.01972</v>
      </c>
      <c r="Q266" s="158">
        <f t="shared" ref="Q266:Q329" si="142">IF(VLOOKUP(A266,AD$10:AK$114,8)=VLOOKUP(A265,AD$10:AK$114,8),0,VLOOKUP(A266,AD$10:AK$114,8))</f>
        <v>9</v>
      </c>
      <c r="R266" s="159">
        <f t="shared" ref="R266:R329" si="143">IF(Q266&gt;0,VLOOKUP($A266,$AD$10:$AI$114,6),0)</f>
        <v>0</v>
      </c>
      <c r="S266" s="150">
        <f t="shared" ref="S266:S329" si="144">IF(R266&gt;0,TRUNC(R266*P266,8),0)</f>
        <v>0</v>
      </c>
      <c r="T266" s="159">
        <f t="shared" si="129"/>
        <v>0.12</v>
      </c>
      <c r="U266" s="158">
        <f t="shared" si="133"/>
        <v>23</v>
      </c>
      <c r="V266" s="158">
        <v>252</v>
      </c>
      <c r="W266" s="157">
        <f t="shared" ref="W266:W329" si="145">ROUND((1+T266)^TRUNC((U266/V266),9),9)</f>
        <v>1.0103971700000001</v>
      </c>
      <c r="X266" s="150">
        <f t="shared" ref="X266:X329" si="146">TRUNC((P266*(W266-1)),8)</f>
        <v>10.667701449999999</v>
      </c>
      <c r="Y266" s="152">
        <f t="shared" ref="Y266:Y329" si="147">IF(Q266&gt;0,S266+X266,0)</f>
        <v>10.667701449999999</v>
      </c>
      <c r="Z266" s="160" t="s">
        <v>65</v>
      </c>
      <c r="AA266" s="155">
        <f t="shared" si="130"/>
        <v>43707</v>
      </c>
      <c r="AB266" s="2"/>
      <c r="AC266" s="41"/>
      <c r="AD266" s="48">
        <v>44081</v>
      </c>
      <c r="AE266" s="22" t="s">
        <v>94</v>
      </c>
      <c r="AH266" s="21"/>
      <c r="AI266" s="21"/>
      <c r="AJ266" s="21"/>
      <c r="AK266" s="21"/>
      <c r="AL266" s="2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9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4"/>
      <c r="CX266" s="1"/>
      <c r="CY266" s="1"/>
      <c r="CZ266" s="1"/>
      <c r="DA266" s="1"/>
      <c r="DB266" s="1"/>
      <c r="DC266" s="1"/>
      <c r="DD266" s="1"/>
      <c r="DE266" s="1"/>
      <c r="DF266" s="1"/>
      <c r="DG266" s="2"/>
      <c r="DH266" s="1"/>
      <c r="DI266" s="1"/>
      <c r="DJ266" s="1"/>
      <c r="DK266" s="1"/>
      <c r="DL266" s="1"/>
      <c r="DM266" s="1"/>
    </row>
    <row r="267" spans="1:117" x14ac:dyDescent="0.2">
      <c r="A267" s="97">
        <f t="shared" ref="A267:A330" si="148">(A266+1)</f>
        <v>43708</v>
      </c>
      <c r="B267" s="5">
        <f t="shared" si="137"/>
        <v>1026.53256521</v>
      </c>
      <c r="C267" s="5">
        <f t="shared" ref="C267:C330" si="149">TRUNC(IF(Q266&gt;0,VLOOKUP(A266,$AD$12:$AE$114,2),C266),8)</f>
        <v>1000</v>
      </c>
      <c r="D267" s="63">
        <f t="shared" ref="D267:D330" si="150">IF(E267=E266,D266,E266)</f>
        <v>5224.18</v>
      </c>
      <c r="E267" s="11">
        <f>IF(K267=1,VLOOKUP(A267,[1]Plan1!$BO$80:$BQ$314,3),E266)</f>
        <v>5229.93</v>
      </c>
      <c r="F267" s="143">
        <f t="shared" ref="F267:F330" si="151">IF(D267=D266,F266,A267)</f>
        <v>43693</v>
      </c>
      <c r="G267" s="9">
        <f t="shared" si="138"/>
        <v>1.1006512026767723E-3</v>
      </c>
      <c r="H267" s="64">
        <f t="shared" si="131"/>
        <v>43724</v>
      </c>
      <c r="I267" s="64">
        <f t="shared" si="139"/>
        <v>43724</v>
      </c>
      <c r="J267" s="1">
        <f t="shared" ref="J267:J330" si="152">IF(I267=I266,J266,NETWORKDAYS(I266,I267,$AD$118:$AD$502)-1)</f>
        <v>22</v>
      </c>
      <c r="K267" s="1">
        <f t="shared" si="135"/>
        <v>12</v>
      </c>
      <c r="L267" s="5">
        <f t="shared" si="140"/>
        <v>1.0006002000000001</v>
      </c>
      <c r="M267" s="12">
        <f t="shared" si="136"/>
        <v>1.00190055</v>
      </c>
      <c r="N267" s="12">
        <f t="shared" si="132"/>
        <v>1.0254555462591575</v>
      </c>
      <c r="O267" s="5">
        <f t="shared" si="134"/>
        <v>1.0260710200000001</v>
      </c>
      <c r="P267" s="5">
        <f t="shared" si="141"/>
        <v>1026.0710200000001</v>
      </c>
      <c r="Q267" s="10">
        <f t="shared" si="142"/>
        <v>0</v>
      </c>
      <c r="R267" s="6">
        <f t="shared" si="143"/>
        <v>0</v>
      </c>
      <c r="S267" s="5">
        <f t="shared" si="144"/>
        <v>0</v>
      </c>
      <c r="T267" s="6">
        <f t="shared" ref="T267:T330" si="153">(T266)</f>
        <v>0.12</v>
      </c>
      <c r="U267" s="10">
        <f t="shared" si="133"/>
        <v>1</v>
      </c>
      <c r="V267" s="10">
        <v>252</v>
      </c>
      <c r="W267" s="12">
        <f t="shared" si="145"/>
        <v>1.0004498180000001</v>
      </c>
      <c r="X267" s="5">
        <f t="shared" si="146"/>
        <v>0.46154520999999998</v>
      </c>
      <c r="Y267" s="11">
        <f t="shared" si="147"/>
        <v>0</v>
      </c>
      <c r="Z267" s="2" t="s">
        <v>65</v>
      </c>
      <c r="AA267" s="64">
        <f t="shared" ref="AA267:AA330" si="154">IF(Q266&gt;0,VLOOKUP(A266,$AD$10:$AL$114,9),AA266)</f>
        <v>43738</v>
      </c>
      <c r="AB267" s="2"/>
      <c r="AC267" s="41"/>
      <c r="AD267" s="48">
        <v>44116</v>
      </c>
      <c r="AE267" s="32" t="s">
        <v>89</v>
      </c>
      <c r="AH267" s="21"/>
      <c r="AI267" s="21"/>
      <c r="AJ267" s="21"/>
      <c r="AK267" s="21"/>
      <c r="AL267" s="2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9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4"/>
      <c r="CX267" s="1"/>
      <c r="CY267" s="1"/>
      <c r="CZ267" s="1"/>
      <c r="DA267" s="1"/>
      <c r="DB267" s="1"/>
      <c r="DC267" s="1"/>
      <c r="DD267" s="1"/>
      <c r="DE267" s="1"/>
      <c r="DF267" s="1"/>
      <c r="DG267" s="2"/>
      <c r="DH267" s="1"/>
      <c r="DI267" s="1"/>
      <c r="DJ267" s="1"/>
      <c r="DK267" s="1"/>
      <c r="DL267" s="1"/>
      <c r="DM267" s="1"/>
    </row>
    <row r="268" spans="1:117" x14ac:dyDescent="0.2">
      <c r="A268" s="97">
        <f t="shared" si="148"/>
        <v>43709</v>
      </c>
      <c r="B268" s="5">
        <f t="shared" si="137"/>
        <v>1026.53256521</v>
      </c>
      <c r="C268" s="5">
        <f t="shared" si="149"/>
        <v>1000</v>
      </c>
      <c r="D268" s="63">
        <f t="shared" si="150"/>
        <v>5224.18</v>
      </c>
      <c r="E268" s="11">
        <f>IF(K268=1,VLOOKUP(A268,[1]Plan1!$BO$80:$BQ$314,3),E267)</f>
        <v>5229.93</v>
      </c>
      <c r="F268" s="143">
        <f t="shared" si="151"/>
        <v>43693</v>
      </c>
      <c r="G268" s="9">
        <f t="shared" si="138"/>
        <v>1.1006512026767723E-3</v>
      </c>
      <c r="H268" s="64">
        <f t="shared" ref="H268:H331" si="155">IF(DAY(A268)=15,VLOOKUP(A268,AH$118:AK$167,4),H267)</f>
        <v>43724</v>
      </c>
      <c r="I268" s="64">
        <f t="shared" si="139"/>
        <v>43724</v>
      </c>
      <c r="J268" s="1">
        <f t="shared" si="152"/>
        <v>22</v>
      </c>
      <c r="K268" s="1">
        <f t="shared" si="135"/>
        <v>12</v>
      </c>
      <c r="L268" s="5">
        <f t="shared" si="140"/>
        <v>1.0006002000000001</v>
      </c>
      <c r="M268" s="12">
        <f t="shared" si="136"/>
        <v>1.00190055</v>
      </c>
      <c r="N268" s="12">
        <f t="shared" si="132"/>
        <v>1.0254555462591575</v>
      </c>
      <c r="O268" s="5">
        <f t="shared" si="134"/>
        <v>1.0260710200000001</v>
      </c>
      <c r="P268" s="5">
        <f t="shared" si="141"/>
        <v>1026.0710200000001</v>
      </c>
      <c r="Q268" s="10">
        <f t="shared" si="142"/>
        <v>0</v>
      </c>
      <c r="R268" s="6">
        <f t="shared" si="143"/>
        <v>0</v>
      </c>
      <c r="S268" s="5">
        <f t="shared" si="144"/>
        <v>0</v>
      </c>
      <c r="T268" s="6">
        <f t="shared" si="153"/>
        <v>0.12</v>
      </c>
      <c r="U268" s="10">
        <f t="shared" si="133"/>
        <v>1</v>
      </c>
      <c r="V268" s="10">
        <v>252</v>
      </c>
      <c r="W268" s="12">
        <f t="shared" si="145"/>
        <v>1.0004498180000001</v>
      </c>
      <c r="X268" s="5">
        <f t="shared" si="146"/>
        <v>0.46154520999999998</v>
      </c>
      <c r="Y268" s="11">
        <f t="shared" si="147"/>
        <v>0</v>
      </c>
      <c r="Z268" s="2" t="s">
        <v>65</v>
      </c>
      <c r="AA268" s="64">
        <f t="shared" si="154"/>
        <v>43738</v>
      </c>
      <c r="AB268" s="2"/>
      <c r="AC268" s="41"/>
      <c r="AD268" s="48">
        <v>44137</v>
      </c>
      <c r="AE268" s="22" t="s">
        <v>95</v>
      </c>
      <c r="AH268" s="21"/>
      <c r="AI268" s="21"/>
      <c r="AJ268" s="21"/>
      <c r="AK268" s="21"/>
      <c r="AL268" s="2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9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4"/>
      <c r="CX268" s="1"/>
      <c r="CY268" s="1"/>
      <c r="CZ268" s="1"/>
      <c r="DA268" s="1"/>
      <c r="DB268" s="1"/>
      <c r="DC268" s="1"/>
      <c r="DD268" s="1"/>
      <c r="DE268" s="1"/>
      <c r="DF268" s="1"/>
      <c r="DG268" s="2"/>
      <c r="DH268" s="1"/>
      <c r="DI268" s="1"/>
      <c r="DJ268" s="1"/>
      <c r="DK268" s="1"/>
      <c r="DL268" s="1"/>
      <c r="DM268" s="1"/>
    </row>
    <row r="269" spans="1:117" x14ac:dyDescent="0.2">
      <c r="A269" s="97">
        <f t="shared" si="148"/>
        <v>43710</v>
      </c>
      <c r="B269" s="5">
        <f t="shared" si="137"/>
        <v>1026.53256521</v>
      </c>
      <c r="C269" s="5">
        <f t="shared" si="149"/>
        <v>1000</v>
      </c>
      <c r="D269" s="63">
        <f t="shared" si="150"/>
        <v>5224.18</v>
      </c>
      <c r="E269" s="11">
        <f>IF(K269=1,VLOOKUP(A269,[1]Plan1!$BO$80:$BQ$314,3),E268)</f>
        <v>5229.93</v>
      </c>
      <c r="F269" s="143">
        <f t="shared" si="151"/>
        <v>43693</v>
      </c>
      <c r="G269" s="9">
        <f t="shared" si="138"/>
        <v>1.1006512026767723E-3</v>
      </c>
      <c r="H269" s="64">
        <f t="shared" si="155"/>
        <v>43724</v>
      </c>
      <c r="I269" s="64">
        <f t="shared" si="139"/>
        <v>43724</v>
      </c>
      <c r="J269" s="1">
        <f t="shared" si="152"/>
        <v>22</v>
      </c>
      <c r="K269" s="1">
        <f t="shared" si="135"/>
        <v>12</v>
      </c>
      <c r="L269" s="5">
        <f t="shared" si="140"/>
        <v>1.0006002000000001</v>
      </c>
      <c r="M269" s="12">
        <f t="shared" si="136"/>
        <v>1.00190055</v>
      </c>
      <c r="N269" s="12">
        <f t="shared" si="132"/>
        <v>1.0254555462591575</v>
      </c>
      <c r="O269" s="5">
        <f t="shared" si="134"/>
        <v>1.0260710200000001</v>
      </c>
      <c r="P269" s="5">
        <f t="shared" si="141"/>
        <v>1026.0710200000001</v>
      </c>
      <c r="Q269" s="10">
        <f t="shared" si="142"/>
        <v>0</v>
      </c>
      <c r="R269" s="6">
        <f t="shared" si="143"/>
        <v>0</v>
      </c>
      <c r="S269" s="5">
        <f t="shared" si="144"/>
        <v>0</v>
      </c>
      <c r="T269" s="6">
        <f t="shared" si="153"/>
        <v>0.12</v>
      </c>
      <c r="U269" s="10">
        <f t="shared" si="133"/>
        <v>1</v>
      </c>
      <c r="V269" s="10">
        <v>252</v>
      </c>
      <c r="W269" s="12">
        <f t="shared" si="145"/>
        <v>1.0004498180000001</v>
      </c>
      <c r="X269" s="5">
        <f t="shared" si="146"/>
        <v>0.46154520999999998</v>
      </c>
      <c r="Y269" s="11">
        <f t="shared" si="147"/>
        <v>0</v>
      </c>
      <c r="Z269" s="2" t="s">
        <v>65</v>
      </c>
      <c r="AA269" s="64">
        <f t="shared" si="154"/>
        <v>43738</v>
      </c>
      <c r="AB269" s="2"/>
      <c r="AC269" s="41"/>
      <c r="AD269" s="48">
        <v>44190</v>
      </c>
      <c r="AE269" s="22" t="s">
        <v>97</v>
      </c>
      <c r="AH269" s="21"/>
      <c r="AI269" s="21"/>
      <c r="AJ269" s="21"/>
      <c r="AK269" s="21"/>
      <c r="AL269" s="2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9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4"/>
      <c r="CX269" s="1"/>
      <c r="CY269" s="1"/>
      <c r="CZ269" s="1"/>
      <c r="DA269" s="1"/>
      <c r="DB269" s="1"/>
      <c r="DC269" s="1"/>
      <c r="DD269" s="1"/>
      <c r="DE269" s="1"/>
      <c r="DF269" s="1"/>
      <c r="DG269" s="2"/>
      <c r="DH269" s="1"/>
      <c r="DI269" s="1"/>
      <c r="DJ269" s="1"/>
      <c r="DK269" s="1"/>
      <c r="DL269" s="1"/>
      <c r="DM269" s="1"/>
    </row>
    <row r="270" spans="1:117" x14ac:dyDescent="0.2">
      <c r="A270" s="97">
        <f t="shared" si="148"/>
        <v>43711</v>
      </c>
      <c r="B270" s="5">
        <f t="shared" si="137"/>
        <v>1027.04566488</v>
      </c>
      <c r="C270" s="5">
        <f t="shared" si="149"/>
        <v>1000</v>
      </c>
      <c r="D270" s="63">
        <f t="shared" si="150"/>
        <v>5224.18</v>
      </c>
      <c r="E270" s="11">
        <f>IF(K270=1,VLOOKUP(A270,[1]Plan1!$BO$80:$BQ$314,3),E269)</f>
        <v>5229.93</v>
      </c>
      <c r="F270" s="143">
        <f t="shared" si="151"/>
        <v>43693</v>
      </c>
      <c r="G270" s="9">
        <f t="shared" si="138"/>
        <v>1.1006512026767723E-3</v>
      </c>
      <c r="H270" s="64">
        <f t="shared" si="155"/>
        <v>43724</v>
      </c>
      <c r="I270" s="64">
        <f t="shared" si="139"/>
        <v>43724</v>
      </c>
      <c r="J270" s="1">
        <f t="shared" si="152"/>
        <v>22</v>
      </c>
      <c r="K270" s="1">
        <f t="shared" si="135"/>
        <v>13</v>
      </c>
      <c r="L270" s="5">
        <f t="shared" si="140"/>
        <v>1.00065023</v>
      </c>
      <c r="M270" s="12">
        <f t="shared" si="136"/>
        <v>1.00190055</v>
      </c>
      <c r="N270" s="12">
        <f t="shared" si="132"/>
        <v>1.0254555462591575</v>
      </c>
      <c r="O270" s="5">
        <f t="shared" si="134"/>
        <v>1.02612232</v>
      </c>
      <c r="P270" s="5">
        <f t="shared" si="141"/>
        <v>1026.1223199999999</v>
      </c>
      <c r="Q270" s="10">
        <f t="shared" si="142"/>
        <v>0</v>
      </c>
      <c r="R270" s="6">
        <f t="shared" si="143"/>
        <v>0</v>
      </c>
      <c r="S270" s="5">
        <f t="shared" si="144"/>
        <v>0</v>
      </c>
      <c r="T270" s="6">
        <f t="shared" si="153"/>
        <v>0.12</v>
      </c>
      <c r="U270" s="10">
        <f t="shared" si="133"/>
        <v>2</v>
      </c>
      <c r="V270" s="10">
        <v>252</v>
      </c>
      <c r="W270" s="12">
        <f t="shared" si="145"/>
        <v>1.0008998389999999</v>
      </c>
      <c r="X270" s="5">
        <f t="shared" si="146"/>
        <v>0.92334488000000003</v>
      </c>
      <c r="Y270" s="11">
        <f t="shared" si="147"/>
        <v>0</v>
      </c>
      <c r="Z270" s="2" t="s">
        <v>65</v>
      </c>
      <c r="AA270" s="64">
        <f t="shared" si="154"/>
        <v>43738</v>
      </c>
      <c r="AB270" s="2"/>
      <c r="AC270" s="41"/>
      <c r="AD270" s="48">
        <v>44197</v>
      </c>
      <c r="AE270" s="22" t="s">
        <v>98</v>
      </c>
      <c r="AH270" s="21"/>
      <c r="AI270" s="21"/>
      <c r="AJ270" s="21"/>
      <c r="AK270" s="21"/>
      <c r="AL270" s="2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9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4"/>
      <c r="CX270" s="1"/>
      <c r="CY270" s="1"/>
      <c r="CZ270" s="1"/>
      <c r="DA270" s="1"/>
      <c r="DB270" s="1"/>
      <c r="DC270" s="1"/>
      <c r="DD270" s="1"/>
      <c r="DE270" s="1"/>
      <c r="DF270" s="1"/>
      <c r="DG270" s="2"/>
      <c r="DH270" s="1"/>
      <c r="DI270" s="1"/>
      <c r="DJ270" s="1"/>
      <c r="DK270" s="1"/>
      <c r="DL270" s="1"/>
      <c r="DM270" s="1"/>
    </row>
    <row r="271" spans="1:117" x14ac:dyDescent="0.2">
      <c r="A271" s="97">
        <f t="shared" si="148"/>
        <v>43712</v>
      </c>
      <c r="B271" s="5">
        <f t="shared" si="137"/>
        <v>1027.5590370099999</v>
      </c>
      <c r="C271" s="5">
        <f t="shared" si="149"/>
        <v>1000</v>
      </c>
      <c r="D271" s="63">
        <f t="shared" si="150"/>
        <v>5224.18</v>
      </c>
      <c r="E271" s="11">
        <f>IF(K271=1,VLOOKUP(A271,[1]Plan1!$BO$80:$BQ$314,3),E270)</f>
        <v>5229.93</v>
      </c>
      <c r="F271" s="143">
        <f t="shared" si="151"/>
        <v>43693</v>
      </c>
      <c r="G271" s="9">
        <f t="shared" si="138"/>
        <v>1.1006512026767723E-3</v>
      </c>
      <c r="H271" s="64">
        <f t="shared" si="155"/>
        <v>43724</v>
      </c>
      <c r="I271" s="64">
        <f t="shared" si="139"/>
        <v>43724</v>
      </c>
      <c r="J271" s="1">
        <f t="shared" si="152"/>
        <v>22</v>
      </c>
      <c r="K271" s="1">
        <f t="shared" si="135"/>
        <v>14</v>
      </c>
      <c r="L271" s="5">
        <f t="shared" si="140"/>
        <v>1.0007002700000001</v>
      </c>
      <c r="M271" s="12">
        <f t="shared" si="136"/>
        <v>1.00190055</v>
      </c>
      <c r="N271" s="12">
        <f t="shared" si="132"/>
        <v>1.0254555462591575</v>
      </c>
      <c r="O271" s="5">
        <f t="shared" si="134"/>
        <v>1.0261736400000001</v>
      </c>
      <c r="P271" s="5">
        <f t="shared" si="141"/>
        <v>1026.17364</v>
      </c>
      <c r="Q271" s="10">
        <f t="shared" si="142"/>
        <v>0</v>
      </c>
      <c r="R271" s="6">
        <f t="shared" si="143"/>
        <v>0</v>
      </c>
      <c r="S271" s="5">
        <f t="shared" si="144"/>
        <v>0</v>
      </c>
      <c r="T271" s="6">
        <f t="shared" si="153"/>
        <v>0.12</v>
      </c>
      <c r="U271" s="10">
        <f t="shared" si="133"/>
        <v>3</v>
      </c>
      <c r="V271" s="10">
        <v>252</v>
      </c>
      <c r="W271" s="12">
        <f t="shared" si="145"/>
        <v>1.0013500609999999</v>
      </c>
      <c r="X271" s="5">
        <f t="shared" si="146"/>
        <v>1.3853970099999999</v>
      </c>
      <c r="Y271" s="11">
        <f t="shared" si="147"/>
        <v>0</v>
      </c>
      <c r="Z271" s="2" t="s">
        <v>65</v>
      </c>
      <c r="AA271" s="64">
        <f t="shared" si="154"/>
        <v>43738</v>
      </c>
      <c r="AB271" s="2"/>
      <c r="AC271" s="41"/>
      <c r="AD271" s="48">
        <v>44242</v>
      </c>
      <c r="AE271" s="22" t="s">
        <v>83</v>
      </c>
      <c r="AH271" s="21"/>
      <c r="AI271" s="21"/>
      <c r="AJ271" s="21"/>
      <c r="AK271" s="21"/>
      <c r="AL271" s="2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9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4"/>
      <c r="CX271" s="1"/>
      <c r="CY271" s="1"/>
      <c r="CZ271" s="1"/>
      <c r="DA271" s="1"/>
      <c r="DB271" s="1"/>
      <c r="DC271" s="1"/>
      <c r="DD271" s="1"/>
      <c r="DE271" s="1"/>
      <c r="DF271" s="1"/>
      <c r="DG271" s="2"/>
      <c r="DH271" s="1"/>
      <c r="DI271" s="1"/>
      <c r="DJ271" s="1"/>
      <c r="DK271" s="1"/>
      <c r="DL271" s="1"/>
      <c r="DM271" s="1"/>
    </row>
    <row r="272" spans="1:117" x14ac:dyDescent="0.2">
      <c r="A272" s="97">
        <f t="shared" si="148"/>
        <v>43713</v>
      </c>
      <c r="B272" s="5">
        <f t="shared" si="137"/>
        <v>1028.0726546800001</v>
      </c>
      <c r="C272" s="5">
        <f t="shared" si="149"/>
        <v>1000</v>
      </c>
      <c r="D272" s="63">
        <f t="shared" si="150"/>
        <v>5224.18</v>
      </c>
      <c r="E272" s="11">
        <f>IF(K272=1,VLOOKUP(A272,[1]Plan1!$BO$80:$BQ$314,3),E271)</f>
        <v>5229.93</v>
      </c>
      <c r="F272" s="143">
        <f t="shared" si="151"/>
        <v>43693</v>
      </c>
      <c r="G272" s="9">
        <f t="shared" si="138"/>
        <v>1.1006512026767723E-3</v>
      </c>
      <c r="H272" s="64">
        <f t="shared" si="155"/>
        <v>43724</v>
      </c>
      <c r="I272" s="64">
        <f t="shared" si="139"/>
        <v>43724</v>
      </c>
      <c r="J272" s="1">
        <f t="shared" si="152"/>
        <v>22</v>
      </c>
      <c r="K272" s="1">
        <f t="shared" si="135"/>
        <v>15</v>
      </c>
      <c r="L272" s="5">
        <f t="shared" si="140"/>
        <v>1.0007503099999999</v>
      </c>
      <c r="M272" s="12">
        <f t="shared" si="136"/>
        <v>1.00190055</v>
      </c>
      <c r="N272" s="12">
        <f t="shared" si="132"/>
        <v>1.0254555462591575</v>
      </c>
      <c r="O272" s="5">
        <f t="shared" si="134"/>
        <v>1.02622495</v>
      </c>
      <c r="P272" s="5">
        <f t="shared" si="141"/>
        <v>1026.22495</v>
      </c>
      <c r="Q272" s="10">
        <f t="shared" si="142"/>
        <v>0</v>
      </c>
      <c r="R272" s="6">
        <f t="shared" si="143"/>
        <v>0</v>
      </c>
      <c r="S272" s="5">
        <f t="shared" si="144"/>
        <v>0</v>
      </c>
      <c r="T272" s="6">
        <f t="shared" si="153"/>
        <v>0.12</v>
      </c>
      <c r="U272" s="10">
        <f t="shared" si="133"/>
        <v>4</v>
      </c>
      <c r="V272" s="10">
        <v>252</v>
      </c>
      <c r="W272" s="12">
        <f t="shared" si="145"/>
        <v>1.0018004869999999</v>
      </c>
      <c r="X272" s="5">
        <f t="shared" si="146"/>
        <v>1.8477046800000001</v>
      </c>
      <c r="Y272" s="11">
        <f t="shared" si="147"/>
        <v>0</v>
      </c>
      <c r="Z272" s="2" t="s">
        <v>65</v>
      </c>
      <c r="AA272" s="64">
        <f t="shared" si="154"/>
        <v>43738</v>
      </c>
      <c r="AB272" s="2"/>
      <c r="AC272" s="41"/>
      <c r="AD272" s="48">
        <v>44243</v>
      </c>
      <c r="AE272" s="22" t="s">
        <v>83</v>
      </c>
      <c r="AH272" s="21"/>
      <c r="AI272" s="21"/>
      <c r="AJ272" s="21"/>
      <c r="AK272" s="21"/>
      <c r="AL272" s="2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9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4"/>
      <c r="CX272" s="1"/>
      <c r="CY272" s="1"/>
      <c r="CZ272" s="1"/>
      <c r="DA272" s="1"/>
      <c r="DB272" s="1"/>
      <c r="DC272" s="1"/>
      <c r="DD272" s="1"/>
      <c r="DE272" s="1"/>
      <c r="DF272" s="1"/>
      <c r="DG272" s="2"/>
      <c r="DH272" s="1"/>
      <c r="DI272" s="1"/>
      <c r="DJ272" s="1"/>
      <c r="DK272" s="1"/>
      <c r="DL272" s="1"/>
      <c r="DM272" s="1"/>
    </row>
    <row r="273" spans="1:117" x14ac:dyDescent="0.2">
      <c r="A273" s="97">
        <f t="shared" si="148"/>
        <v>43714</v>
      </c>
      <c r="B273" s="5">
        <f t="shared" si="137"/>
        <v>1028.5865258800002</v>
      </c>
      <c r="C273" s="5">
        <f t="shared" si="149"/>
        <v>1000</v>
      </c>
      <c r="D273" s="63">
        <f t="shared" si="150"/>
        <v>5224.18</v>
      </c>
      <c r="E273" s="11">
        <f>IF(K273=1,VLOOKUP(A273,[1]Plan1!$BO$80:$BQ$314,3),E272)</f>
        <v>5229.93</v>
      </c>
      <c r="F273" s="143">
        <f t="shared" si="151"/>
        <v>43693</v>
      </c>
      <c r="G273" s="9">
        <f t="shared" si="138"/>
        <v>1.1006512026767723E-3</v>
      </c>
      <c r="H273" s="64">
        <f t="shared" si="155"/>
        <v>43724</v>
      </c>
      <c r="I273" s="64">
        <f t="shared" si="139"/>
        <v>43724</v>
      </c>
      <c r="J273" s="1">
        <f t="shared" si="152"/>
        <v>22</v>
      </c>
      <c r="K273" s="1">
        <f t="shared" si="135"/>
        <v>16</v>
      </c>
      <c r="L273" s="5">
        <f t="shared" si="140"/>
        <v>1.00080035</v>
      </c>
      <c r="M273" s="12">
        <f t="shared" si="136"/>
        <v>1.00190055</v>
      </c>
      <c r="N273" s="12">
        <f t="shared" si="132"/>
        <v>1.0254555462591575</v>
      </c>
      <c r="O273" s="5">
        <f t="shared" si="134"/>
        <v>1.0262762599999999</v>
      </c>
      <c r="P273" s="5">
        <f t="shared" si="141"/>
        <v>1026.2762600000001</v>
      </c>
      <c r="Q273" s="10">
        <f t="shared" si="142"/>
        <v>0</v>
      </c>
      <c r="R273" s="6">
        <f t="shared" si="143"/>
        <v>0</v>
      </c>
      <c r="S273" s="5">
        <f t="shared" si="144"/>
        <v>0</v>
      </c>
      <c r="T273" s="6">
        <f t="shared" si="153"/>
        <v>0.12</v>
      </c>
      <c r="U273" s="10">
        <f t="shared" si="133"/>
        <v>5</v>
      </c>
      <c r="V273" s="10">
        <v>252</v>
      </c>
      <c r="W273" s="12">
        <f t="shared" si="145"/>
        <v>1.002251115</v>
      </c>
      <c r="X273" s="5">
        <f t="shared" si="146"/>
        <v>2.3102658800000002</v>
      </c>
      <c r="Y273" s="11">
        <f t="shared" si="147"/>
        <v>0</v>
      </c>
      <c r="Z273" s="2" t="s">
        <v>65</v>
      </c>
      <c r="AA273" s="64">
        <f t="shared" si="154"/>
        <v>43738</v>
      </c>
      <c r="AB273" s="2"/>
      <c r="AC273" s="41"/>
      <c r="AD273" s="48">
        <v>44288</v>
      </c>
      <c r="AE273" s="22" t="s">
        <v>91</v>
      </c>
      <c r="AH273" s="21"/>
      <c r="AI273" s="21"/>
      <c r="AJ273" s="21"/>
      <c r="AK273" s="21"/>
      <c r="AL273" s="2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9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4"/>
      <c r="CX273" s="1"/>
      <c r="CY273" s="1"/>
      <c r="CZ273" s="1"/>
      <c r="DA273" s="1"/>
      <c r="DB273" s="1"/>
      <c r="DC273" s="1"/>
      <c r="DD273" s="1"/>
      <c r="DE273" s="1"/>
      <c r="DF273" s="1"/>
      <c r="DG273" s="2"/>
      <c r="DH273" s="1"/>
      <c r="DI273" s="1"/>
      <c r="DJ273" s="1"/>
      <c r="DK273" s="1"/>
      <c r="DL273" s="1"/>
      <c r="DM273" s="1"/>
    </row>
    <row r="274" spans="1:117" x14ac:dyDescent="0.2">
      <c r="A274" s="97">
        <f t="shared" si="148"/>
        <v>43715</v>
      </c>
      <c r="B274" s="5">
        <f t="shared" si="137"/>
        <v>1029.1006616899999</v>
      </c>
      <c r="C274" s="5">
        <f t="shared" si="149"/>
        <v>1000</v>
      </c>
      <c r="D274" s="63">
        <f t="shared" si="150"/>
        <v>5224.18</v>
      </c>
      <c r="E274" s="11">
        <f>IF(K274=1,VLOOKUP(A274,[1]Plan1!$BO$80:$BQ$314,3),E273)</f>
        <v>5229.93</v>
      </c>
      <c r="F274" s="143">
        <f t="shared" si="151"/>
        <v>43693</v>
      </c>
      <c r="G274" s="9">
        <f t="shared" si="138"/>
        <v>1.1006512026767723E-3</v>
      </c>
      <c r="H274" s="64">
        <f t="shared" si="155"/>
        <v>43724</v>
      </c>
      <c r="I274" s="64">
        <f t="shared" si="139"/>
        <v>43724</v>
      </c>
      <c r="J274" s="1">
        <f t="shared" si="152"/>
        <v>22</v>
      </c>
      <c r="K274" s="1">
        <f t="shared" si="135"/>
        <v>17</v>
      </c>
      <c r="L274" s="5">
        <f t="shared" si="140"/>
        <v>1.0008503900000001</v>
      </c>
      <c r="M274" s="12">
        <f t="shared" si="136"/>
        <v>1.00190055</v>
      </c>
      <c r="N274" s="12">
        <f t="shared" si="132"/>
        <v>1.0254555462591575</v>
      </c>
      <c r="O274" s="5">
        <f t="shared" si="134"/>
        <v>1.02632758</v>
      </c>
      <c r="P274" s="5">
        <f t="shared" si="141"/>
        <v>1026.3275799999999</v>
      </c>
      <c r="Q274" s="10">
        <f t="shared" si="142"/>
        <v>0</v>
      </c>
      <c r="R274" s="6">
        <f t="shared" si="143"/>
        <v>0</v>
      </c>
      <c r="S274" s="5">
        <f t="shared" si="144"/>
        <v>0</v>
      </c>
      <c r="T274" s="6">
        <f t="shared" si="153"/>
        <v>0.12</v>
      </c>
      <c r="U274" s="10">
        <f t="shared" si="133"/>
        <v>6</v>
      </c>
      <c r="V274" s="10">
        <v>252</v>
      </c>
      <c r="W274" s="12">
        <f t="shared" si="145"/>
        <v>1.002701946</v>
      </c>
      <c r="X274" s="5">
        <f t="shared" si="146"/>
        <v>2.7730816900000002</v>
      </c>
      <c r="Y274" s="11">
        <f t="shared" si="147"/>
        <v>0</v>
      </c>
      <c r="Z274" s="2" t="s">
        <v>65</v>
      </c>
      <c r="AA274" s="64">
        <f t="shared" si="154"/>
        <v>43738</v>
      </c>
      <c r="AB274" s="2"/>
      <c r="AC274" s="41"/>
      <c r="AD274" s="48">
        <v>44307</v>
      </c>
      <c r="AE274" s="22" t="s">
        <v>85</v>
      </c>
      <c r="AH274" s="21"/>
      <c r="AI274" s="21"/>
      <c r="AJ274" s="21"/>
      <c r="AK274" s="21"/>
      <c r="AL274" s="2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9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4"/>
      <c r="CX274" s="1"/>
      <c r="CY274" s="1"/>
      <c r="CZ274" s="1"/>
      <c r="DA274" s="1"/>
      <c r="DB274" s="1"/>
      <c r="DC274" s="1"/>
      <c r="DD274" s="1"/>
      <c r="DE274" s="1"/>
      <c r="DF274" s="1"/>
      <c r="DG274" s="2"/>
      <c r="DH274" s="1"/>
      <c r="DI274" s="1"/>
      <c r="DJ274" s="1"/>
      <c r="DK274" s="1"/>
      <c r="DL274" s="1"/>
      <c r="DM274" s="1"/>
    </row>
    <row r="275" spans="1:117" x14ac:dyDescent="0.2">
      <c r="A275" s="97">
        <f t="shared" si="148"/>
        <v>43716</v>
      </c>
      <c r="B275" s="5">
        <f t="shared" si="137"/>
        <v>1029.1006616899999</v>
      </c>
      <c r="C275" s="5">
        <f t="shared" si="149"/>
        <v>1000</v>
      </c>
      <c r="D275" s="63">
        <f t="shared" si="150"/>
        <v>5224.18</v>
      </c>
      <c r="E275" s="11">
        <f>IF(K275=1,VLOOKUP(A275,[1]Plan1!$BO$80:$BQ$314,3),E274)</f>
        <v>5229.93</v>
      </c>
      <c r="F275" s="143">
        <f t="shared" si="151"/>
        <v>43693</v>
      </c>
      <c r="G275" s="9">
        <f t="shared" si="138"/>
        <v>1.1006512026767723E-3</v>
      </c>
      <c r="H275" s="64">
        <f t="shared" si="155"/>
        <v>43724</v>
      </c>
      <c r="I275" s="64">
        <f t="shared" si="139"/>
        <v>43724</v>
      </c>
      <c r="J275" s="1">
        <f t="shared" si="152"/>
        <v>22</v>
      </c>
      <c r="K275" s="1">
        <f t="shared" si="135"/>
        <v>17</v>
      </c>
      <c r="L275" s="5">
        <f t="shared" si="140"/>
        <v>1.0008503900000001</v>
      </c>
      <c r="M275" s="12">
        <f t="shared" si="136"/>
        <v>1.00190055</v>
      </c>
      <c r="N275" s="12">
        <f t="shared" si="132"/>
        <v>1.0254555462591575</v>
      </c>
      <c r="O275" s="5">
        <f t="shared" si="134"/>
        <v>1.02632758</v>
      </c>
      <c r="P275" s="5">
        <f t="shared" si="141"/>
        <v>1026.3275799999999</v>
      </c>
      <c r="Q275" s="10">
        <f t="shared" si="142"/>
        <v>0</v>
      </c>
      <c r="R275" s="6">
        <f t="shared" si="143"/>
        <v>0</v>
      </c>
      <c r="S275" s="5">
        <f t="shared" si="144"/>
        <v>0</v>
      </c>
      <c r="T275" s="6">
        <f t="shared" si="153"/>
        <v>0.12</v>
      </c>
      <c r="U275" s="10">
        <f t="shared" si="133"/>
        <v>6</v>
      </c>
      <c r="V275" s="10">
        <v>252</v>
      </c>
      <c r="W275" s="12">
        <f t="shared" si="145"/>
        <v>1.002701946</v>
      </c>
      <c r="X275" s="5">
        <f t="shared" si="146"/>
        <v>2.7730816900000002</v>
      </c>
      <c r="Y275" s="11">
        <f t="shared" si="147"/>
        <v>0</v>
      </c>
      <c r="Z275" s="2" t="s">
        <v>65</v>
      </c>
      <c r="AA275" s="64">
        <f t="shared" si="154"/>
        <v>43738</v>
      </c>
      <c r="AB275" s="2"/>
      <c r="AC275" s="41"/>
      <c r="AD275" s="48">
        <v>44350</v>
      </c>
      <c r="AE275" s="22" t="s">
        <v>93</v>
      </c>
      <c r="AH275" s="21"/>
      <c r="AI275" s="21"/>
      <c r="AJ275" s="21"/>
      <c r="AK275" s="21"/>
      <c r="AL275" s="2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9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4"/>
      <c r="CX275" s="1"/>
      <c r="CY275" s="1"/>
      <c r="CZ275" s="1"/>
      <c r="DA275" s="1"/>
      <c r="DB275" s="1"/>
      <c r="DC275" s="1"/>
      <c r="DD275" s="1"/>
      <c r="DE275" s="1"/>
      <c r="DF275" s="1"/>
      <c r="DG275" s="2"/>
      <c r="DH275" s="1"/>
      <c r="DI275" s="1"/>
      <c r="DJ275" s="1"/>
      <c r="DK275" s="1"/>
      <c r="DL275" s="1"/>
      <c r="DM275" s="1"/>
    </row>
    <row r="276" spans="1:117" x14ac:dyDescent="0.2">
      <c r="A276" s="97">
        <f t="shared" si="148"/>
        <v>43717</v>
      </c>
      <c r="B276" s="5">
        <f t="shared" si="137"/>
        <v>1029.1006616899999</v>
      </c>
      <c r="C276" s="5">
        <f t="shared" si="149"/>
        <v>1000</v>
      </c>
      <c r="D276" s="63">
        <f t="shared" si="150"/>
        <v>5224.18</v>
      </c>
      <c r="E276" s="11">
        <f>IF(K276=1,VLOOKUP(A276,[1]Plan1!$BO$80:$BQ$314,3),E275)</f>
        <v>5229.93</v>
      </c>
      <c r="F276" s="143">
        <f t="shared" si="151"/>
        <v>43693</v>
      </c>
      <c r="G276" s="9">
        <f t="shared" si="138"/>
        <v>1.1006512026767723E-3</v>
      </c>
      <c r="H276" s="64">
        <f t="shared" si="155"/>
        <v>43724</v>
      </c>
      <c r="I276" s="64">
        <f t="shared" si="139"/>
        <v>43724</v>
      </c>
      <c r="J276" s="1">
        <f t="shared" si="152"/>
        <v>22</v>
      </c>
      <c r="K276" s="1">
        <f t="shared" si="135"/>
        <v>17</v>
      </c>
      <c r="L276" s="5">
        <f t="shared" si="140"/>
        <v>1.0008503900000001</v>
      </c>
      <c r="M276" s="12">
        <f t="shared" si="136"/>
        <v>1.00190055</v>
      </c>
      <c r="N276" s="12">
        <f t="shared" si="132"/>
        <v>1.0254555462591575</v>
      </c>
      <c r="O276" s="5">
        <f t="shared" si="134"/>
        <v>1.02632758</v>
      </c>
      <c r="P276" s="5">
        <f t="shared" si="141"/>
        <v>1026.3275799999999</v>
      </c>
      <c r="Q276" s="10">
        <f t="shared" si="142"/>
        <v>0</v>
      </c>
      <c r="R276" s="6">
        <f t="shared" si="143"/>
        <v>0</v>
      </c>
      <c r="S276" s="5">
        <f t="shared" si="144"/>
        <v>0</v>
      </c>
      <c r="T276" s="6">
        <f t="shared" si="153"/>
        <v>0.12</v>
      </c>
      <c r="U276" s="10">
        <f t="shared" si="133"/>
        <v>6</v>
      </c>
      <c r="V276" s="10">
        <v>252</v>
      </c>
      <c r="W276" s="12">
        <f t="shared" si="145"/>
        <v>1.002701946</v>
      </c>
      <c r="X276" s="5">
        <f t="shared" si="146"/>
        <v>2.7730816900000002</v>
      </c>
      <c r="Y276" s="11">
        <f t="shared" si="147"/>
        <v>0</v>
      </c>
      <c r="Z276" s="2" t="s">
        <v>65</v>
      </c>
      <c r="AA276" s="64">
        <f t="shared" si="154"/>
        <v>43738</v>
      </c>
      <c r="AB276" s="2"/>
      <c r="AC276" s="41"/>
      <c r="AD276" s="48">
        <v>44446</v>
      </c>
      <c r="AE276" s="22" t="s">
        <v>94</v>
      </c>
      <c r="AH276" s="21"/>
      <c r="AI276" s="21"/>
      <c r="AJ276" s="21"/>
      <c r="AK276" s="21"/>
      <c r="AL276" s="2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9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4"/>
      <c r="CX276" s="1"/>
      <c r="CY276" s="1"/>
      <c r="CZ276" s="1"/>
      <c r="DA276" s="1"/>
      <c r="DB276" s="1"/>
      <c r="DC276" s="1"/>
      <c r="DD276" s="1"/>
      <c r="DE276" s="1"/>
      <c r="DF276" s="1"/>
      <c r="DG276" s="2"/>
      <c r="DH276" s="1"/>
      <c r="DI276" s="1"/>
      <c r="DJ276" s="1"/>
      <c r="DK276" s="1"/>
      <c r="DL276" s="1"/>
      <c r="DM276" s="1"/>
    </row>
    <row r="277" spans="1:117" x14ac:dyDescent="0.2">
      <c r="A277" s="97">
        <f t="shared" si="148"/>
        <v>43718</v>
      </c>
      <c r="B277" s="5">
        <f t="shared" si="137"/>
        <v>1029.61505111</v>
      </c>
      <c r="C277" s="5">
        <f t="shared" si="149"/>
        <v>1000</v>
      </c>
      <c r="D277" s="63">
        <f t="shared" si="150"/>
        <v>5224.18</v>
      </c>
      <c r="E277" s="11">
        <f>IF(K277=1,VLOOKUP(A277,[1]Plan1!$BO$80:$BQ$314,3),E276)</f>
        <v>5229.93</v>
      </c>
      <c r="F277" s="143">
        <f t="shared" si="151"/>
        <v>43693</v>
      </c>
      <c r="G277" s="9">
        <f t="shared" si="138"/>
        <v>1.1006512026767723E-3</v>
      </c>
      <c r="H277" s="64">
        <f t="shared" si="155"/>
        <v>43724</v>
      </c>
      <c r="I277" s="64">
        <f t="shared" si="139"/>
        <v>43724</v>
      </c>
      <c r="J277" s="1">
        <f t="shared" si="152"/>
        <v>22</v>
      </c>
      <c r="K277" s="1">
        <f t="shared" si="135"/>
        <v>18</v>
      </c>
      <c r="L277" s="5">
        <f t="shared" si="140"/>
        <v>1.0009004399999999</v>
      </c>
      <c r="M277" s="12">
        <f t="shared" si="136"/>
        <v>1.00190055</v>
      </c>
      <c r="N277" s="12">
        <f t="shared" si="132"/>
        <v>1.0254555462591575</v>
      </c>
      <c r="O277" s="5">
        <f t="shared" si="134"/>
        <v>1.0263789000000001</v>
      </c>
      <c r="P277" s="5">
        <f t="shared" si="141"/>
        <v>1026.3788999999999</v>
      </c>
      <c r="Q277" s="10">
        <f t="shared" si="142"/>
        <v>0</v>
      </c>
      <c r="R277" s="6">
        <f t="shared" si="143"/>
        <v>0</v>
      </c>
      <c r="S277" s="5">
        <f t="shared" si="144"/>
        <v>0</v>
      </c>
      <c r="T277" s="6">
        <f t="shared" si="153"/>
        <v>0.12</v>
      </c>
      <c r="U277" s="10">
        <f t="shared" si="133"/>
        <v>7</v>
      </c>
      <c r="V277" s="10">
        <v>252</v>
      </c>
      <c r="W277" s="12">
        <f t="shared" si="145"/>
        <v>1.003152979</v>
      </c>
      <c r="X277" s="5">
        <f t="shared" si="146"/>
        <v>3.2361511100000002</v>
      </c>
      <c r="Y277" s="11">
        <f t="shared" si="147"/>
        <v>0</v>
      </c>
      <c r="Z277" s="2" t="s">
        <v>65</v>
      </c>
      <c r="AA277" s="64">
        <f t="shared" si="154"/>
        <v>43738</v>
      </c>
      <c r="AB277" s="2"/>
      <c r="AC277" s="41"/>
      <c r="AD277" s="48">
        <v>44481</v>
      </c>
      <c r="AE277" s="32" t="s">
        <v>89</v>
      </c>
      <c r="AH277" s="21"/>
      <c r="AI277" s="21"/>
      <c r="AJ277" s="21"/>
      <c r="AK277" s="21"/>
      <c r="AL277" s="2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9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4"/>
      <c r="CX277" s="1"/>
      <c r="CY277" s="1"/>
      <c r="CZ277" s="1"/>
      <c r="DA277" s="1"/>
      <c r="DB277" s="1"/>
      <c r="DC277" s="1"/>
      <c r="DD277" s="1"/>
      <c r="DE277" s="1"/>
      <c r="DF277" s="1"/>
      <c r="DG277" s="2"/>
      <c r="DH277" s="1"/>
      <c r="DI277" s="1"/>
      <c r="DJ277" s="1"/>
      <c r="DK277" s="1"/>
      <c r="DL277" s="1"/>
      <c r="DM277" s="1"/>
    </row>
    <row r="278" spans="1:117" x14ac:dyDescent="0.2">
      <c r="A278" s="97">
        <f t="shared" si="148"/>
        <v>43719</v>
      </c>
      <c r="B278" s="5">
        <f t="shared" si="137"/>
        <v>1030.12970625</v>
      </c>
      <c r="C278" s="5">
        <f t="shared" si="149"/>
        <v>1000</v>
      </c>
      <c r="D278" s="63">
        <f t="shared" si="150"/>
        <v>5224.18</v>
      </c>
      <c r="E278" s="11">
        <f>IF(K278=1,VLOOKUP(A278,[1]Plan1!$BO$80:$BQ$314,3),E277)</f>
        <v>5229.93</v>
      </c>
      <c r="F278" s="143">
        <f t="shared" si="151"/>
        <v>43693</v>
      </c>
      <c r="G278" s="9">
        <f t="shared" si="138"/>
        <v>1.1006512026767723E-3</v>
      </c>
      <c r="H278" s="64">
        <f t="shared" si="155"/>
        <v>43724</v>
      </c>
      <c r="I278" s="64">
        <f t="shared" si="139"/>
        <v>43724</v>
      </c>
      <c r="J278" s="1">
        <f t="shared" si="152"/>
        <v>22</v>
      </c>
      <c r="K278" s="1">
        <f t="shared" si="135"/>
        <v>19</v>
      </c>
      <c r="L278" s="5">
        <f t="shared" si="140"/>
        <v>1.0009504899999999</v>
      </c>
      <c r="M278" s="12">
        <f t="shared" si="136"/>
        <v>1.00190055</v>
      </c>
      <c r="N278" s="12">
        <f t="shared" si="132"/>
        <v>1.0254555462591575</v>
      </c>
      <c r="O278" s="5">
        <f t="shared" si="134"/>
        <v>1.0264302300000001</v>
      </c>
      <c r="P278" s="5">
        <f t="shared" si="141"/>
        <v>1026.4302299999999</v>
      </c>
      <c r="Q278" s="10">
        <f t="shared" si="142"/>
        <v>0</v>
      </c>
      <c r="R278" s="6">
        <f t="shared" si="143"/>
        <v>0</v>
      </c>
      <c r="S278" s="5">
        <f t="shared" si="144"/>
        <v>0</v>
      </c>
      <c r="T278" s="6">
        <f t="shared" si="153"/>
        <v>0.12</v>
      </c>
      <c r="U278" s="10">
        <f t="shared" si="133"/>
        <v>8</v>
      </c>
      <c r="V278" s="10">
        <v>252</v>
      </c>
      <c r="W278" s="12">
        <f t="shared" si="145"/>
        <v>1.003604216</v>
      </c>
      <c r="X278" s="5">
        <f t="shared" si="146"/>
        <v>3.69947625</v>
      </c>
      <c r="Y278" s="11">
        <f t="shared" si="147"/>
        <v>0</v>
      </c>
      <c r="Z278" s="2" t="s">
        <v>65</v>
      </c>
      <c r="AA278" s="64">
        <f t="shared" si="154"/>
        <v>43738</v>
      </c>
      <c r="AB278" s="2"/>
      <c r="AC278" s="41"/>
      <c r="AD278" s="48">
        <v>44502</v>
      </c>
      <c r="AE278" s="22" t="s">
        <v>95</v>
      </c>
      <c r="AH278" s="21"/>
      <c r="AI278" s="21"/>
      <c r="AJ278" s="21"/>
      <c r="AK278" s="21"/>
      <c r="AL278" s="2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9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4"/>
      <c r="CX278" s="1"/>
      <c r="CY278" s="1"/>
      <c r="CZ278" s="1"/>
      <c r="DA278" s="1"/>
      <c r="DB278" s="1"/>
      <c r="DC278" s="1"/>
      <c r="DD278" s="1"/>
      <c r="DE278" s="1"/>
      <c r="DF278" s="1"/>
      <c r="DG278" s="2"/>
      <c r="DH278" s="1"/>
      <c r="DI278" s="1"/>
      <c r="DJ278" s="1"/>
      <c r="DK278" s="1"/>
      <c r="DL278" s="1"/>
      <c r="DM278" s="1"/>
    </row>
    <row r="279" spans="1:117" x14ac:dyDescent="0.2">
      <c r="A279" s="97">
        <f t="shared" si="148"/>
        <v>43720</v>
      </c>
      <c r="B279" s="5">
        <f t="shared" si="137"/>
        <v>1030.6446050299999</v>
      </c>
      <c r="C279" s="5">
        <f t="shared" si="149"/>
        <v>1000</v>
      </c>
      <c r="D279" s="63">
        <f t="shared" si="150"/>
        <v>5224.18</v>
      </c>
      <c r="E279" s="11">
        <f>IF(K279=1,VLOOKUP(A279,[1]Plan1!$BO$80:$BQ$314,3),E278)</f>
        <v>5229.93</v>
      </c>
      <c r="F279" s="143">
        <f t="shared" si="151"/>
        <v>43693</v>
      </c>
      <c r="G279" s="9">
        <f t="shared" si="138"/>
        <v>1.1006512026767723E-3</v>
      </c>
      <c r="H279" s="64">
        <f t="shared" si="155"/>
        <v>43724</v>
      </c>
      <c r="I279" s="64">
        <f t="shared" si="139"/>
        <v>43724</v>
      </c>
      <c r="J279" s="1">
        <f t="shared" si="152"/>
        <v>22</v>
      </c>
      <c r="K279" s="1">
        <f t="shared" si="135"/>
        <v>20</v>
      </c>
      <c r="L279" s="5">
        <f t="shared" si="140"/>
        <v>1.0010005399999999</v>
      </c>
      <c r="M279" s="12">
        <f t="shared" si="136"/>
        <v>1.00190055</v>
      </c>
      <c r="N279" s="12">
        <f t="shared" si="132"/>
        <v>1.0254555462591575</v>
      </c>
      <c r="O279" s="5">
        <f t="shared" si="134"/>
        <v>1.02648155</v>
      </c>
      <c r="P279" s="5">
        <f t="shared" si="141"/>
        <v>1026.48155</v>
      </c>
      <c r="Q279" s="10">
        <f t="shared" si="142"/>
        <v>0</v>
      </c>
      <c r="R279" s="6">
        <f t="shared" si="143"/>
        <v>0</v>
      </c>
      <c r="S279" s="5">
        <f t="shared" si="144"/>
        <v>0</v>
      </c>
      <c r="T279" s="6">
        <f t="shared" si="153"/>
        <v>0.12</v>
      </c>
      <c r="U279" s="10">
        <f t="shared" si="133"/>
        <v>9</v>
      </c>
      <c r="V279" s="10">
        <v>252</v>
      </c>
      <c r="W279" s="12">
        <f t="shared" si="145"/>
        <v>1.0040556549999999</v>
      </c>
      <c r="X279" s="5">
        <f t="shared" si="146"/>
        <v>4.1630550299999998</v>
      </c>
      <c r="Y279" s="11">
        <f t="shared" si="147"/>
        <v>0</v>
      </c>
      <c r="Z279" s="2" t="s">
        <v>65</v>
      </c>
      <c r="AA279" s="64">
        <f t="shared" si="154"/>
        <v>43738</v>
      </c>
      <c r="AB279" s="2"/>
      <c r="AC279" s="41"/>
      <c r="AD279" s="48">
        <v>44515</v>
      </c>
      <c r="AE279" s="22" t="s">
        <v>96</v>
      </c>
      <c r="AH279" s="21"/>
      <c r="AI279" s="21"/>
      <c r="AJ279" s="21"/>
      <c r="AK279" s="21"/>
      <c r="AL279" s="2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9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4"/>
      <c r="CX279" s="1"/>
      <c r="CY279" s="1"/>
      <c r="CZ279" s="1"/>
      <c r="DA279" s="1"/>
      <c r="DB279" s="1"/>
      <c r="DC279" s="1"/>
      <c r="DD279" s="1"/>
      <c r="DE279" s="1"/>
      <c r="DF279" s="1"/>
      <c r="DG279" s="2"/>
      <c r="DH279" s="1"/>
      <c r="DI279" s="1"/>
      <c r="DJ279" s="1"/>
      <c r="DK279" s="1"/>
      <c r="DL279" s="1"/>
      <c r="DM279" s="1"/>
    </row>
    <row r="280" spans="1:117" x14ac:dyDescent="0.2">
      <c r="A280" s="97">
        <f t="shared" si="148"/>
        <v>43721</v>
      </c>
      <c r="B280" s="5">
        <f t="shared" si="137"/>
        <v>1031.15975852</v>
      </c>
      <c r="C280" s="5">
        <f t="shared" si="149"/>
        <v>1000</v>
      </c>
      <c r="D280" s="63">
        <f t="shared" si="150"/>
        <v>5224.18</v>
      </c>
      <c r="E280" s="11">
        <f>IF(K280=1,VLOOKUP(A280,[1]Plan1!$BO$80:$BQ$314,3),E279)</f>
        <v>5229.93</v>
      </c>
      <c r="F280" s="143">
        <f t="shared" si="151"/>
        <v>43693</v>
      </c>
      <c r="G280" s="9">
        <f t="shared" si="138"/>
        <v>1.1006512026767723E-3</v>
      </c>
      <c r="H280" s="64">
        <f t="shared" si="155"/>
        <v>43724</v>
      </c>
      <c r="I280" s="64">
        <f t="shared" si="139"/>
        <v>43724</v>
      </c>
      <c r="J280" s="1">
        <f t="shared" si="152"/>
        <v>22</v>
      </c>
      <c r="K280" s="1">
        <f t="shared" si="135"/>
        <v>21</v>
      </c>
      <c r="L280" s="5">
        <f t="shared" si="140"/>
        <v>1.00105059</v>
      </c>
      <c r="M280" s="12">
        <f t="shared" si="136"/>
        <v>1.00190055</v>
      </c>
      <c r="N280" s="12">
        <f t="shared" si="132"/>
        <v>1.0254555462591575</v>
      </c>
      <c r="O280" s="5">
        <f t="shared" si="134"/>
        <v>1.02653287</v>
      </c>
      <c r="P280" s="5">
        <f t="shared" si="141"/>
        <v>1026.53287</v>
      </c>
      <c r="Q280" s="10">
        <f t="shared" si="142"/>
        <v>0</v>
      </c>
      <c r="R280" s="6">
        <f t="shared" si="143"/>
        <v>0</v>
      </c>
      <c r="S280" s="5">
        <f t="shared" si="144"/>
        <v>0</v>
      </c>
      <c r="T280" s="6">
        <f t="shared" si="153"/>
        <v>0.12</v>
      </c>
      <c r="U280" s="10">
        <f t="shared" si="133"/>
        <v>10</v>
      </c>
      <c r="V280" s="10">
        <v>252</v>
      </c>
      <c r="W280" s="12">
        <f t="shared" si="145"/>
        <v>1.004507297</v>
      </c>
      <c r="X280" s="5">
        <f t="shared" si="146"/>
        <v>4.6268885199999996</v>
      </c>
      <c r="Y280" s="11">
        <f t="shared" si="147"/>
        <v>0</v>
      </c>
      <c r="Z280" s="2" t="s">
        <v>65</v>
      </c>
      <c r="AA280" s="64">
        <f t="shared" si="154"/>
        <v>43738</v>
      </c>
      <c r="AB280" s="2"/>
      <c r="AC280" s="41"/>
      <c r="AD280" s="48">
        <v>44242</v>
      </c>
      <c r="AE280" s="22" t="s">
        <v>83</v>
      </c>
      <c r="AH280" s="21"/>
      <c r="AI280" s="21"/>
      <c r="AJ280" s="21"/>
      <c r="AK280" s="21"/>
      <c r="AL280" s="2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9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4"/>
      <c r="CX280" s="1"/>
      <c r="CY280" s="1"/>
      <c r="CZ280" s="1"/>
      <c r="DA280" s="1"/>
      <c r="DB280" s="1"/>
      <c r="DC280" s="1"/>
      <c r="DD280" s="1"/>
      <c r="DE280" s="1"/>
      <c r="DF280" s="1"/>
      <c r="DG280" s="2"/>
      <c r="DH280" s="1"/>
      <c r="DI280" s="1"/>
      <c r="DJ280" s="1"/>
      <c r="DK280" s="1"/>
      <c r="DL280" s="1"/>
      <c r="DM280" s="1"/>
    </row>
    <row r="281" spans="1:117" x14ac:dyDescent="0.2">
      <c r="A281" s="97">
        <f t="shared" si="148"/>
        <v>43722</v>
      </c>
      <c r="B281" s="5">
        <f t="shared" si="137"/>
        <v>1031.67518789</v>
      </c>
      <c r="C281" s="5">
        <f t="shared" si="149"/>
        <v>1000</v>
      </c>
      <c r="D281" s="63">
        <f t="shared" si="150"/>
        <v>5224.18</v>
      </c>
      <c r="E281" s="11">
        <f>IF(K281=1,VLOOKUP(A281,[1]Plan1!$BO$80:$BQ$314,3),E280)</f>
        <v>5229.93</v>
      </c>
      <c r="F281" s="143">
        <f t="shared" si="151"/>
        <v>43693</v>
      </c>
      <c r="G281" s="9">
        <f t="shared" si="138"/>
        <v>1.1006512026767723E-3</v>
      </c>
      <c r="H281" s="64">
        <f t="shared" si="155"/>
        <v>43724</v>
      </c>
      <c r="I281" s="64">
        <f t="shared" si="139"/>
        <v>43724</v>
      </c>
      <c r="J281" s="1">
        <f t="shared" si="152"/>
        <v>22</v>
      </c>
      <c r="K281" s="1">
        <f t="shared" si="135"/>
        <v>22</v>
      </c>
      <c r="L281" s="5">
        <f t="shared" si="140"/>
        <v>1.0011006499999999</v>
      </c>
      <c r="M281" s="12">
        <f t="shared" si="136"/>
        <v>1.00190055</v>
      </c>
      <c r="N281" s="12">
        <f t="shared" si="132"/>
        <v>1.0254555462591575</v>
      </c>
      <c r="O281" s="5">
        <f t="shared" si="134"/>
        <v>1.02658421</v>
      </c>
      <c r="P281" s="5">
        <f t="shared" si="141"/>
        <v>1026.58421</v>
      </c>
      <c r="Q281" s="10">
        <f t="shared" si="142"/>
        <v>0</v>
      </c>
      <c r="R281" s="6">
        <f t="shared" si="143"/>
        <v>0</v>
      </c>
      <c r="S281" s="5">
        <f t="shared" si="144"/>
        <v>0</v>
      </c>
      <c r="T281" s="6">
        <f t="shared" si="153"/>
        <v>0.12</v>
      </c>
      <c r="U281" s="10">
        <f t="shared" si="133"/>
        <v>11</v>
      </c>
      <c r="V281" s="10">
        <v>252</v>
      </c>
      <c r="W281" s="12">
        <f t="shared" si="145"/>
        <v>1.004959143</v>
      </c>
      <c r="X281" s="5">
        <f t="shared" si="146"/>
        <v>5.0909778899999996</v>
      </c>
      <c r="Y281" s="11">
        <f t="shared" si="147"/>
        <v>0</v>
      </c>
      <c r="Z281" s="2" t="s">
        <v>65</v>
      </c>
      <c r="AA281" s="64">
        <f t="shared" si="154"/>
        <v>43738</v>
      </c>
      <c r="AB281" s="2"/>
      <c r="AC281" s="41"/>
      <c r="AD281" s="48">
        <v>44243</v>
      </c>
      <c r="AE281" s="22" t="s">
        <v>83</v>
      </c>
      <c r="AH281" s="21"/>
      <c r="AI281" s="21"/>
      <c r="AJ281" s="21"/>
      <c r="AK281" s="21"/>
      <c r="AL281" s="2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9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4"/>
      <c r="CX281" s="1"/>
      <c r="CY281" s="1"/>
      <c r="CZ281" s="1"/>
      <c r="DA281" s="1"/>
      <c r="DB281" s="1"/>
      <c r="DC281" s="1"/>
      <c r="DD281" s="1"/>
      <c r="DE281" s="1"/>
      <c r="DF281" s="1"/>
      <c r="DG281" s="2"/>
      <c r="DH281" s="1"/>
      <c r="DI281" s="1"/>
      <c r="DJ281" s="1"/>
      <c r="DK281" s="1"/>
      <c r="DL281" s="1"/>
      <c r="DM281" s="1"/>
    </row>
    <row r="282" spans="1:117" x14ac:dyDescent="0.2">
      <c r="A282" s="97">
        <f t="shared" si="148"/>
        <v>43723</v>
      </c>
      <c r="B282" s="5">
        <f t="shared" si="137"/>
        <v>1031.67518789</v>
      </c>
      <c r="C282" s="5">
        <f t="shared" si="149"/>
        <v>1000</v>
      </c>
      <c r="D282" s="63">
        <f t="shared" si="150"/>
        <v>5224.18</v>
      </c>
      <c r="E282" s="11">
        <f>IF(K282=1,VLOOKUP(A282,[1]Plan1!$BO$80:$BQ$314,3),E281)</f>
        <v>5229.93</v>
      </c>
      <c r="F282" s="143">
        <f t="shared" si="151"/>
        <v>43693</v>
      </c>
      <c r="G282" s="9">
        <f t="shared" si="138"/>
        <v>1.1006512026767723E-3</v>
      </c>
      <c r="H282" s="64">
        <f t="shared" si="155"/>
        <v>43753</v>
      </c>
      <c r="I282" s="64">
        <f t="shared" si="139"/>
        <v>43724</v>
      </c>
      <c r="J282" s="1">
        <f t="shared" si="152"/>
        <v>22</v>
      </c>
      <c r="K282" s="1">
        <f t="shared" si="135"/>
        <v>22</v>
      </c>
      <c r="L282" s="5">
        <f t="shared" si="140"/>
        <v>1.0011006499999999</v>
      </c>
      <c r="M282" s="12">
        <f t="shared" si="136"/>
        <v>1.00190055</v>
      </c>
      <c r="N282" s="12">
        <f t="shared" si="132"/>
        <v>1.0254555462591575</v>
      </c>
      <c r="O282" s="5">
        <f t="shared" si="134"/>
        <v>1.02658421</v>
      </c>
      <c r="P282" s="5">
        <f t="shared" si="141"/>
        <v>1026.58421</v>
      </c>
      <c r="Q282" s="10">
        <f t="shared" si="142"/>
        <v>0</v>
      </c>
      <c r="R282" s="6">
        <f t="shared" si="143"/>
        <v>0</v>
      </c>
      <c r="S282" s="5">
        <f t="shared" si="144"/>
        <v>0</v>
      </c>
      <c r="T282" s="6">
        <f t="shared" si="153"/>
        <v>0.12</v>
      </c>
      <c r="U282" s="10">
        <f t="shared" si="133"/>
        <v>11</v>
      </c>
      <c r="V282" s="10">
        <v>252</v>
      </c>
      <c r="W282" s="12">
        <f t="shared" si="145"/>
        <v>1.004959143</v>
      </c>
      <c r="X282" s="5">
        <f t="shared" si="146"/>
        <v>5.0909778899999996</v>
      </c>
      <c r="Y282" s="11">
        <f t="shared" si="147"/>
        <v>0</v>
      </c>
      <c r="Z282" s="2" t="s">
        <v>65</v>
      </c>
      <c r="AA282" s="64">
        <f t="shared" si="154"/>
        <v>43738</v>
      </c>
      <c r="AB282" s="2"/>
      <c r="AC282" s="41"/>
      <c r="AD282" s="48">
        <v>44288</v>
      </c>
      <c r="AE282" s="22" t="s">
        <v>91</v>
      </c>
      <c r="AH282" s="21"/>
      <c r="AI282" s="21"/>
      <c r="AJ282" s="21"/>
      <c r="AK282" s="21"/>
      <c r="AL282" s="2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9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4"/>
      <c r="CX282" s="1"/>
      <c r="CY282" s="1"/>
      <c r="CZ282" s="1"/>
      <c r="DA282" s="1"/>
      <c r="DB282" s="1"/>
      <c r="DC282" s="1"/>
      <c r="DD282" s="1"/>
      <c r="DE282" s="1"/>
      <c r="DF282" s="1"/>
      <c r="DG282" s="2"/>
      <c r="DH282" s="1"/>
      <c r="DI282" s="1"/>
      <c r="DJ282" s="1"/>
      <c r="DK282" s="1"/>
      <c r="DL282" s="1"/>
      <c r="DM282" s="1"/>
    </row>
    <row r="283" spans="1:117" x14ac:dyDescent="0.2">
      <c r="A283" s="97">
        <f t="shared" si="148"/>
        <v>43724</v>
      </c>
      <c r="B283" s="5">
        <f t="shared" si="137"/>
        <v>1031.67518789</v>
      </c>
      <c r="C283" s="5">
        <f t="shared" si="149"/>
        <v>1000</v>
      </c>
      <c r="D283" s="63">
        <f t="shared" si="150"/>
        <v>5224.18</v>
      </c>
      <c r="E283" s="11">
        <f>IF(K283=1,VLOOKUP(A283,[1]Plan1!$BO$80:$BQ$314,3),E282)</f>
        <v>5229.93</v>
      </c>
      <c r="F283" s="143">
        <f t="shared" si="151"/>
        <v>43693</v>
      </c>
      <c r="G283" s="9">
        <f t="shared" si="138"/>
        <v>1.1006512026767723E-3</v>
      </c>
      <c r="H283" s="64">
        <f t="shared" si="155"/>
        <v>43753</v>
      </c>
      <c r="I283" s="64">
        <f t="shared" si="139"/>
        <v>43724</v>
      </c>
      <c r="J283" s="1">
        <f t="shared" si="152"/>
        <v>22</v>
      </c>
      <c r="K283" s="1">
        <f t="shared" si="135"/>
        <v>22</v>
      </c>
      <c r="L283" s="5">
        <f t="shared" si="140"/>
        <v>1.0011006499999999</v>
      </c>
      <c r="M283" s="12">
        <f t="shared" si="136"/>
        <v>1.00190055</v>
      </c>
      <c r="N283" s="12">
        <f t="shared" si="132"/>
        <v>1.0254555462591575</v>
      </c>
      <c r="O283" s="5">
        <f t="shared" si="134"/>
        <v>1.02658421</v>
      </c>
      <c r="P283" s="5">
        <f t="shared" si="141"/>
        <v>1026.58421</v>
      </c>
      <c r="Q283" s="10">
        <f t="shared" si="142"/>
        <v>0</v>
      </c>
      <c r="R283" s="6">
        <f t="shared" si="143"/>
        <v>0</v>
      </c>
      <c r="S283" s="5">
        <f t="shared" si="144"/>
        <v>0</v>
      </c>
      <c r="T283" s="6">
        <f t="shared" si="153"/>
        <v>0.12</v>
      </c>
      <c r="U283" s="10">
        <f t="shared" si="133"/>
        <v>11</v>
      </c>
      <c r="V283" s="10">
        <v>252</v>
      </c>
      <c r="W283" s="12">
        <f t="shared" si="145"/>
        <v>1.004959143</v>
      </c>
      <c r="X283" s="5">
        <f t="shared" si="146"/>
        <v>5.0909778899999996</v>
      </c>
      <c r="Y283" s="11">
        <f t="shared" si="147"/>
        <v>0</v>
      </c>
      <c r="Z283" s="2" t="s">
        <v>65</v>
      </c>
      <c r="AA283" s="64">
        <f t="shared" si="154"/>
        <v>43738</v>
      </c>
      <c r="AB283" s="2"/>
      <c r="AC283" s="41"/>
      <c r="AD283" s="48">
        <v>44307</v>
      </c>
      <c r="AE283" s="22" t="s">
        <v>85</v>
      </c>
      <c r="AH283" s="21"/>
      <c r="AI283" s="21"/>
      <c r="AJ283" s="21"/>
      <c r="AK283" s="21"/>
      <c r="AL283" s="2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9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4"/>
      <c r="CX283" s="1"/>
      <c r="CY283" s="1"/>
      <c r="CZ283" s="1"/>
      <c r="DA283" s="1"/>
      <c r="DB283" s="1"/>
      <c r="DC283" s="1"/>
      <c r="DD283" s="1"/>
      <c r="DE283" s="1"/>
      <c r="DF283" s="1"/>
      <c r="DG283" s="2"/>
      <c r="DH283" s="1"/>
      <c r="DI283" s="1"/>
      <c r="DJ283" s="1"/>
      <c r="DK283" s="1"/>
      <c r="DL283" s="1"/>
      <c r="DM283" s="1"/>
    </row>
    <row r="284" spans="1:117" x14ac:dyDescent="0.2">
      <c r="A284" s="97">
        <f t="shared" si="148"/>
        <v>43725</v>
      </c>
      <c r="B284" s="5">
        <f t="shared" si="137"/>
        <v>1032.11959847</v>
      </c>
      <c r="C284" s="5">
        <f t="shared" si="149"/>
        <v>1000</v>
      </c>
      <c r="D284" s="63">
        <f t="shared" si="150"/>
        <v>5229.93</v>
      </c>
      <c r="E284" s="11">
        <f>IF(K284=1,VLOOKUP(A284,[1]Plan1!$BO$80:$BQ$314,3),E283)</f>
        <v>5227.84</v>
      </c>
      <c r="F284" s="143">
        <f t="shared" si="151"/>
        <v>43725</v>
      </c>
      <c r="G284" s="9">
        <f t="shared" si="138"/>
        <v>-3.996229395040185E-4</v>
      </c>
      <c r="H284" s="64">
        <f t="shared" si="155"/>
        <v>43753</v>
      </c>
      <c r="I284" s="64">
        <f t="shared" si="139"/>
        <v>43753</v>
      </c>
      <c r="J284" s="1">
        <f t="shared" si="152"/>
        <v>21</v>
      </c>
      <c r="K284" s="1">
        <f t="shared" si="135"/>
        <v>1</v>
      </c>
      <c r="L284" s="5">
        <f t="shared" si="140"/>
        <v>0.99998096000000003</v>
      </c>
      <c r="M284" s="12">
        <f t="shared" si="136"/>
        <v>1.0011006499999999</v>
      </c>
      <c r="N284" s="12">
        <f t="shared" si="132"/>
        <v>1.0265842139061476</v>
      </c>
      <c r="O284" s="5">
        <f t="shared" si="134"/>
        <v>1.02656466</v>
      </c>
      <c r="P284" s="5">
        <f t="shared" si="141"/>
        <v>1026.56466</v>
      </c>
      <c r="Q284" s="10">
        <f t="shared" si="142"/>
        <v>0</v>
      </c>
      <c r="R284" s="6">
        <f t="shared" si="143"/>
        <v>0</v>
      </c>
      <c r="S284" s="5">
        <f t="shared" si="144"/>
        <v>0</v>
      </c>
      <c r="T284" s="6">
        <f t="shared" si="153"/>
        <v>0.12</v>
      </c>
      <c r="U284" s="10">
        <f t="shared" si="133"/>
        <v>12</v>
      </c>
      <c r="V284" s="10">
        <v>252</v>
      </c>
      <c r="W284" s="12">
        <f t="shared" si="145"/>
        <v>1.005411192</v>
      </c>
      <c r="X284" s="5">
        <f t="shared" si="146"/>
        <v>5.5549384699999997</v>
      </c>
      <c r="Y284" s="11">
        <f t="shared" si="147"/>
        <v>0</v>
      </c>
      <c r="Z284" s="2" t="s">
        <v>65</v>
      </c>
      <c r="AA284" s="64">
        <f t="shared" si="154"/>
        <v>43738</v>
      </c>
      <c r="AB284" s="2"/>
      <c r="AC284" s="41"/>
      <c r="AD284" s="48">
        <v>44350</v>
      </c>
      <c r="AE284" s="22" t="s">
        <v>93</v>
      </c>
      <c r="AH284" s="21"/>
      <c r="AI284" s="21"/>
      <c r="AJ284" s="21"/>
      <c r="AK284" s="21"/>
      <c r="AL284" s="2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9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4"/>
      <c r="CX284" s="1"/>
      <c r="CY284" s="1"/>
      <c r="CZ284" s="1"/>
      <c r="DA284" s="1"/>
      <c r="DB284" s="1"/>
      <c r="DC284" s="1"/>
      <c r="DD284" s="1"/>
      <c r="DE284" s="1"/>
      <c r="DF284" s="1"/>
      <c r="DG284" s="2"/>
      <c r="DH284" s="1"/>
      <c r="DI284" s="1"/>
      <c r="DJ284" s="1"/>
      <c r="DK284" s="1"/>
      <c r="DL284" s="1"/>
      <c r="DM284" s="1"/>
    </row>
    <row r="285" spans="1:117" x14ac:dyDescent="0.2">
      <c r="A285" s="97">
        <f t="shared" si="148"/>
        <v>43726</v>
      </c>
      <c r="B285" s="5">
        <f t="shared" si="137"/>
        <v>1032.5642198799999</v>
      </c>
      <c r="C285" s="5">
        <f t="shared" si="149"/>
        <v>1000</v>
      </c>
      <c r="D285" s="63">
        <f t="shared" si="150"/>
        <v>5229.93</v>
      </c>
      <c r="E285" s="11">
        <f>IF(K285=1,VLOOKUP(A285,[1]Plan1!$BO$80:$BQ$314,3),E284)</f>
        <v>5227.84</v>
      </c>
      <c r="F285" s="143">
        <f t="shared" si="151"/>
        <v>43725</v>
      </c>
      <c r="G285" s="9">
        <f t="shared" si="138"/>
        <v>-3.996229395040185E-4</v>
      </c>
      <c r="H285" s="64">
        <f t="shared" si="155"/>
        <v>43753</v>
      </c>
      <c r="I285" s="64">
        <f t="shared" si="139"/>
        <v>43753</v>
      </c>
      <c r="J285" s="1">
        <f t="shared" si="152"/>
        <v>21</v>
      </c>
      <c r="K285" s="1">
        <f t="shared" si="135"/>
        <v>2</v>
      </c>
      <c r="L285" s="5">
        <f t="shared" si="140"/>
        <v>0.99996193</v>
      </c>
      <c r="M285" s="12">
        <f t="shared" si="136"/>
        <v>1.0011006499999999</v>
      </c>
      <c r="N285" s="12">
        <f t="shared" si="132"/>
        <v>1.0265842139061476</v>
      </c>
      <c r="O285" s="5">
        <f t="shared" si="134"/>
        <v>1.0265451299999999</v>
      </c>
      <c r="P285" s="5">
        <f t="shared" si="141"/>
        <v>1026.54513</v>
      </c>
      <c r="Q285" s="10">
        <f t="shared" si="142"/>
        <v>0</v>
      </c>
      <c r="R285" s="6">
        <f t="shared" si="143"/>
        <v>0</v>
      </c>
      <c r="S285" s="5">
        <f t="shared" si="144"/>
        <v>0</v>
      </c>
      <c r="T285" s="6">
        <f t="shared" si="153"/>
        <v>0.12</v>
      </c>
      <c r="U285" s="10">
        <f t="shared" si="133"/>
        <v>13</v>
      </c>
      <c r="V285" s="10">
        <v>252</v>
      </c>
      <c r="W285" s="12">
        <f t="shared" si="145"/>
        <v>1.0058634440000001</v>
      </c>
      <c r="X285" s="5">
        <f t="shared" si="146"/>
        <v>6.0190898800000001</v>
      </c>
      <c r="Y285" s="11">
        <f t="shared" si="147"/>
        <v>0</v>
      </c>
      <c r="Z285" s="2" t="s">
        <v>65</v>
      </c>
      <c r="AA285" s="64">
        <f t="shared" si="154"/>
        <v>43738</v>
      </c>
      <c r="AB285" s="2"/>
      <c r="AC285" s="41"/>
      <c r="AD285" s="48">
        <v>44446</v>
      </c>
      <c r="AE285" s="22" t="s">
        <v>94</v>
      </c>
      <c r="AH285" s="21"/>
      <c r="AI285" s="21"/>
      <c r="AJ285" s="21"/>
      <c r="AK285" s="21"/>
      <c r="AL285" s="2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9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4"/>
      <c r="CX285" s="1"/>
      <c r="CY285" s="1"/>
      <c r="CZ285" s="1"/>
      <c r="DA285" s="1"/>
      <c r="DB285" s="1"/>
      <c r="DC285" s="1"/>
      <c r="DD285" s="1"/>
      <c r="DE285" s="1"/>
      <c r="DF285" s="1"/>
      <c r="DG285" s="2"/>
      <c r="DH285" s="1"/>
      <c r="DI285" s="1"/>
      <c r="DJ285" s="1"/>
      <c r="DK285" s="1"/>
      <c r="DL285" s="1"/>
      <c r="DM285" s="1"/>
    </row>
    <row r="286" spans="1:117" x14ac:dyDescent="0.2">
      <c r="A286" s="97">
        <f t="shared" si="148"/>
        <v>43727</v>
      </c>
      <c r="B286" s="5">
        <f t="shared" si="137"/>
        <v>1033.0090229699999</v>
      </c>
      <c r="C286" s="5">
        <f t="shared" si="149"/>
        <v>1000</v>
      </c>
      <c r="D286" s="63">
        <f t="shared" si="150"/>
        <v>5229.93</v>
      </c>
      <c r="E286" s="11">
        <f>IF(K286=1,VLOOKUP(A286,[1]Plan1!$BO$80:$BQ$314,3),E285)</f>
        <v>5227.84</v>
      </c>
      <c r="F286" s="143">
        <f t="shared" si="151"/>
        <v>43725</v>
      </c>
      <c r="G286" s="9">
        <f t="shared" si="138"/>
        <v>-3.996229395040185E-4</v>
      </c>
      <c r="H286" s="64">
        <f t="shared" si="155"/>
        <v>43753</v>
      </c>
      <c r="I286" s="64">
        <f t="shared" si="139"/>
        <v>43753</v>
      </c>
      <c r="J286" s="1">
        <f t="shared" si="152"/>
        <v>21</v>
      </c>
      <c r="K286" s="1">
        <f t="shared" si="135"/>
        <v>3</v>
      </c>
      <c r="L286" s="5">
        <f t="shared" si="140"/>
        <v>0.99994289999999997</v>
      </c>
      <c r="M286" s="12">
        <f t="shared" si="136"/>
        <v>1.0011006499999999</v>
      </c>
      <c r="N286" s="12">
        <f t="shared" si="132"/>
        <v>1.0265842139061476</v>
      </c>
      <c r="O286" s="5">
        <f t="shared" si="134"/>
        <v>1.0265255900000001</v>
      </c>
      <c r="P286" s="5">
        <f t="shared" si="141"/>
        <v>1026.52559</v>
      </c>
      <c r="Q286" s="10">
        <f t="shared" si="142"/>
        <v>0</v>
      </c>
      <c r="R286" s="6">
        <f t="shared" si="143"/>
        <v>0</v>
      </c>
      <c r="S286" s="5">
        <f t="shared" si="144"/>
        <v>0</v>
      </c>
      <c r="T286" s="6">
        <f t="shared" si="153"/>
        <v>0.12</v>
      </c>
      <c r="U286" s="10">
        <f t="shared" si="133"/>
        <v>14</v>
      </c>
      <c r="V286" s="10">
        <v>252</v>
      </c>
      <c r="W286" s="12">
        <f t="shared" si="145"/>
        <v>1.0063158999999999</v>
      </c>
      <c r="X286" s="5">
        <f t="shared" si="146"/>
        <v>6.48343297</v>
      </c>
      <c r="Y286" s="11">
        <f t="shared" si="147"/>
        <v>0</v>
      </c>
      <c r="Z286" s="2" t="s">
        <v>65</v>
      </c>
      <c r="AA286" s="64">
        <f t="shared" si="154"/>
        <v>43738</v>
      </c>
      <c r="AB286" s="2"/>
      <c r="AC286" s="41"/>
      <c r="AD286" s="48">
        <v>44481</v>
      </c>
      <c r="AE286" s="32" t="s">
        <v>89</v>
      </c>
      <c r="AH286" s="21"/>
      <c r="AI286" s="21"/>
      <c r="AJ286" s="21"/>
      <c r="AK286" s="21"/>
      <c r="AL286" s="2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9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4"/>
      <c r="CX286" s="1"/>
      <c r="CY286" s="1"/>
      <c r="CZ286" s="1"/>
      <c r="DA286" s="1"/>
      <c r="DB286" s="1"/>
      <c r="DC286" s="1"/>
      <c r="DD286" s="1"/>
      <c r="DE286" s="1"/>
      <c r="DF286" s="1"/>
      <c r="DG286" s="2"/>
      <c r="DH286" s="1"/>
      <c r="DI286" s="1"/>
      <c r="DJ286" s="1"/>
      <c r="DK286" s="1"/>
      <c r="DL286" s="1"/>
      <c r="DM286" s="1"/>
    </row>
    <row r="287" spans="1:117" x14ac:dyDescent="0.2">
      <c r="A287" s="97">
        <f t="shared" si="148"/>
        <v>43728</v>
      </c>
      <c r="B287" s="5">
        <f t="shared" si="137"/>
        <v>1033.4540066899999</v>
      </c>
      <c r="C287" s="5">
        <f t="shared" si="149"/>
        <v>1000</v>
      </c>
      <c r="D287" s="63">
        <f t="shared" si="150"/>
        <v>5229.93</v>
      </c>
      <c r="E287" s="11">
        <f>IF(K287=1,VLOOKUP(A287,[1]Plan1!$BO$80:$BQ$314,3),E286)</f>
        <v>5227.84</v>
      </c>
      <c r="F287" s="143">
        <f t="shared" si="151"/>
        <v>43725</v>
      </c>
      <c r="G287" s="9">
        <f t="shared" si="138"/>
        <v>-3.996229395040185E-4</v>
      </c>
      <c r="H287" s="64">
        <f t="shared" si="155"/>
        <v>43753</v>
      </c>
      <c r="I287" s="64">
        <f t="shared" si="139"/>
        <v>43753</v>
      </c>
      <c r="J287" s="1">
        <f t="shared" si="152"/>
        <v>21</v>
      </c>
      <c r="K287" s="1">
        <f t="shared" si="135"/>
        <v>4</v>
      </c>
      <c r="L287" s="5">
        <f t="shared" si="140"/>
        <v>0.99992386</v>
      </c>
      <c r="M287" s="12">
        <f t="shared" si="136"/>
        <v>1.0011006499999999</v>
      </c>
      <c r="N287" s="12">
        <f t="shared" ref="N287:N350" si="156">IF(I287&gt;I286,N286*M287,N286)</f>
        <v>1.0265842139061476</v>
      </c>
      <c r="O287" s="5">
        <f t="shared" si="134"/>
        <v>1.0265060399999999</v>
      </c>
      <c r="P287" s="5">
        <f t="shared" si="141"/>
        <v>1026.50604</v>
      </c>
      <c r="Q287" s="10">
        <f t="shared" si="142"/>
        <v>0</v>
      </c>
      <c r="R287" s="6">
        <f t="shared" si="143"/>
        <v>0</v>
      </c>
      <c r="S287" s="5">
        <f t="shared" si="144"/>
        <v>0</v>
      </c>
      <c r="T287" s="6">
        <f t="shared" si="153"/>
        <v>0.12</v>
      </c>
      <c r="U287" s="10">
        <f t="shared" si="133"/>
        <v>15</v>
      </c>
      <c r="V287" s="10">
        <v>252</v>
      </c>
      <c r="W287" s="12">
        <f t="shared" si="145"/>
        <v>1.006768559</v>
      </c>
      <c r="X287" s="5">
        <f t="shared" si="146"/>
        <v>6.9479666900000003</v>
      </c>
      <c r="Y287" s="11">
        <f t="shared" si="147"/>
        <v>0</v>
      </c>
      <c r="Z287" s="2" t="s">
        <v>65</v>
      </c>
      <c r="AA287" s="64">
        <f t="shared" si="154"/>
        <v>43738</v>
      </c>
      <c r="AB287" s="2"/>
      <c r="AC287" s="41"/>
      <c r="AD287" s="48">
        <v>44502</v>
      </c>
      <c r="AE287" s="22" t="s">
        <v>95</v>
      </c>
      <c r="AH287" s="21"/>
      <c r="AI287" s="21"/>
      <c r="AJ287" s="21"/>
      <c r="AK287" s="21"/>
      <c r="AL287" s="2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9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4"/>
      <c r="CX287" s="1"/>
      <c r="CY287" s="1"/>
      <c r="CZ287" s="1"/>
      <c r="DA287" s="1"/>
      <c r="DB287" s="1"/>
      <c r="DC287" s="1"/>
      <c r="DD287" s="1"/>
      <c r="DE287" s="1"/>
      <c r="DF287" s="1"/>
      <c r="DG287" s="2"/>
      <c r="DH287" s="1"/>
      <c r="DI287" s="1"/>
      <c r="DJ287" s="1"/>
      <c r="DK287" s="1"/>
      <c r="DL287" s="1"/>
      <c r="DM287" s="1"/>
    </row>
    <row r="288" spans="1:117" x14ac:dyDescent="0.2">
      <c r="A288" s="97">
        <f t="shared" si="148"/>
        <v>43729</v>
      </c>
      <c r="B288" s="5">
        <f t="shared" si="137"/>
        <v>1033.89920226</v>
      </c>
      <c r="C288" s="5">
        <f t="shared" si="149"/>
        <v>1000</v>
      </c>
      <c r="D288" s="63">
        <f t="shared" si="150"/>
        <v>5229.93</v>
      </c>
      <c r="E288" s="11">
        <f>IF(K288=1,VLOOKUP(A288,[1]Plan1!$BO$80:$BQ$314,3),E287)</f>
        <v>5227.84</v>
      </c>
      <c r="F288" s="143">
        <f t="shared" si="151"/>
        <v>43725</v>
      </c>
      <c r="G288" s="9">
        <f t="shared" si="138"/>
        <v>-3.996229395040185E-4</v>
      </c>
      <c r="H288" s="64">
        <f t="shared" si="155"/>
        <v>43753</v>
      </c>
      <c r="I288" s="64">
        <f t="shared" si="139"/>
        <v>43753</v>
      </c>
      <c r="J288" s="1">
        <f t="shared" si="152"/>
        <v>21</v>
      </c>
      <c r="K288" s="1">
        <f t="shared" si="135"/>
        <v>5</v>
      </c>
      <c r="L288" s="5">
        <f t="shared" si="140"/>
        <v>0.99990482999999997</v>
      </c>
      <c r="M288" s="12">
        <f t="shared" si="136"/>
        <v>1.0011006499999999</v>
      </c>
      <c r="N288" s="12">
        <f t="shared" si="156"/>
        <v>1.0265842139061476</v>
      </c>
      <c r="O288" s="5">
        <f t="shared" si="134"/>
        <v>1.02648651</v>
      </c>
      <c r="P288" s="5">
        <f t="shared" si="141"/>
        <v>1026.48651</v>
      </c>
      <c r="Q288" s="10">
        <f t="shared" si="142"/>
        <v>0</v>
      </c>
      <c r="R288" s="6">
        <f t="shared" si="143"/>
        <v>0</v>
      </c>
      <c r="S288" s="5">
        <f t="shared" si="144"/>
        <v>0</v>
      </c>
      <c r="T288" s="6">
        <f t="shared" si="153"/>
        <v>0.12</v>
      </c>
      <c r="U288" s="10">
        <f t="shared" si="133"/>
        <v>16</v>
      </c>
      <c r="V288" s="10">
        <v>252</v>
      </c>
      <c r="W288" s="12">
        <f t="shared" si="145"/>
        <v>1.007221422</v>
      </c>
      <c r="X288" s="5">
        <f t="shared" si="146"/>
        <v>7.41269226</v>
      </c>
      <c r="Y288" s="11">
        <f t="shared" si="147"/>
        <v>0</v>
      </c>
      <c r="Z288" s="2" t="s">
        <v>65</v>
      </c>
      <c r="AA288" s="64">
        <f t="shared" si="154"/>
        <v>43738</v>
      </c>
      <c r="AB288" s="2"/>
      <c r="AC288" s="41"/>
      <c r="AD288" s="48">
        <v>44515</v>
      </c>
      <c r="AE288" s="22" t="s">
        <v>96</v>
      </c>
      <c r="AH288" s="21"/>
      <c r="AI288" s="21"/>
      <c r="AJ288" s="21"/>
      <c r="AK288" s="21"/>
      <c r="AL288" s="2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9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4"/>
      <c r="CX288" s="1"/>
      <c r="CY288" s="1"/>
      <c r="CZ288" s="1"/>
      <c r="DA288" s="1"/>
      <c r="DB288" s="1"/>
      <c r="DC288" s="1"/>
      <c r="DD288" s="1"/>
      <c r="DE288" s="1"/>
      <c r="DF288" s="1"/>
      <c r="DG288" s="2"/>
      <c r="DH288" s="1"/>
      <c r="DI288" s="1"/>
      <c r="DJ288" s="1"/>
      <c r="DK288" s="1"/>
      <c r="DL288" s="1"/>
      <c r="DM288" s="1"/>
    </row>
    <row r="289" spans="1:117" x14ac:dyDescent="0.2">
      <c r="A289" s="97">
        <f t="shared" si="148"/>
        <v>43730</v>
      </c>
      <c r="B289" s="5">
        <f t="shared" si="137"/>
        <v>1033.89920226</v>
      </c>
      <c r="C289" s="5">
        <f t="shared" si="149"/>
        <v>1000</v>
      </c>
      <c r="D289" s="63">
        <f t="shared" si="150"/>
        <v>5229.93</v>
      </c>
      <c r="E289" s="11">
        <f>IF(K289=1,VLOOKUP(A289,[1]Plan1!$BO$80:$BQ$314,3),E288)</f>
        <v>5227.84</v>
      </c>
      <c r="F289" s="143">
        <f t="shared" si="151"/>
        <v>43725</v>
      </c>
      <c r="G289" s="9">
        <f t="shared" si="138"/>
        <v>-3.996229395040185E-4</v>
      </c>
      <c r="H289" s="64">
        <f t="shared" si="155"/>
        <v>43753</v>
      </c>
      <c r="I289" s="64">
        <f t="shared" si="139"/>
        <v>43753</v>
      </c>
      <c r="J289" s="1">
        <f t="shared" si="152"/>
        <v>21</v>
      </c>
      <c r="K289" s="1">
        <f t="shared" si="135"/>
        <v>5</v>
      </c>
      <c r="L289" s="5">
        <f t="shared" si="140"/>
        <v>0.99990482999999997</v>
      </c>
      <c r="M289" s="12">
        <f t="shared" si="136"/>
        <v>1.0011006499999999</v>
      </c>
      <c r="N289" s="12">
        <f t="shared" si="156"/>
        <v>1.0265842139061476</v>
      </c>
      <c r="O289" s="5">
        <f t="shared" si="134"/>
        <v>1.02648651</v>
      </c>
      <c r="P289" s="5">
        <f t="shared" si="141"/>
        <v>1026.48651</v>
      </c>
      <c r="Q289" s="10">
        <f t="shared" si="142"/>
        <v>0</v>
      </c>
      <c r="R289" s="6">
        <f t="shared" si="143"/>
        <v>0</v>
      </c>
      <c r="S289" s="5">
        <f t="shared" si="144"/>
        <v>0</v>
      </c>
      <c r="T289" s="6">
        <f t="shared" si="153"/>
        <v>0.12</v>
      </c>
      <c r="U289" s="10">
        <f t="shared" si="133"/>
        <v>16</v>
      </c>
      <c r="V289" s="10">
        <v>252</v>
      </c>
      <c r="W289" s="12">
        <f t="shared" si="145"/>
        <v>1.007221422</v>
      </c>
      <c r="X289" s="5">
        <f t="shared" si="146"/>
        <v>7.41269226</v>
      </c>
      <c r="Y289" s="11">
        <f t="shared" si="147"/>
        <v>0</v>
      </c>
      <c r="Z289" s="2" t="s">
        <v>65</v>
      </c>
      <c r="AA289" s="64">
        <f t="shared" si="154"/>
        <v>43738</v>
      </c>
      <c r="AB289" s="2"/>
      <c r="AC289" s="41"/>
      <c r="AD289" s="48">
        <v>44620</v>
      </c>
      <c r="AE289" s="22" t="s">
        <v>83</v>
      </c>
      <c r="AH289" s="21"/>
      <c r="AI289" s="21"/>
      <c r="AJ289" s="21"/>
      <c r="AK289" s="21"/>
      <c r="AL289" s="2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9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4"/>
      <c r="CX289" s="1"/>
      <c r="CY289" s="1"/>
      <c r="CZ289" s="1"/>
      <c r="DA289" s="1"/>
      <c r="DB289" s="1"/>
      <c r="DC289" s="1"/>
      <c r="DD289" s="1"/>
      <c r="DE289" s="1"/>
      <c r="DF289" s="1"/>
      <c r="DG289" s="2"/>
      <c r="DH289" s="1"/>
      <c r="DI289" s="1"/>
      <c r="DJ289" s="1"/>
      <c r="DK289" s="1"/>
      <c r="DL289" s="1"/>
      <c r="DM289" s="1"/>
    </row>
    <row r="290" spans="1:117" x14ac:dyDescent="0.2">
      <c r="A290" s="97">
        <f t="shared" si="148"/>
        <v>43731</v>
      </c>
      <c r="B290" s="5">
        <f t="shared" si="137"/>
        <v>1033.89920226</v>
      </c>
      <c r="C290" s="5">
        <f t="shared" si="149"/>
        <v>1000</v>
      </c>
      <c r="D290" s="63">
        <f t="shared" si="150"/>
        <v>5229.93</v>
      </c>
      <c r="E290" s="11">
        <f>IF(K290=1,VLOOKUP(A290,[1]Plan1!$BO$80:$BQ$314,3),E289)</f>
        <v>5227.84</v>
      </c>
      <c r="F290" s="143">
        <f t="shared" si="151"/>
        <v>43725</v>
      </c>
      <c r="G290" s="9">
        <f t="shared" si="138"/>
        <v>-3.996229395040185E-4</v>
      </c>
      <c r="H290" s="64">
        <f t="shared" si="155"/>
        <v>43753</v>
      </c>
      <c r="I290" s="64">
        <f t="shared" si="139"/>
        <v>43753</v>
      </c>
      <c r="J290" s="1">
        <f t="shared" si="152"/>
        <v>21</v>
      </c>
      <c r="K290" s="1">
        <f t="shared" si="135"/>
        <v>5</v>
      </c>
      <c r="L290" s="5">
        <f t="shared" si="140"/>
        <v>0.99990482999999997</v>
      </c>
      <c r="M290" s="12">
        <f t="shared" si="136"/>
        <v>1.0011006499999999</v>
      </c>
      <c r="N290" s="12">
        <f t="shared" si="156"/>
        <v>1.0265842139061476</v>
      </c>
      <c r="O290" s="5">
        <f t="shared" si="134"/>
        <v>1.02648651</v>
      </c>
      <c r="P290" s="5">
        <f t="shared" si="141"/>
        <v>1026.48651</v>
      </c>
      <c r="Q290" s="10">
        <f t="shared" si="142"/>
        <v>0</v>
      </c>
      <c r="R290" s="6">
        <f t="shared" si="143"/>
        <v>0</v>
      </c>
      <c r="S290" s="5">
        <f t="shared" si="144"/>
        <v>0</v>
      </c>
      <c r="T290" s="6">
        <f t="shared" si="153"/>
        <v>0.12</v>
      </c>
      <c r="U290" s="10">
        <f t="shared" si="133"/>
        <v>16</v>
      </c>
      <c r="V290" s="10">
        <v>252</v>
      </c>
      <c r="W290" s="12">
        <f t="shared" si="145"/>
        <v>1.007221422</v>
      </c>
      <c r="X290" s="5">
        <f t="shared" si="146"/>
        <v>7.41269226</v>
      </c>
      <c r="Y290" s="11">
        <f t="shared" si="147"/>
        <v>0</v>
      </c>
      <c r="Z290" s="2" t="s">
        <v>65</v>
      </c>
      <c r="AA290" s="64">
        <f t="shared" si="154"/>
        <v>43738</v>
      </c>
      <c r="AB290" s="2"/>
      <c r="AC290" s="41"/>
      <c r="AD290" s="48">
        <v>44621</v>
      </c>
      <c r="AE290" s="22" t="s">
        <v>83</v>
      </c>
      <c r="AH290" s="21"/>
      <c r="AI290" s="21"/>
      <c r="AJ290" s="21"/>
      <c r="AK290" s="21"/>
      <c r="AL290" s="2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9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4"/>
      <c r="CX290" s="1"/>
      <c r="CY290" s="1"/>
      <c r="CZ290" s="1"/>
      <c r="DA290" s="1"/>
      <c r="DB290" s="1"/>
      <c r="DC290" s="1"/>
      <c r="DD290" s="1"/>
      <c r="DE290" s="1"/>
      <c r="DF290" s="1"/>
      <c r="DG290" s="2"/>
      <c r="DH290" s="1"/>
      <c r="DI290" s="1"/>
      <c r="DJ290" s="1"/>
      <c r="DK290" s="1"/>
      <c r="DL290" s="1"/>
      <c r="DM290" s="1"/>
    </row>
    <row r="291" spans="1:117" x14ac:dyDescent="0.2">
      <c r="A291" s="97">
        <f t="shared" si="148"/>
        <v>43732</v>
      </c>
      <c r="B291" s="5">
        <f t="shared" si="137"/>
        <v>1034.3445784399999</v>
      </c>
      <c r="C291" s="5">
        <f t="shared" si="149"/>
        <v>1000</v>
      </c>
      <c r="D291" s="63">
        <f t="shared" si="150"/>
        <v>5229.93</v>
      </c>
      <c r="E291" s="11">
        <f>IF(K291=1,VLOOKUP(A291,[1]Plan1!$BO$80:$BQ$314,3),E290)</f>
        <v>5227.84</v>
      </c>
      <c r="F291" s="143">
        <f t="shared" si="151"/>
        <v>43725</v>
      </c>
      <c r="G291" s="9">
        <f t="shared" si="138"/>
        <v>-3.996229395040185E-4</v>
      </c>
      <c r="H291" s="64">
        <f t="shared" si="155"/>
        <v>43753</v>
      </c>
      <c r="I291" s="64">
        <f t="shared" si="139"/>
        <v>43753</v>
      </c>
      <c r="J291" s="1">
        <f t="shared" si="152"/>
        <v>21</v>
      </c>
      <c r="K291" s="1">
        <f t="shared" si="135"/>
        <v>6</v>
      </c>
      <c r="L291" s="5">
        <f t="shared" si="140"/>
        <v>0.99988580000000005</v>
      </c>
      <c r="M291" s="12">
        <f t="shared" si="136"/>
        <v>1.0011006499999999</v>
      </c>
      <c r="N291" s="12">
        <f t="shared" si="156"/>
        <v>1.0265842139061476</v>
      </c>
      <c r="O291" s="5">
        <f t="shared" si="134"/>
        <v>1.02646697</v>
      </c>
      <c r="P291" s="5">
        <f t="shared" si="141"/>
        <v>1026.4669699999999</v>
      </c>
      <c r="Q291" s="10">
        <f t="shared" si="142"/>
        <v>0</v>
      </c>
      <c r="R291" s="6">
        <f t="shared" si="143"/>
        <v>0</v>
      </c>
      <c r="S291" s="5">
        <f t="shared" si="144"/>
        <v>0</v>
      </c>
      <c r="T291" s="6">
        <f t="shared" si="153"/>
        <v>0.12</v>
      </c>
      <c r="U291" s="10">
        <f t="shared" si="133"/>
        <v>17</v>
      </c>
      <c r="V291" s="10">
        <v>252</v>
      </c>
      <c r="W291" s="12">
        <f t="shared" si="145"/>
        <v>1.0076744879999999</v>
      </c>
      <c r="X291" s="5">
        <f t="shared" si="146"/>
        <v>7.8776084400000004</v>
      </c>
      <c r="Y291" s="11">
        <f t="shared" si="147"/>
        <v>0</v>
      </c>
      <c r="Z291" s="2" t="s">
        <v>65</v>
      </c>
      <c r="AA291" s="64">
        <f t="shared" si="154"/>
        <v>43738</v>
      </c>
      <c r="AB291" s="2"/>
      <c r="AC291" s="41"/>
      <c r="AD291" s="48">
        <v>44666</v>
      </c>
      <c r="AE291" s="22" t="s">
        <v>91</v>
      </c>
      <c r="AH291" s="21"/>
      <c r="AI291" s="21"/>
      <c r="AJ291" s="21"/>
      <c r="AK291" s="21"/>
      <c r="AL291" s="2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9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4"/>
      <c r="CX291" s="1"/>
      <c r="CY291" s="1"/>
      <c r="CZ291" s="1"/>
      <c r="DA291" s="1"/>
      <c r="DB291" s="1"/>
      <c r="DC291" s="1"/>
      <c r="DD291" s="1"/>
      <c r="DE291" s="1"/>
      <c r="DF291" s="1"/>
      <c r="DG291" s="2"/>
      <c r="DH291" s="1"/>
      <c r="DI291" s="1"/>
      <c r="DJ291" s="1"/>
      <c r="DK291" s="1"/>
      <c r="DL291" s="1"/>
      <c r="DM291" s="1"/>
    </row>
    <row r="292" spans="1:117" x14ac:dyDescent="0.2">
      <c r="A292" s="97">
        <f t="shared" si="148"/>
        <v>43733</v>
      </c>
      <c r="B292" s="5">
        <f t="shared" si="137"/>
        <v>1034.79015639</v>
      </c>
      <c r="C292" s="5">
        <f t="shared" si="149"/>
        <v>1000</v>
      </c>
      <c r="D292" s="63">
        <f t="shared" si="150"/>
        <v>5229.93</v>
      </c>
      <c r="E292" s="11">
        <f>IF(K292=1,VLOOKUP(A292,[1]Plan1!$BO$80:$BQ$314,3),E291)</f>
        <v>5227.84</v>
      </c>
      <c r="F292" s="143">
        <f t="shared" si="151"/>
        <v>43725</v>
      </c>
      <c r="G292" s="9">
        <f t="shared" si="138"/>
        <v>-3.996229395040185E-4</v>
      </c>
      <c r="H292" s="64">
        <f t="shared" si="155"/>
        <v>43753</v>
      </c>
      <c r="I292" s="64">
        <f t="shared" si="139"/>
        <v>43753</v>
      </c>
      <c r="J292" s="1">
        <f t="shared" si="152"/>
        <v>21</v>
      </c>
      <c r="K292" s="1">
        <f t="shared" si="135"/>
        <v>7</v>
      </c>
      <c r="L292" s="5">
        <f t="shared" si="140"/>
        <v>0.99986677000000002</v>
      </c>
      <c r="M292" s="12">
        <f t="shared" si="136"/>
        <v>1.0011006499999999</v>
      </c>
      <c r="N292" s="12">
        <f t="shared" si="156"/>
        <v>1.0265842139061476</v>
      </c>
      <c r="O292" s="5">
        <f t="shared" si="134"/>
        <v>1.0264474400000001</v>
      </c>
      <c r="P292" s="5">
        <f t="shared" si="141"/>
        <v>1026.4474399999999</v>
      </c>
      <c r="Q292" s="10">
        <f t="shared" si="142"/>
        <v>0</v>
      </c>
      <c r="R292" s="6">
        <f t="shared" si="143"/>
        <v>0</v>
      </c>
      <c r="S292" s="5">
        <f t="shared" si="144"/>
        <v>0</v>
      </c>
      <c r="T292" s="6">
        <f t="shared" si="153"/>
        <v>0.12</v>
      </c>
      <c r="U292" s="10">
        <f t="shared" si="133"/>
        <v>18</v>
      </c>
      <c r="V292" s="10">
        <v>252</v>
      </c>
      <c r="W292" s="12">
        <f t="shared" si="145"/>
        <v>1.0081277580000001</v>
      </c>
      <c r="X292" s="5">
        <f t="shared" si="146"/>
        <v>8.3427163899999996</v>
      </c>
      <c r="Y292" s="11">
        <f t="shared" si="147"/>
        <v>0</v>
      </c>
      <c r="Z292" s="2" t="s">
        <v>65</v>
      </c>
      <c r="AA292" s="64">
        <f t="shared" si="154"/>
        <v>43738</v>
      </c>
      <c r="AB292" s="2"/>
      <c r="AC292" s="41"/>
      <c r="AD292" s="48">
        <v>44672</v>
      </c>
      <c r="AE292" s="22" t="s">
        <v>85</v>
      </c>
      <c r="AH292" s="21"/>
      <c r="AI292" s="21"/>
      <c r="AJ292" s="21"/>
      <c r="AK292" s="21"/>
      <c r="AL292" s="2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9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4"/>
      <c r="CX292" s="1"/>
      <c r="CY292" s="1"/>
      <c r="CZ292" s="1"/>
      <c r="DA292" s="1"/>
      <c r="DB292" s="1"/>
      <c r="DC292" s="1"/>
      <c r="DD292" s="1"/>
      <c r="DE292" s="1"/>
      <c r="DF292" s="1"/>
      <c r="DG292" s="2"/>
      <c r="DH292" s="1"/>
      <c r="DI292" s="1"/>
      <c r="DJ292" s="1"/>
      <c r="DK292" s="1"/>
      <c r="DL292" s="1"/>
      <c r="DM292" s="1"/>
    </row>
    <row r="293" spans="1:117" x14ac:dyDescent="0.2">
      <c r="A293" s="97">
        <f t="shared" si="148"/>
        <v>43734</v>
      </c>
      <c r="B293" s="5">
        <f t="shared" si="137"/>
        <v>1035.2359169599999</v>
      </c>
      <c r="C293" s="5">
        <f t="shared" si="149"/>
        <v>1000</v>
      </c>
      <c r="D293" s="63">
        <f t="shared" si="150"/>
        <v>5229.93</v>
      </c>
      <c r="E293" s="11">
        <f>IF(K293=1,VLOOKUP(A293,[1]Plan1!$BO$80:$BQ$314,3),E292)</f>
        <v>5227.84</v>
      </c>
      <c r="F293" s="143">
        <f t="shared" si="151"/>
        <v>43725</v>
      </c>
      <c r="G293" s="9">
        <f t="shared" si="138"/>
        <v>-3.996229395040185E-4</v>
      </c>
      <c r="H293" s="64">
        <f t="shared" si="155"/>
        <v>43753</v>
      </c>
      <c r="I293" s="64">
        <f t="shared" si="139"/>
        <v>43753</v>
      </c>
      <c r="J293" s="1">
        <f t="shared" si="152"/>
        <v>21</v>
      </c>
      <c r="K293" s="1">
        <f t="shared" si="135"/>
        <v>8</v>
      </c>
      <c r="L293" s="5">
        <f t="shared" si="140"/>
        <v>0.99984773999999998</v>
      </c>
      <c r="M293" s="12">
        <f t="shared" si="136"/>
        <v>1.0011006499999999</v>
      </c>
      <c r="N293" s="12">
        <f t="shared" si="156"/>
        <v>1.0265842139061476</v>
      </c>
      <c r="O293" s="5">
        <f t="shared" si="134"/>
        <v>1.0264279000000001</v>
      </c>
      <c r="P293" s="5">
        <f t="shared" si="141"/>
        <v>1026.4278999999999</v>
      </c>
      <c r="Q293" s="10">
        <f t="shared" si="142"/>
        <v>0</v>
      </c>
      <c r="R293" s="6">
        <f t="shared" si="143"/>
        <v>0</v>
      </c>
      <c r="S293" s="5">
        <f t="shared" si="144"/>
        <v>0</v>
      </c>
      <c r="T293" s="6">
        <f t="shared" si="153"/>
        <v>0.12</v>
      </c>
      <c r="U293" s="10">
        <f t="shared" ref="U293:U356" si="157">IF(Q292&gt;0,1,IF(K293=K292,U292,U292+1))</f>
        <v>19</v>
      </c>
      <c r="V293" s="10">
        <v>252</v>
      </c>
      <c r="W293" s="12">
        <f t="shared" si="145"/>
        <v>1.0085812329999999</v>
      </c>
      <c r="X293" s="5">
        <f t="shared" si="146"/>
        <v>8.8080169599999998</v>
      </c>
      <c r="Y293" s="11">
        <f t="shared" si="147"/>
        <v>0</v>
      </c>
      <c r="Z293" s="2" t="s">
        <v>65</v>
      </c>
      <c r="AA293" s="64">
        <f t="shared" si="154"/>
        <v>43738</v>
      </c>
      <c r="AB293" s="2"/>
      <c r="AC293" s="41"/>
      <c r="AD293" s="48">
        <v>44728</v>
      </c>
      <c r="AE293" s="22" t="s">
        <v>93</v>
      </c>
      <c r="AH293" s="21"/>
      <c r="AI293" s="21"/>
      <c r="AJ293" s="21"/>
      <c r="AK293" s="21"/>
      <c r="AL293" s="2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9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4"/>
      <c r="CX293" s="1"/>
      <c r="CY293" s="1"/>
      <c r="CZ293" s="1"/>
      <c r="DA293" s="1"/>
      <c r="DB293" s="1"/>
      <c r="DC293" s="1"/>
      <c r="DD293" s="1"/>
      <c r="DE293" s="1"/>
      <c r="DF293" s="1"/>
      <c r="DG293" s="2"/>
      <c r="DH293" s="1"/>
      <c r="DI293" s="1"/>
      <c r="DJ293" s="1"/>
      <c r="DK293" s="1"/>
      <c r="DL293" s="1"/>
      <c r="DM293" s="1"/>
    </row>
    <row r="294" spans="1:117" x14ac:dyDescent="0.2">
      <c r="A294" s="97">
        <f t="shared" si="148"/>
        <v>43735</v>
      </c>
      <c r="B294" s="5">
        <f t="shared" si="137"/>
        <v>1035.6818782700002</v>
      </c>
      <c r="C294" s="5">
        <f t="shared" si="149"/>
        <v>1000</v>
      </c>
      <c r="D294" s="63">
        <f t="shared" si="150"/>
        <v>5229.93</v>
      </c>
      <c r="E294" s="11">
        <f>IF(K294=1,VLOOKUP(A294,[1]Plan1!$BO$80:$BQ$314,3),E293)</f>
        <v>5227.84</v>
      </c>
      <c r="F294" s="143">
        <f t="shared" si="151"/>
        <v>43725</v>
      </c>
      <c r="G294" s="9">
        <f t="shared" si="138"/>
        <v>-3.996229395040185E-4</v>
      </c>
      <c r="H294" s="64">
        <f t="shared" si="155"/>
        <v>43753</v>
      </c>
      <c r="I294" s="64">
        <f t="shared" si="139"/>
        <v>43753</v>
      </c>
      <c r="J294" s="1">
        <f t="shared" si="152"/>
        <v>21</v>
      </c>
      <c r="K294" s="1">
        <f t="shared" si="135"/>
        <v>9</v>
      </c>
      <c r="L294" s="5">
        <f t="shared" si="140"/>
        <v>0.99982870999999995</v>
      </c>
      <c r="M294" s="12">
        <f t="shared" si="136"/>
        <v>1.0011006499999999</v>
      </c>
      <c r="N294" s="12">
        <f t="shared" si="156"/>
        <v>1.0265842139061476</v>
      </c>
      <c r="O294" s="5">
        <f t="shared" si="134"/>
        <v>1.02640837</v>
      </c>
      <c r="P294" s="5">
        <f t="shared" si="141"/>
        <v>1026.4083700000001</v>
      </c>
      <c r="Q294" s="10">
        <f t="shared" si="142"/>
        <v>0</v>
      </c>
      <c r="R294" s="6">
        <f t="shared" si="143"/>
        <v>0</v>
      </c>
      <c r="S294" s="5">
        <f t="shared" si="144"/>
        <v>0</v>
      </c>
      <c r="T294" s="6">
        <f t="shared" si="153"/>
        <v>0.12</v>
      </c>
      <c r="U294" s="10">
        <f t="shared" si="157"/>
        <v>20</v>
      </c>
      <c r="V294" s="10">
        <v>252</v>
      </c>
      <c r="W294" s="12">
        <f t="shared" si="145"/>
        <v>1.0090349110000001</v>
      </c>
      <c r="X294" s="5">
        <f t="shared" si="146"/>
        <v>9.2735082700000007</v>
      </c>
      <c r="Y294" s="11">
        <f t="shared" si="147"/>
        <v>0</v>
      </c>
      <c r="Z294" s="2" t="s">
        <v>65</v>
      </c>
      <c r="AA294" s="64">
        <f t="shared" si="154"/>
        <v>43738</v>
      </c>
      <c r="AB294" s="2"/>
      <c r="AC294" s="41"/>
      <c r="AD294" s="48">
        <v>44811</v>
      </c>
      <c r="AE294" s="22" t="s">
        <v>94</v>
      </c>
      <c r="AH294" s="21"/>
      <c r="AI294" s="21"/>
      <c r="AJ294" s="21"/>
      <c r="AK294" s="21"/>
      <c r="AL294" s="2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9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4"/>
      <c r="CX294" s="1"/>
      <c r="CY294" s="1"/>
      <c r="CZ294" s="1"/>
      <c r="DA294" s="1"/>
      <c r="DB294" s="1"/>
      <c r="DC294" s="1"/>
      <c r="DD294" s="1"/>
      <c r="DE294" s="1"/>
      <c r="DF294" s="1"/>
      <c r="DG294" s="2"/>
      <c r="DH294" s="1"/>
      <c r="DI294" s="1"/>
      <c r="DJ294" s="1"/>
      <c r="DK294" s="1"/>
      <c r="DL294" s="1"/>
      <c r="DM294" s="1"/>
    </row>
    <row r="295" spans="1:117" x14ac:dyDescent="0.2">
      <c r="A295" s="97">
        <f t="shared" si="148"/>
        <v>43736</v>
      </c>
      <c r="B295" s="5">
        <f t="shared" si="137"/>
        <v>1036.1280211400001</v>
      </c>
      <c r="C295" s="5">
        <f t="shared" si="149"/>
        <v>1000</v>
      </c>
      <c r="D295" s="63">
        <f t="shared" si="150"/>
        <v>5229.93</v>
      </c>
      <c r="E295" s="11">
        <f>IF(K295=1,VLOOKUP(A295,[1]Plan1!$BO$80:$BQ$314,3),E294)</f>
        <v>5227.84</v>
      </c>
      <c r="F295" s="143">
        <f t="shared" si="151"/>
        <v>43725</v>
      </c>
      <c r="G295" s="9">
        <f t="shared" si="138"/>
        <v>-3.996229395040185E-4</v>
      </c>
      <c r="H295" s="64">
        <f t="shared" si="155"/>
        <v>43753</v>
      </c>
      <c r="I295" s="64">
        <f t="shared" si="139"/>
        <v>43753</v>
      </c>
      <c r="J295" s="1">
        <f t="shared" si="152"/>
        <v>21</v>
      </c>
      <c r="K295" s="1">
        <f t="shared" si="135"/>
        <v>10</v>
      </c>
      <c r="L295" s="5">
        <f t="shared" si="140"/>
        <v>0.99980968000000003</v>
      </c>
      <c r="M295" s="12">
        <f t="shared" si="136"/>
        <v>1.0011006499999999</v>
      </c>
      <c r="N295" s="12">
        <f t="shared" si="156"/>
        <v>1.0265842139061476</v>
      </c>
      <c r="O295" s="5">
        <f t="shared" si="134"/>
        <v>1.0263888299999999</v>
      </c>
      <c r="P295" s="5">
        <f t="shared" si="141"/>
        <v>1026.3888300000001</v>
      </c>
      <c r="Q295" s="10">
        <f t="shared" si="142"/>
        <v>0</v>
      </c>
      <c r="R295" s="6">
        <f t="shared" si="143"/>
        <v>0</v>
      </c>
      <c r="S295" s="5">
        <f t="shared" si="144"/>
        <v>0</v>
      </c>
      <c r="T295" s="6">
        <f t="shared" si="153"/>
        <v>0.12</v>
      </c>
      <c r="U295" s="10">
        <f t="shared" si="157"/>
        <v>21</v>
      </c>
      <c r="V295" s="10">
        <v>252</v>
      </c>
      <c r="W295" s="12">
        <f t="shared" si="145"/>
        <v>1.0094887930000001</v>
      </c>
      <c r="X295" s="5">
        <f t="shared" si="146"/>
        <v>9.7391911400000009</v>
      </c>
      <c r="Y295" s="11">
        <f t="shared" si="147"/>
        <v>0</v>
      </c>
      <c r="Z295" s="2" t="s">
        <v>65</v>
      </c>
      <c r="AA295" s="64">
        <f t="shared" si="154"/>
        <v>43738</v>
      </c>
      <c r="AB295" s="2"/>
      <c r="AC295" s="41"/>
      <c r="AD295" s="48">
        <v>44846</v>
      </c>
      <c r="AE295" s="32" t="s">
        <v>89</v>
      </c>
      <c r="AH295" s="21"/>
      <c r="AI295" s="21"/>
      <c r="AJ295" s="21"/>
      <c r="AK295" s="21"/>
      <c r="AL295" s="2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9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4"/>
      <c r="CX295" s="1"/>
      <c r="CY295" s="1"/>
      <c r="CZ295" s="1"/>
      <c r="DA295" s="1"/>
      <c r="DB295" s="1"/>
      <c r="DC295" s="1"/>
      <c r="DD295" s="1"/>
      <c r="DE295" s="1"/>
      <c r="DF295" s="1"/>
      <c r="DG295" s="2"/>
      <c r="DH295" s="1"/>
      <c r="DI295" s="1"/>
      <c r="DJ295" s="1"/>
      <c r="DK295" s="1"/>
      <c r="DL295" s="1"/>
      <c r="DM295" s="1"/>
    </row>
    <row r="296" spans="1:117" x14ac:dyDescent="0.2">
      <c r="A296" s="97">
        <f t="shared" si="148"/>
        <v>43737</v>
      </c>
      <c r="B296" s="5">
        <f t="shared" si="137"/>
        <v>1036.1280211400001</v>
      </c>
      <c r="C296" s="5">
        <f t="shared" si="149"/>
        <v>1000</v>
      </c>
      <c r="D296" s="63">
        <f t="shared" si="150"/>
        <v>5229.93</v>
      </c>
      <c r="E296" s="11">
        <f>IF(K296=1,VLOOKUP(A296,[1]Plan1!$BO$80:$BQ$314,3),E295)</f>
        <v>5227.84</v>
      </c>
      <c r="F296" s="143">
        <f t="shared" si="151"/>
        <v>43725</v>
      </c>
      <c r="G296" s="9">
        <f t="shared" si="138"/>
        <v>-3.996229395040185E-4</v>
      </c>
      <c r="H296" s="64">
        <f t="shared" si="155"/>
        <v>43753</v>
      </c>
      <c r="I296" s="64">
        <f t="shared" si="139"/>
        <v>43753</v>
      </c>
      <c r="J296" s="1">
        <f t="shared" si="152"/>
        <v>21</v>
      </c>
      <c r="K296" s="1">
        <f t="shared" si="135"/>
        <v>10</v>
      </c>
      <c r="L296" s="5">
        <f t="shared" si="140"/>
        <v>0.99980968000000003</v>
      </c>
      <c r="M296" s="12">
        <f t="shared" si="136"/>
        <v>1.0011006499999999</v>
      </c>
      <c r="N296" s="12">
        <f t="shared" si="156"/>
        <v>1.0265842139061476</v>
      </c>
      <c r="O296" s="5">
        <f t="shared" si="134"/>
        <v>1.0263888299999999</v>
      </c>
      <c r="P296" s="5">
        <f t="shared" si="141"/>
        <v>1026.3888300000001</v>
      </c>
      <c r="Q296" s="10">
        <f t="shared" si="142"/>
        <v>0</v>
      </c>
      <c r="R296" s="6">
        <f t="shared" si="143"/>
        <v>0</v>
      </c>
      <c r="S296" s="5">
        <f t="shared" si="144"/>
        <v>0</v>
      </c>
      <c r="T296" s="6">
        <f t="shared" si="153"/>
        <v>0.12</v>
      </c>
      <c r="U296" s="10">
        <f t="shared" si="157"/>
        <v>21</v>
      </c>
      <c r="V296" s="10">
        <v>252</v>
      </c>
      <c r="W296" s="12">
        <f t="shared" si="145"/>
        <v>1.0094887930000001</v>
      </c>
      <c r="X296" s="5">
        <f t="shared" si="146"/>
        <v>9.7391911400000009</v>
      </c>
      <c r="Y296" s="11">
        <f t="shared" si="147"/>
        <v>0</v>
      </c>
      <c r="Z296" s="2" t="s">
        <v>65</v>
      </c>
      <c r="AA296" s="64">
        <f t="shared" si="154"/>
        <v>43738</v>
      </c>
      <c r="AB296" s="2"/>
      <c r="AC296" s="41"/>
      <c r="AD296" s="48">
        <v>44867</v>
      </c>
      <c r="AE296" s="22" t="s">
        <v>95</v>
      </c>
      <c r="AH296" s="21"/>
      <c r="AI296" s="21"/>
      <c r="AJ296" s="21"/>
      <c r="AK296" s="21"/>
      <c r="AL296" s="2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9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4"/>
      <c r="CX296" s="1"/>
      <c r="CY296" s="1"/>
      <c r="CZ296" s="1"/>
      <c r="DA296" s="1"/>
      <c r="DB296" s="1"/>
      <c r="DC296" s="1"/>
      <c r="DD296" s="1"/>
      <c r="DE296" s="1"/>
      <c r="DF296" s="1"/>
      <c r="DG296" s="2"/>
      <c r="DH296" s="1"/>
      <c r="DI296" s="1"/>
      <c r="DJ296" s="1"/>
      <c r="DK296" s="1"/>
      <c r="DL296" s="1"/>
      <c r="DM296" s="1"/>
    </row>
    <row r="297" spans="1:117" x14ac:dyDescent="0.2">
      <c r="A297" s="97">
        <f t="shared" si="148"/>
        <v>43738</v>
      </c>
      <c r="B297" s="5">
        <f t="shared" si="137"/>
        <v>1036.1280211400001</v>
      </c>
      <c r="C297" s="5">
        <f t="shared" si="149"/>
        <v>1000</v>
      </c>
      <c r="D297" s="63">
        <f t="shared" si="150"/>
        <v>5229.93</v>
      </c>
      <c r="E297" s="11">
        <f>IF(K297=1,VLOOKUP(A297,[1]Plan1!$BO$80:$BQ$314,3),E296)</f>
        <v>5227.84</v>
      </c>
      <c r="F297" s="143">
        <f t="shared" si="151"/>
        <v>43725</v>
      </c>
      <c r="G297" s="9">
        <f t="shared" si="138"/>
        <v>-3.996229395040185E-4</v>
      </c>
      <c r="H297" s="64">
        <f t="shared" si="155"/>
        <v>43753</v>
      </c>
      <c r="I297" s="64">
        <f t="shared" si="139"/>
        <v>43753</v>
      </c>
      <c r="J297" s="1">
        <f t="shared" si="152"/>
        <v>21</v>
      </c>
      <c r="K297" s="1">
        <f t="shared" si="135"/>
        <v>10</v>
      </c>
      <c r="L297" s="5">
        <f t="shared" si="140"/>
        <v>0.99980968000000003</v>
      </c>
      <c r="M297" s="12">
        <f t="shared" si="136"/>
        <v>1.0011006499999999</v>
      </c>
      <c r="N297" s="12">
        <f t="shared" si="156"/>
        <v>1.0265842139061476</v>
      </c>
      <c r="O297" s="5">
        <f t="shared" ref="O297:O360" si="158">TRUNC(TRUNC((L297*N297),15),8)</f>
        <v>1.0263888299999999</v>
      </c>
      <c r="P297" s="5">
        <f t="shared" si="141"/>
        <v>1026.3888300000001</v>
      </c>
      <c r="Q297" s="10">
        <f t="shared" si="142"/>
        <v>10</v>
      </c>
      <c r="R297" s="6">
        <f t="shared" si="143"/>
        <v>0</v>
      </c>
      <c r="S297" s="5">
        <f t="shared" si="144"/>
        <v>0</v>
      </c>
      <c r="T297" s="6">
        <f t="shared" si="153"/>
        <v>0.12</v>
      </c>
      <c r="U297" s="10">
        <f t="shared" si="157"/>
        <v>21</v>
      </c>
      <c r="V297" s="10">
        <v>252</v>
      </c>
      <c r="W297" s="12">
        <f t="shared" si="145"/>
        <v>1.0094887930000001</v>
      </c>
      <c r="X297" s="5">
        <f t="shared" si="146"/>
        <v>9.7391911400000009</v>
      </c>
      <c r="Y297" s="11">
        <f t="shared" si="147"/>
        <v>9.7391911400000009</v>
      </c>
      <c r="Z297" s="2" t="s">
        <v>65</v>
      </c>
      <c r="AA297" s="64">
        <f t="shared" si="154"/>
        <v>43738</v>
      </c>
      <c r="AB297" s="2"/>
      <c r="AC297" s="41"/>
      <c r="AD297" s="48">
        <v>44880</v>
      </c>
      <c r="AE297" s="22" t="s">
        <v>96</v>
      </c>
      <c r="AH297" s="21"/>
      <c r="AI297" s="21"/>
      <c r="AJ297" s="21"/>
      <c r="AK297" s="21"/>
      <c r="AL297" s="2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9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4"/>
      <c r="CX297" s="1"/>
      <c r="CY297" s="1"/>
      <c r="CZ297" s="1"/>
      <c r="DA297" s="1"/>
      <c r="DB297" s="1"/>
      <c r="DC297" s="1"/>
      <c r="DD297" s="1"/>
      <c r="DE297" s="1"/>
      <c r="DF297" s="1"/>
      <c r="DG297" s="2"/>
      <c r="DH297" s="1"/>
      <c r="DI297" s="1"/>
      <c r="DJ297" s="1"/>
      <c r="DK297" s="1"/>
      <c r="DL297" s="1"/>
      <c r="DM297" s="1"/>
    </row>
    <row r="298" spans="1:117" x14ac:dyDescent="0.2">
      <c r="A298" s="97">
        <f t="shared" si="148"/>
        <v>43739</v>
      </c>
      <c r="B298" s="5">
        <f t="shared" si="137"/>
        <v>1026.8309693800002</v>
      </c>
      <c r="C298" s="5">
        <f t="shared" si="149"/>
        <v>1000</v>
      </c>
      <c r="D298" s="63">
        <f t="shared" si="150"/>
        <v>5229.93</v>
      </c>
      <c r="E298" s="11">
        <f>IF(K298=1,VLOOKUP(A298,[1]Plan1!$BO$80:$BQ$314,3),E297)</f>
        <v>5227.84</v>
      </c>
      <c r="F298" s="143">
        <f t="shared" si="151"/>
        <v>43725</v>
      </c>
      <c r="G298" s="9">
        <f t="shared" si="138"/>
        <v>-3.996229395040185E-4</v>
      </c>
      <c r="H298" s="64">
        <f t="shared" si="155"/>
        <v>43753</v>
      </c>
      <c r="I298" s="64">
        <f t="shared" si="139"/>
        <v>43753</v>
      </c>
      <c r="J298" s="1">
        <f t="shared" si="152"/>
        <v>21</v>
      </c>
      <c r="K298" s="1">
        <f t="shared" ref="K298:K361" si="159">(J298-(NETWORKDAYS(A298,I298,AD$118:AD$502)-1))</f>
        <v>11</v>
      </c>
      <c r="L298" s="5">
        <f t="shared" si="140"/>
        <v>0.99979065</v>
      </c>
      <c r="M298" s="12">
        <f t="shared" ref="M298:M361" si="160">IF(I298&gt;I297,L297,M297)</f>
        <v>1.0011006499999999</v>
      </c>
      <c r="N298" s="12">
        <f t="shared" si="156"/>
        <v>1.0265842139061476</v>
      </c>
      <c r="O298" s="5">
        <f t="shared" si="158"/>
        <v>1.0263692900000001</v>
      </c>
      <c r="P298" s="5">
        <f t="shared" si="141"/>
        <v>1026.3692900000001</v>
      </c>
      <c r="Q298" s="10">
        <f t="shared" si="142"/>
        <v>0</v>
      </c>
      <c r="R298" s="6">
        <f t="shared" si="143"/>
        <v>0</v>
      </c>
      <c r="S298" s="5">
        <f t="shared" si="144"/>
        <v>0</v>
      </c>
      <c r="T298" s="6">
        <f t="shared" si="153"/>
        <v>0.12</v>
      </c>
      <c r="U298" s="10">
        <f t="shared" si="157"/>
        <v>1</v>
      </c>
      <c r="V298" s="10">
        <v>252</v>
      </c>
      <c r="W298" s="12">
        <f t="shared" si="145"/>
        <v>1.0004498180000001</v>
      </c>
      <c r="X298" s="5">
        <f t="shared" si="146"/>
        <v>0.46167937999999997</v>
      </c>
      <c r="Y298" s="11">
        <f t="shared" si="147"/>
        <v>0</v>
      </c>
      <c r="Z298" s="2" t="s">
        <v>65</v>
      </c>
      <c r="AA298" s="64">
        <f t="shared" si="154"/>
        <v>43768</v>
      </c>
      <c r="AB298" s="2"/>
      <c r="AC298" s="41"/>
      <c r="AD298" s="48">
        <v>44977</v>
      </c>
      <c r="AE298" s="22" t="s">
        <v>83</v>
      </c>
      <c r="AH298" s="21"/>
      <c r="AI298" s="21"/>
      <c r="AJ298" s="21"/>
      <c r="AK298" s="21"/>
      <c r="AL298" s="2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9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4"/>
      <c r="CX298" s="1"/>
      <c r="CY298" s="1"/>
      <c r="CZ298" s="1"/>
      <c r="DA298" s="1"/>
      <c r="DB298" s="1"/>
      <c r="DC298" s="1"/>
      <c r="DD298" s="1"/>
      <c r="DE298" s="1"/>
      <c r="DF298" s="1"/>
      <c r="DG298" s="2"/>
      <c r="DH298" s="1"/>
      <c r="DI298" s="1"/>
      <c r="DJ298" s="1"/>
      <c r="DK298" s="1"/>
      <c r="DL298" s="1"/>
      <c r="DM298" s="1"/>
    </row>
    <row r="299" spans="1:117" x14ac:dyDescent="0.2">
      <c r="A299" s="97">
        <f t="shared" si="148"/>
        <v>43740</v>
      </c>
      <c r="B299" s="5">
        <f t="shared" si="137"/>
        <v>1027.2733095400001</v>
      </c>
      <c r="C299" s="5">
        <f t="shared" si="149"/>
        <v>1000</v>
      </c>
      <c r="D299" s="63">
        <f t="shared" si="150"/>
        <v>5229.93</v>
      </c>
      <c r="E299" s="11">
        <f>IF(K299=1,VLOOKUP(A299,[1]Plan1!$BO$80:$BQ$314,3),E298)</f>
        <v>5227.84</v>
      </c>
      <c r="F299" s="143">
        <f t="shared" si="151"/>
        <v>43725</v>
      </c>
      <c r="G299" s="9">
        <f t="shared" si="138"/>
        <v>-3.996229395040185E-4</v>
      </c>
      <c r="H299" s="64">
        <f t="shared" si="155"/>
        <v>43753</v>
      </c>
      <c r="I299" s="64">
        <f t="shared" si="139"/>
        <v>43753</v>
      </c>
      <c r="J299" s="1">
        <f t="shared" si="152"/>
        <v>21</v>
      </c>
      <c r="K299" s="1">
        <f t="shared" si="159"/>
        <v>12</v>
      </c>
      <c r="L299" s="5">
        <f t="shared" si="140"/>
        <v>0.99977161999999997</v>
      </c>
      <c r="M299" s="12">
        <f t="shared" si="160"/>
        <v>1.0011006499999999</v>
      </c>
      <c r="N299" s="12">
        <f t="shared" si="156"/>
        <v>1.0265842139061476</v>
      </c>
      <c r="O299" s="5">
        <f t="shared" si="158"/>
        <v>1.02634976</v>
      </c>
      <c r="P299" s="5">
        <f t="shared" si="141"/>
        <v>1026.3497600000001</v>
      </c>
      <c r="Q299" s="10">
        <f t="shared" si="142"/>
        <v>0</v>
      </c>
      <c r="R299" s="6">
        <f t="shared" si="143"/>
        <v>0</v>
      </c>
      <c r="S299" s="5">
        <f t="shared" si="144"/>
        <v>0</v>
      </c>
      <c r="T299" s="6">
        <f t="shared" si="153"/>
        <v>0.12</v>
      </c>
      <c r="U299" s="10">
        <f t="shared" si="157"/>
        <v>2</v>
      </c>
      <c r="V299" s="10">
        <v>252</v>
      </c>
      <c r="W299" s="12">
        <f t="shared" si="145"/>
        <v>1.0008998389999999</v>
      </c>
      <c r="X299" s="5">
        <f t="shared" si="146"/>
        <v>0.92354954</v>
      </c>
      <c r="Y299" s="11">
        <f t="shared" si="147"/>
        <v>0</v>
      </c>
      <c r="Z299" s="2" t="s">
        <v>65</v>
      </c>
      <c r="AA299" s="64">
        <f t="shared" si="154"/>
        <v>43768</v>
      </c>
      <c r="AB299" s="2"/>
      <c r="AC299" s="41"/>
      <c r="AD299" s="48">
        <v>44978</v>
      </c>
      <c r="AE299" s="22" t="s">
        <v>83</v>
      </c>
      <c r="AH299" s="21"/>
      <c r="AI299" s="21"/>
      <c r="AJ299" s="21"/>
      <c r="AK299" s="21"/>
      <c r="AL299" s="2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9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4"/>
      <c r="CX299" s="1"/>
      <c r="CY299" s="1"/>
      <c r="CZ299" s="1"/>
      <c r="DA299" s="1"/>
      <c r="DB299" s="1"/>
      <c r="DC299" s="1"/>
      <c r="DD299" s="1"/>
      <c r="DE299" s="1"/>
      <c r="DF299" s="1"/>
      <c r="DG299" s="2"/>
      <c r="DH299" s="1"/>
      <c r="DI299" s="1"/>
      <c r="DJ299" s="1"/>
      <c r="DK299" s="1"/>
      <c r="DL299" s="1"/>
      <c r="DM299" s="1"/>
    </row>
    <row r="300" spans="1:117" x14ac:dyDescent="0.2">
      <c r="A300" s="97">
        <f t="shared" si="148"/>
        <v>43741</v>
      </c>
      <c r="B300" s="5">
        <f t="shared" si="137"/>
        <v>1027.7158284</v>
      </c>
      <c r="C300" s="5">
        <f t="shared" si="149"/>
        <v>1000</v>
      </c>
      <c r="D300" s="63">
        <f t="shared" si="150"/>
        <v>5229.93</v>
      </c>
      <c r="E300" s="11">
        <f>IF(K300=1,VLOOKUP(A300,[1]Plan1!$BO$80:$BQ$314,3),E299)</f>
        <v>5227.84</v>
      </c>
      <c r="F300" s="143">
        <f t="shared" si="151"/>
        <v>43725</v>
      </c>
      <c r="G300" s="9">
        <f t="shared" si="138"/>
        <v>-3.996229395040185E-4</v>
      </c>
      <c r="H300" s="64">
        <f t="shared" si="155"/>
        <v>43753</v>
      </c>
      <c r="I300" s="64">
        <f t="shared" si="139"/>
        <v>43753</v>
      </c>
      <c r="J300" s="1">
        <f t="shared" si="152"/>
        <v>21</v>
      </c>
      <c r="K300" s="1">
        <f t="shared" si="159"/>
        <v>13</v>
      </c>
      <c r="L300" s="5">
        <f t="shared" si="140"/>
        <v>0.99975259000000005</v>
      </c>
      <c r="M300" s="12">
        <f t="shared" si="160"/>
        <v>1.0011006499999999</v>
      </c>
      <c r="N300" s="12">
        <f t="shared" si="156"/>
        <v>1.0265842139061476</v>
      </c>
      <c r="O300" s="5">
        <f t="shared" si="158"/>
        <v>1.02633022</v>
      </c>
      <c r="P300" s="5">
        <f t="shared" si="141"/>
        <v>1026.3302200000001</v>
      </c>
      <c r="Q300" s="10">
        <f t="shared" si="142"/>
        <v>0</v>
      </c>
      <c r="R300" s="6">
        <f t="shared" si="143"/>
        <v>0</v>
      </c>
      <c r="S300" s="5">
        <f t="shared" si="144"/>
        <v>0</v>
      </c>
      <c r="T300" s="6">
        <f t="shared" si="153"/>
        <v>0.12</v>
      </c>
      <c r="U300" s="10">
        <f t="shared" si="157"/>
        <v>3</v>
      </c>
      <c r="V300" s="10">
        <v>252</v>
      </c>
      <c r="W300" s="12">
        <f t="shared" si="145"/>
        <v>1.0013500609999999</v>
      </c>
      <c r="X300" s="5">
        <f t="shared" si="146"/>
        <v>1.3856084</v>
      </c>
      <c r="Y300" s="11">
        <f t="shared" si="147"/>
        <v>0</v>
      </c>
      <c r="Z300" s="2" t="s">
        <v>65</v>
      </c>
      <c r="AA300" s="64">
        <f t="shared" si="154"/>
        <v>43768</v>
      </c>
      <c r="AB300" s="2"/>
      <c r="AC300" s="41"/>
      <c r="AD300" s="48">
        <v>45023</v>
      </c>
      <c r="AE300" s="22" t="s">
        <v>91</v>
      </c>
      <c r="AH300" s="21"/>
      <c r="AI300" s="21"/>
      <c r="AJ300" s="21"/>
      <c r="AK300" s="21"/>
      <c r="AL300" s="2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9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4"/>
      <c r="CX300" s="1"/>
      <c r="CY300" s="1"/>
      <c r="CZ300" s="1"/>
      <c r="DA300" s="1"/>
      <c r="DB300" s="1"/>
      <c r="DC300" s="1"/>
      <c r="DD300" s="1"/>
      <c r="DE300" s="1"/>
      <c r="DF300" s="1"/>
      <c r="DG300" s="2"/>
      <c r="DH300" s="1"/>
      <c r="DI300" s="1"/>
      <c r="DJ300" s="1"/>
      <c r="DK300" s="1"/>
      <c r="DL300" s="1"/>
      <c r="DM300" s="1"/>
    </row>
    <row r="301" spans="1:117" x14ac:dyDescent="0.2">
      <c r="A301" s="97">
        <f t="shared" si="148"/>
        <v>43742</v>
      </c>
      <c r="B301" s="5">
        <f t="shared" si="137"/>
        <v>1028.1585490499999</v>
      </c>
      <c r="C301" s="5">
        <f t="shared" si="149"/>
        <v>1000</v>
      </c>
      <c r="D301" s="63">
        <f t="shared" si="150"/>
        <v>5229.93</v>
      </c>
      <c r="E301" s="11">
        <f>IF(K301=1,VLOOKUP(A301,[1]Plan1!$BO$80:$BQ$314,3),E300)</f>
        <v>5227.84</v>
      </c>
      <c r="F301" s="143">
        <f t="shared" si="151"/>
        <v>43725</v>
      </c>
      <c r="G301" s="9">
        <f t="shared" si="138"/>
        <v>-3.996229395040185E-4</v>
      </c>
      <c r="H301" s="64">
        <f t="shared" si="155"/>
        <v>43753</v>
      </c>
      <c r="I301" s="64">
        <f t="shared" si="139"/>
        <v>43753</v>
      </c>
      <c r="J301" s="1">
        <f t="shared" si="152"/>
        <v>21</v>
      </c>
      <c r="K301" s="1">
        <f t="shared" si="159"/>
        <v>14</v>
      </c>
      <c r="L301" s="5">
        <f t="shared" si="140"/>
        <v>0.99973356000000002</v>
      </c>
      <c r="M301" s="12">
        <f t="shared" si="160"/>
        <v>1.0011006499999999</v>
      </c>
      <c r="N301" s="12">
        <f t="shared" si="156"/>
        <v>1.0265842139061476</v>
      </c>
      <c r="O301" s="5">
        <f t="shared" si="158"/>
        <v>1.0263106900000001</v>
      </c>
      <c r="P301" s="5">
        <f t="shared" si="141"/>
        <v>1026.31069</v>
      </c>
      <c r="Q301" s="10">
        <f t="shared" si="142"/>
        <v>0</v>
      </c>
      <c r="R301" s="6">
        <f t="shared" si="143"/>
        <v>0</v>
      </c>
      <c r="S301" s="5">
        <f t="shared" si="144"/>
        <v>0</v>
      </c>
      <c r="T301" s="6">
        <f t="shared" si="153"/>
        <v>0.12</v>
      </c>
      <c r="U301" s="10">
        <f t="shared" si="157"/>
        <v>4</v>
      </c>
      <c r="V301" s="10">
        <v>252</v>
      </c>
      <c r="W301" s="12">
        <f t="shared" si="145"/>
        <v>1.0018004869999999</v>
      </c>
      <c r="X301" s="5">
        <f t="shared" si="146"/>
        <v>1.8478590500000001</v>
      </c>
      <c r="Y301" s="11">
        <f t="shared" si="147"/>
        <v>0</v>
      </c>
      <c r="Z301" s="2" t="s">
        <v>65</v>
      </c>
      <c r="AA301" s="64">
        <f t="shared" si="154"/>
        <v>43768</v>
      </c>
      <c r="AB301" s="2"/>
      <c r="AC301" s="41"/>
      <c r="AD301" s="48">
        <v>45037</v>
      </c>
      <c r="AE301" s="22" t="s">
        <v>85</v>
      </c>
      <c r="AH301" s="21"/>
      <c r="AI301" s="21"/>
      <c r="AJ301" s="21"/>
      <c r="AK301" s="21"/>
      <c r="AL301" s="2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9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4"/>
      <c r="CX301" s="1"/>
      <c r="CY301" s="1"/>
      <c r="CZ301" s="1"/>
      <c r="DA301" s="1"/>
      <c r="DB301" s="1"/>
      <c r="DC301" s="1"/>
      <c r="DD301" s="1"/>
      <c r="DE301" s="1"/>
      <c r="DF301" s="1"/>
      <c r="DG301" s="2"/>
      <c r="DH301" s="1"/>
      <c r="DI301" s="1"/>
      <c r="DJ301" s="1"/>
      <c r="DK301" s="1"/>
      <c r="DL301" s="1"/>
      <c r="DM301" s="1"/>
    </row>
    <row r="302" spans="1:117" x14ac:dyDescent="0.2">
      <c r="A302" s="97">
        <f t="shared" si="148"/>
        <v>43743</v>
      </c>
      <c r="B302" s="5">
        <f t="shared" si="137"/>
        <v>1028.6014494000001</v>
      </c>
      <c r="C302" s="5">
        <f t="shared" si="149"/>
        <v>1000</v>
      </c>
      <c r="D302" s="63">
        <f t="shared" si="150"/>
        <v>5229.93</v>
      </c>
      <c r="E302" s="11">
        <f>IF(K302=1,VLOOKUP(A302,[1]Plan1!$BO$80:$BQ$314,3),E301)</f>
        <v>5227.84</v>
      </c>
      <c r="F302" s="143">
        <f t="shared" si="151"/>
        <v>43725</v>
      </c>
      <c r="G302" s="9">
        <f t="shared" si="138"/>
        <v>-3.996229395040185E-4</v>
      </c>
      <c r="H302" s="64">
        <f t="shared" si="155"/>
        <v>43753</v>
      </c>
      <c r="I302" s="64">
        <f t="shared" si="139"/>
        <v>43753</v>
      </c>
      <c r="J302" s="1">
        <f t="shared" si="152"/>
        <v>21</v>
      </c>
      <c r="K302" s="1">
        <f t="shared" si="159"/>
        <v>15</v>
      </c>
      <c r="L302" s="5">
        <f t="shared" si="140"/>
        <v>0.99971452999999999</v>
      </c>
      <c r="M302" s="12">
        <f t="shared" si="160"/>
        <v>1.0011006499999999</v>
      </c>
      <c r="N302" s="12">
        <f t="shared" si="156"/>
        <v>1.0265842139061476</v>
      </c>
      <c r="O302" s="5">
        <f t="shared" si="158"/>
        <v>1.02629115</v>
      </c>
      <c r="P302" s="5">
        <f t="shared" si="141"/>
        <v>1026.29115</v>
      </c>
      <c r="Q302" s="10">
        <f t="shared" si="142"/>
        <v>0</v>
      </c>
      <c r="R302" s="6">
        <f t="shared" si="143"/>
        <v>0</v>
      </c>
      <c r="S302" s="5">
        <f t="shared" si="144"/>
        <v>0</v>
      </c>
      <c r="T302" s="6">
        <f t="shared" si="153"/>
        <v>0.12</v>
      </c>
      <c r="U302" s="10">
        <f t="shared" si="157"/>
        <v>5</v>
      </c>
      <c r="V302" s="10">
        <v>252</v>
      </c>
      <c r="W302" s="12">
        <f t="shared" si="145"/>
        <v>1.002251115</v>
      </c>
      <c r="X302" s="5">
        <f t="shared" si="146"/>
        <v>2.3102993999999999</v>
      </c>
      <c r="Y302" s="11">
        <f t="shared" si="147"/>
        <v>0</v>
      </c>
      <c r="Z302" s="2" t="s">
        <v>65</v>
      </c>
      <c r="AA302" s="64">
        <f t="shared" si="154"/>
        <v>43768</v>
      </c>
      <c r="AB302" s="2"/>
      <c r="AC302" s="41"/>
      <c r="AD302" s="48">
        <v>45047</v>
      </c>
      <c r="AE302" s="22" t="s">
        <v>92</v>
      </c>
      <c r="AH302" s="21"/>
      <c r="AI302" s="21"/>
      <c r="AJ302" s="21"/>
      <c r="AK302" s="21"/>
      <c r="AL302" s="2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9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4"/>
      <c r="CX302" s="1"/>
      <c r="CY302" s="1"/>
      <c r="CZ302" s="1"/>
      <c r="DA302" s="1"/>
      <c r="DB302" s="1"/>
      <c r="DC302" s="1"/>
      <c r="DD302" s="1"/>
      <c r="DE302" s="1"/>
      <c r="DF302" s="1"/>
      <c r="DG302" s="2"/>
      <c r="DH302" s="1"/>
      <c r="DI302" s="1"/>
      <c r="DJ302" s="1"/>
      <c r="DK302" s="1"/>
      <c r="DL302" s="1"/>
      <c r="DM302" s="1"/>
    </row>
    <row r="303" spans="1:117" x14ac:dyDescent="0.2">
      <c r="A303" s="97">
        <f t="shared" si="148"/>
        <v>43744</v>
      </c>
      <c r="B303" s="5">
        <f t="shared" si="137"/>
        <v>1028.6014494000001</v>
      </c>
      <c r="C303" s="5">
        <f t="shared" si="149"/>
        <v>1000</v>
      </c>
      <c r="D303" s="63">
        <f t="shared" si="150"/>
        <v>5229.93</v>
      </c>
      <c r="E303" s="11">
        <f>IF(K303=1,VLOOKUP(A303,[1]Plan1!$BO$80:$BQ$314,3),E302)</f>
        <v>5227.84</v>
      </c>
      <c r="F303" s="143">
        <f t="shared" si="151"/>
        <v>43725</v>
      </c>
      <c r="G303" s="9">
        <f t="shared" si="138"/>
        <v>-3.996229395040185E-4</v>
      </c>
      <c r="H303" s="64">
        <f t="shared" si="155"/>
        <v>43753</v>
      </c>
      <c r="I303" s="64">
        <f t="shared" si="139"/>
        <v>43753</v>
      </c>
      <c r="J303" s="1">
        <f t="shared" si="152"/>
        <v>21</v>
      </c>
      <c r="K303" s="1">
        <f t="shared" si="159"/>
        <v>15</v>
      </c>
      <c r="L303" s="5">
        <f t="shared" si="140"/>
        <v>0.99971452999999999</v>
      </c>
      <c r="M303" s="12">
        <f t="shared" si="160"/>
        <v>1.0011006499999999</v>
      </c>
      <c r="N303" s="12">
        <f t="shared" si="156"/>
        <v>1.0265842139061476</v>
      </c>
      <c r="O303" s="5">
        <f t="shared" si="158"/>
        <v>1.02629115</v>
      </c>
      <c r="P303" s="5">
        <f t="shared" si="141"/>
        <v>1026.29115</v>
      </c>
      <c r="Q303" s="10">
        <f t="shared" si="142"/>
        <v>0</v>
      </c>
      <c r="R303" s="6">
        <f t="shared" si="143"/>
        <v>0</v>
      </c>
      <c r="S303" s="5">
        <f t="shared" si="144"/>
        <v>0</v>
      </c>
      <c r="T303" s="6">
        <f t="shared" si="153"/>
        <v>0.12</v>
      </c>
      <c r="U303" s="10">
        <f t="shared" si="157"/>
        <v>5</v>
      </c>
      <c r="V303" s="10">
        <v>252</v>
      </c>
      <c r="W303" s="12">
        <f t="shared" si="145"/>
        <v>1.002251115</v>
      </c>
      <c r="X303" s="5">
        <f t="shared" si="146"/>
        <v>2.3102993999999999</v>
      </c>
      <c r="Y303" s="11">
        <f t="shared" si="147"/>
        <v>0</v>
      </c>
      <c r="Z303" s="2" t="s">
        <v>65</v>
      </c>
      <c r="AA303" s="64">
        <f t="shared" si="154"/>
        <v>43768</v>
      </c>
      <c r="AB303" s="2"/>
      <c r="AC303" s="41"/>
      <c r="AD303" s="48">
        <v>45085</v>
      </c>
      <c r="AE303" s="22" t="s">
        <v>93</v>
      </c>
      <c r="AH303" s="21"/>
      <c r="AI303" s="21"/>
      <c r="AJ303" s="21"/>
      <c r="AK303" s="21"/>
      <c r="AL303" s="2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9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4"/>
      <c r="CX303" s="1"/>
      <c r="CY303" s="1"/>
      <c r="CZ303" s="1"/>
      <c r="DA303" s="1"/>
      <c r="DB303" s="1"/>
      <c r="DC303" s="1"/>
      <c r="DD303" s="1"/>
      <c r="DE303" s="1"/>
      <c r="DF303" s="1"/>
      <c r="DG303" s="2"/>
      <c r="DH303" s="1"/>
      <c r="DI303" s="1"/>
      <c r="DJ303" s="1"/>
      <c r="DK303" s="1"/>
      <c r="DL303" s="1"/>
      <c r="DM303" s="1"/>
    </row>
    <row r="304" spans="1:117" x14ac:dyDescent="0.2">
      <c r="A304" s="97">
        <f t="shared" si="148"/>
        <v>43745</v>
      </c>
      <c r="B304" s="5">
        <f t="shared" si="137"/>
        <v>1028.6014494000001</v>
      </c>
      <c r="C304" s="5">
        <f t="shared" si="149"/>
        <v>1000</v>
      </c>
      <c r="D304" s="63">
        <f t="shared" si="150"/>
        <v>5229.93</v>
      </c>
      <c r="E304" s="11">
        <f>IF(K304=1,VLOOKUP(A304,[1]Plan1!$BO$80:$BQ$314,3),E303)</f>
        <v>5227.84</v>
      </c>
      <c r="F304" s="143">
        <f t="shared" si="151"/>
        <v>43725</v>
      </c>
      <c r="G304" s="9">
        <f t="shared" si="138"/>
        <v>-3.996229395040185E-4</v>
      </c>
      <c r="H304" s="64">
        <f t="shared" si="155"/>
        <v>43753</v>
      </c>
      <c r="I304" s="64">
        <f t="shared" si="139"/>
        <v>43753</v>
      </c>
      <c r="J304" s="1">
        <f t="shared" si="152"/>
        <v>21</v>
      </c>
      <c r="K304" s="1">
        <f t="shared" si="159"/>
        <v>15</v>
      </c>
      <c r="L304" s="5">
        <f t="shared" si="140"/>
        <v>0.99971452999999999</v>
      </c>
      <c r="M304" s="12">
        <f t="shared" si="160"/>
        <v>1.0011006499999999</v>
      </c>
      <c r="N304" s="12">
        <f t="shared" si="156"/>
        <v>1.0265842139061476</v>
      </c>
      <c r="O304" s="5">
        <f t="shared" si="158"/>
        <v>1.02629115</v>
      </c>
      <c r="P304" s="5">
        <f t="shared" si="141"/>
        <v>1026.29115</v>
      </c>
      <c r="Q304" s="10">
        <f t="shared" si="142"/>
        <v>0</v>
      </c>
      <c r="R304" s="6">
        <f t="shared" si="143"/>
        <v>0</v>
      </c>
      <c r="S304" s="5">
        <f t="shared" si="144"/>
        <v>0</v>
      </c>
      <c r="T304" s="6">
        <f t="shared" si="153"/>
        <v>0.12</v>
      </c>
      <c r="U304" s="10">
        <f t="shared" si="157"/>
        <v>5</v>
      </c>
      <c r="V304" s="10">
        <v>252</v>
      </c>
      <c r="W304" s="12">
        <f t="shared" si="145"/>
        <v>1.002251115</v>
      </c>
      <c r="X304" s="5">
        <f t="shared" si="146"/>
        <v>2.3102993999999999</v>
      </c>
      <c r="Y304" s="11">
        <f t="shared" si="147"/>
        <v>0</v>
      </c>
      <c r="Z304" s="2" t="s">
        <v>65</v>
      </c>
      <c r="AA304" s="64">
        <f t="shared" si="154"/>
        <v>43768</v>
      </c>
      <c r="AB304" s="2"/>
      <c r="AC304" s="41"/>
      <c r="AD304" s="48">
        <v>45176</v>
      </c>
      <c r="AE304" s="22" t="s">
        <v>94</v>
      </c>
      <c r="AH304" s="21"/>
      <c r="AI304" s="21"/>
      <c r="AJ304" s="21"/>
      <c r="AK304" s="21"/>
      <c r="AL304" s="2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9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4"/>
      <c r="CX304" s="1"/>
      <c r="CY304" s="1"/>
      <c r="CZ304" s="1"/>
      <c r="DA304" s="1"/>
      <c r="DB304" s="1"/>
      <c r="DC304" s="1"/>
      <c r="DD304" s="1"/>
      <c r="DE304" s="1"/>
      <c r="DF304" s="1"/>
      <c r="DG304" s="2"/>
      <c r="DH304" s="1"/>
      <c r="DI304" s="1"/>
      <c r="DJ304" s="1"/>
      <c r="DK304" s="1"/>
      <c r="DL304" s="1"/>
      <c r="DM304" s="1"/>
    </row>
    <row r="305" spans="1:117" x14ac:dyDescent="0.2">
      <c r="A305" s="97">
        <f t="shared" si="148"/>
        <v>43746</v>
      </c>
      <c r="B305" s="5">
        <f t="shared" si="137"/>
        <v>1029.0445504899999</v>
      </c>
      <c r="C305" s="5">
        <f t="shared" si="149"/>
        <v>1000</v>
      </c>
      <c r="D305" s="63">
        <f t="shared" si="150"/>
        <v>5229.93</v>
      </c>
      <c r="E305" s="11">
        <f>IF(K305=1,VLOOKUP(A305,[1]Plan1!$BO$80:$BQ$314,3),E304)</f>
        <v>5227.84</v>
      </c>
      <c r="F305" s="143">
        <f t="shared" si="151"/>
        <v>43725</v>
      </c>
      <c r="G305" s="9">
        <f t="shared" si="138"/>
        <v>-3.996229395040185E-4</v>
      </c>
      <c r="H305" s="64">
        <f t="shared" si="155"/>
        <v>43753</v>
      </c>
      <c r="I305" s="64">
        <f t="shared" si="139"/>
        <v>43753</v>
      </c>
      <c r="J305" s="1">
        <f t="shared" si="152"/>
        <v>21</v>
      </c>
      <c r="K305" s="1">
        <f t="shared" si="159"/>
        <v>16</v>
      </c>
      <c r="L305" s="5">
        <f t="shared" si="140"/>
        <v>0.99969551000000001</v>
      </c>
      <c r="M305" s="12">
        <f t="shared" si="160"/>
        <v>1.0011006499999999</v>
      </c>
      <c r="N305" s="12">
        <f t="shared" si="156"/>
        <v>1.0265842139061476</v>
      </c>
      <c r="O305" s="5">
        <f t="shared" si="158"/>
        <v>1.0262716199999999</v>
      </c>
      <c r="P305" s="5">
        <f t="shared" si="141"/>
        <v>1026.27162</v>
      </c>
      <c r="Q305" s="10">
        <f t="shared" si="142"/>
        <v>0</v>
      </c>
      <c r="R305" s="6">
        <f t="shared" si="143"/>
        <v>0</v>
      </c>
      <c r="S305" s="5">
        <f t="shared" si="144"/>
        <v>0</v>
      </c>
      <c r="T305" s="6">
        <f t="shared" si="153"/>
        <v>0.12</v>
      </c>
      <c r="U305" s="10">
        <f t="shared" si="157"/>
        <v>6</v>
      </c>
      <c r="V305" s="10">
        <v>252</v>
      </c>
      <c r="W305" s="12">
        <f t="shared" si="145"/>
        <v>1.002701946</v>
      </c>
      <c r="X305" s="5">
        <f t="shared" si="146"/>
        <v>2.7729304899999998</v>
      </c>
      <c r="Y305" s="11">
        <f t="shared" si="147"/>
        <v>0</v>
      </c>
      <c r="Z305" s="2" t="s">
        <v>65</v>
      </c>
      <c r="AA305" s="64">
        <f t="shared" si="154"/>
        <v>43768</v>
      </c>
      <c r="AB305" s="2"/>
      <c r="AC305" s="41"/>
      <c r="AD305" s="48">
        <v>45211</v>
      </c>
      <c r="AE305" s="32" t="s">
        <v>89</v>
      </c>
      <c r="AH305" s="21"/>
      <c r="AI305" s="21"/>
      <c r="AJ305" s="21"/>
      <c r="AK305" s="21"/>
      <c r="AL305" s="2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9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4"/>
      <c r="CX305" s="1"/>
      <c r="CY305" s="1"/>
      <c r="CZ305" s="1"/>
      <c r="DA305" s="1"/>
      <c r="DB305" s="1"/>
      <c r="DC305" s="1"/>
      <c r="DD305" s="1"/>
      <c r="DE305" s="1"/>
      <c r="DF305" s="1"/>
      <c r="DG305" s="2"/>
      <c r="DH305" s="1"/>
      <c r="DI305" s="1"/>
      <c r="DJ305" s="1"/>
      <c r="DK305" s="1"/>
      <c r="DL305" s="1"/>
      <c r="DM305" s="1"/>
    </row>
    <row r="306" spans="1:117" x14ac:dyDescent="0.2">
      <c r="A306" s="97">
        <f t="shared" si="148"/>
        <v>43747</v>
      </c>
      <c r="B306" s="5">
        <f t="shared" si="137"/>
        <v>1029.4878412799999</v>
      </c>
      <c r="C306" s="5">
        <f t="shared" si="149"/>
        <v>1000</v>
      </c>
      <c r="D306" s="63">
        <f t="shared" si="150"/>
        <v>5229.93</v>
      </c>
      <c r="E306" s="11">
        <f>IF(K306=1,VLOOKUP(A306,[1]Plan1!$BO$80:$BQ$314,3),E305)</f>
        <v>5227.84</v>
      </c>
      <c r="F306" s="143">
        <f t="shared" si="151"/>
        <v>43725</v>
      </c>
      <c r="G306" s="9">
        <f t="shared" si="138"/>
        <v>-3.996229395040185E-4</v>
      </c>
      <c r="H306" s="64">
        <f t="shared" si="155"/>
        <v>43753</v>
      </c>
      <c r="I306" s="64">
        <f t="shared" si="139"/>
        <v>43753</v>
      </c>
      <c r="J306" s="1">
        <f t="shared" si="152"/>
        <v>21</v>
      </c>
      <c r="K306" s="1">
        <f t="shared" si="159"/>
        <v>17</v>
      </c>
      <c r="L306" s="5">
        <f t="shared" si="140"/>
        <v>0.99967647999999998</v>
      </c>
      <c r="M306" s="12">
        <f t="shared" si="160"/>
        <v>1.0011006499999999</v>
      </c>
      <c r="N306" s="12">
        <f t="shared" si="156"/>
        <v>1.0265842139061476</v>
      </c>
      <c r="O306" s="5">
        <f t="shared" si="158"/>
        <v>1.0262520900000001</v>
      </c>
      <c r="P306" s="5">
        <f t="shared" si="141"/>
        <v>1026.25209</v>
      </c>
      <c r="Q306" s="10">
        <f t="shared" si="142"/>
        <v>0</v>
      </c>
      <c r="R306" s="6">
        <f t="shared" si="143"/>
        <v>0</v>
      </c>
      <c r="S306" s="5">
        <f t="shared" si="144"/>
        <v>0</v>
      </c>
      <c r="T306" s="6">
        <f t="shared" si="153"/>
        <v>0.12</v>
      </c>
      <c r="U306" s="10">
        <f t="shared" si="157"/>
        <v>7</v>
      </c>
      <c r="V306" s="10">
        <v>252</v>
      </c>
      <c r="W306" s="12">
        <f t="shared" si="145"/>
        <v>1.003152979</v>
      </c>
      <c r="X306" s="5">
        <f t="shared" si="146"/>
        <v>3.2357512800000001</v>
      </c>
      <c r="Y306" s="11">
        <f t="shared" si="147"/>
        <v>0</v>
      </c>
      <c r="Z306" s="2" t="s">
        <v>65</v>
      </c>
      <c r="AA306" s="64">
        <f t="shared" si="154"/>
        <v>43768</v>
      </c>
      <c r="AB306" s="2"/>
      <c r="AC306" s="41"/>
      <c r="AD306" s="48">
        <v>45232</v>
      </c>
      <c r="AE306" s="22" t="s">
        <v>95</v>
      </c>
      <c r="AH306" s="21"/>
      <c r="AI306" s="21"/>
      <c r="AJ306" s="21"/>
      <c r="AK306" s="21"/>
      <c r="AL306" s="2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9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4"/>
      <c r="CX306" s="1"/>
      <c r="CY306" s="1"/>
      <c r="CZ306" s="1"/>
      <c r="DA306" s="1"/>
      <c r="DB306" s="1"/>
      <c r="DC306" s="1"/>
      <c r="DD306" s="1"/>
      <c r="DE306" s="1"/>
      <c r="DF306" s="1"/>
      <c r="DG306" s="2"/>
      <c r="DH306" s="1"/>
      <c r="DI306" s="1"/>
      <c r="DJ306" s="1"/>
      <c r="DK306" s="1"/>
      <c r="DL306" s="1"/>
      <c r="DM306" s="1"/>
    </row>
    <row r="307" spans="1:117" x14ac:dyDescent="0.2">
      <c r="A307" s="97">
        <f t="shared" si="148"/>
        <v>43748</v>
      </c>
      <c r="B307" s="5">
        <f t="shared" si="137"/>
        <v>1029.9313137699999</v>
      </c>
      <c r="C307" s="5">
        <f t="shared" si="149"/>
        <v>1000</v>
      </c>
      <c r="D307" s="63">
        <f t="shared" si="150"/>
        <v>5229.93</v>
      </c>
      <c r="E307" s="11">
        <f>IF(K307=1,VLOOKUP(A307,[1]Plan1!$BO$80:$BQ$314,3),E306)</f>
        <v>5227.84</v>
      </c>
      <c r="F307" s="143">
        <f t="shared" si="151"/>
        <v>43725</v>
      </c>
      <c r="G307" s="9">
        <f t="shared" si="138"/>
        <v>-3.996229395040185E-4</v>
      </c>
      <c r="H307" s="64">
        <f t="shared" si="155"/>
        <v>43753</v>
      </c>
      <c r="I307" s="64">
        <f t="shared" si="139"/>
        <v>43753</v>
      </c>
      <c r="J307" s="1">
        <f t="shared" si="152"/>
        <v>21</v>
      </c>
      <c r="K307" s="1">
        <f t="shared" si="159"/>
        <v>18</v>
      </c>
      <c r="L307" s="5">
        <f t="shared" si="140"/>
        <v>0.99965744999999995</v>
      </c>
      <c r="M307" s="12">
        <f t="shared" si="160"/>
        <v>1.0011006499999999</v>
      </c>
      <c r="N307" s="12">
        <f t="shared" si="156"/>
        <v>1.0265842139061476</v>
      </c>
      <c r="O307" s="5">
        <f t="shared" si="158"/>
        <v>1.02623255</v>
      </c>
      <c r="P307" s="5">
        <f t="shared" si="141"/>
        <v>1026.2325499999999</v>
      </c>
      <c r="Q307" s="10">
        <f t="shared" si="142"/>
        <v>0</v>
      </c>
      <c r="R307" s="6">
        <f t="shared" si="143"/>
        <v>0</v>
      </c>
      <c r="S307" s="5">
        <f t="shared" si="144"/>
        <v>0</v>
      </c>
      <c r="T307" s="6">
        <f t="shared" si="153"/>
        <v>0.12</v>
      </c>
      <c r="U307" s="10">
        <f t="shared" si="157"/>
        <v>8</v>
      </c>
      <c r="V307" s="10">
        <v>252</v>
      </c>
      <c r="W307" s="12">
        <f t="shared" si="145"/>
        <v>1.003604216</v>
      </c>
      <c r="X307" s="5">
        <f t="shared" si="146"/>
        <v>3.6987637699999998</v>
      </c>
      <c r="Y307" s="11">
        <f t="shared" si="147"/>
        <v>0</v>
      </c>
      <c r="Z307" s="2" t="s">
        <v>65</v>
      </c>
      <c r="AA307" s="64">
        <f t="shared" si="154"/>
        <v>43768</v>
      </c>
      <c r="AB307" s="2"/>
      <c r="AC307" s="41"/>
      <c r="AD307" s="48">
        <v>45245</v>
      </c>
      <c r="AE307" s="22" t="s">
        <v>96</v>
      </c>
      <c r="AH307" s="21"/>
      <c r="AI307" s="21"/>
      <c r="AJ307" s="21"/>
      <c r="AK307" s="21"/>
      <c r="AL307" s="2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9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4"/>
      <c r="CX307" s="1"/>
      <c r="CY307" s="1"/>
      <c r="CZ307" s="1"/>
      <c r="DA307" s="1"/>
      <c r="DB307" s="1"/>
      <c r="DC307" s="1"/>
      <c r="DD307" s="1"/>
      <c r="DE307" s="1"/>
      <c r="DF307" s="1"/>
      <c r="DG307" s="2"/>
      <c r="DH307" s="1"/>
      <c r="DI307" s="1"/>
      <c r="DJ307" s="1"/>
      <c r="DK307" s="1"/>
      <c r="DL307" s="1"/>
      <c r="DM307" s="1"/>
    </row>
    <row r="308" spans="1:117" x14ac:dyDescent="0.2">
      <c r="A308" s="97">
        <f t="shared" si="148"/>
        <v>43749</v>
      </c>
      <c r="B308" s="5">
        <f t="shared" si="137"/>
        <v>1030.37498596</v>
      </c>
      <c r="C308" s="5">
        <f t="shared" si="149"/>
        <v>1000</v>
      </c>
      <c r="D308" s="63">
        <f t="shared" si="150"/>
        <v>5229.93</v>
      </c>
      <c r="E308" s="11">
        <f>IF(K308=1,VLOOKUP(A308,[1]Plan1!$BO$80:$BQ$314,3),E307)</f>
        <v>5227.84</v>
      </c>
      <c r="F308" s="143">
        <f t="shared" si="151"/>
        <v>43725</v>
      </c>
      <c r="G308" s="9">
        <f t="shared" si="138"/>
        <v>-3.996229395040185E-4</v>
      </c>
      <c r="H308" s="64">
        <f t="shared" si="155"/>
        <v>43753</v>
      </c>
      <c r="I308" s="64">
        <f t="shared" si="139"/>
        <v>43753</v>
      </c>
      <c r="J308" s="1">
        <f t="shared" si="152"/>
        <v>21</v>
      </c>
      <c r="K308" s="1">
        <f t="shared" si="159"/>
        <v>19</v>
      </c>
      <c r="L308" s="5">
        <f t="shared" si="140"/>
        <v>0.99963842000000003</v>
      </c>
      <c r="M308" s="12">
        <f t="shared" si="160"/>
        <v>1.0011006499999999</v>
      </c>
      <c r="N308" s="12">
        <f t="shared" si="156"/>
        <v>1.0265842139061476</v>
      </c>
      <c r="O308" s="5">
        <f t="shared" si="158"/>
        <v>1.0262130199999999</v>
      </c>
      <c r="P308" s="5">
        <f t="shared" si="141"/>
        <v>1026.2130199999999</v>
      </c>
      <c r="Q308" s="10">
        <f t="shared" si="142"/>
        <v>0</v>
      </c>
      <c r="R308" s="6">
        <f t="shared" si="143"/>
        <v>0</v>
      </c>
      <c r="S308" s="5">
        <f t="shared" si="144"/>
        <v>0</v>
      </c>
      <c r="T308" s="6">
        <f t="shared" si="153"/>
        <v>0.12</v>
      </c>
      <c r="U308" s="10">
        <f t="shared" si="157"/>
        <v>9</v>
      </c>
      <c r="V308" s="10">
        <v>252</v>
      </c>
      <c r="W308" s="12">
        <f t="shared" si="145"/>
        <v>1.0040556549999999</v>
      </c>
      <c r="X308" s="5">
        <f t="shared" si="146"/>
        <v>4.1619659599999999</v>
      </c>
      <c r="Y308" s="11">
        <f t="shared" si="147"/>
        <v>0</v>
      </c>
      <c r="Z308" s="2" t="s">
        <v>65</v>
      </c>
      <c r="AA308" s="64">
        <f t="shared" si="154"/>
        <v>43768</v>
      </c>
      <c r="AB308" s="2"/>
      <c r="AC308" s="41"/>
      <c r="AD308" s="48">
        <v>45285</v>
      </c>
      <c r="AE308" s="22" t="s">
        <v>97</v>
      </c>
      <c r="AH308" s="21"/>
      <c r="AI308" s="21"/>
      <c r="AJ308" s="21"/>
      <c r="AK308" s="21"/>
      <c r="AL308" s="2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9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4"/>
      <c r="CX308" s="1"/>
      <c r="CY308" s="1"/>
      <c r="CZ308" s="1"/>
      <c r="DA308" s="1"/>
      <c r="DB308" s="1"/>
      <c r="DC308" s="1"/>
      <c r="DD308" s="1"/>
      <c r="DE308" s="1"/>
      <c r="DF308" s="1"/>
      <c r="DG308" s="2"/>
      <c r="DH308" s="1"/>
      <c r="DI308" s="1"/>
      <c r="DJ308" s="1"/>
      <c r="DK308" s="1"/>
      <c r="DL308" s="1"/>
      <c r="DM308" s="1"/>
    </row>
    <row r="309" spans="1:117" x14ac:dyDescent="0.2">
      <c r="A309" s="97">
        <f t="shared" si="148"/>
        <v>43750</v>
      </c>
      <c r="B309" s="5">
        <f t="shared" si="137"/>
        <v>1030.8188488300002</v>
      </c>
      <c r="C309" s="5">
        <f t="shared" si="149"/>
        <v>1000</v>
      </c>
      <c r="D309" s="63">
        <f t="shared" si="150"/>
        <v>5229.93</v>
      </c>
      <c r="E309" s="11">
        <f>IF(K309=1,VLOOKUP(A309,[1]Plan1!$BO$80:$BQ$314,3),E308)</f>
        <v>5227.84</v>
      </c>
      <c r="F309" s="143">
        <f t="shared" si="151"/>
        <v>43725</v>
      </c>
      <c r="G309" s="9">
        <f t="shared" si="138"/>
        <v>-3.996229395040185E-4</v>
      </c>
      <c r="H309" s="64">
        <f t="shared" si="155"/>
        <v>43753</v>
      </c>
      <c r="I309" s="64">
        <f t="shared" si="139"/>
        <v>43753</v>
      </c>
      <c r="J309" s="1">
        <f t="shared" si="152"/>
        <v>21</v>
      </c>
      <c r="K309" s="1">
        <f t="shared" si="159"/>
        <v>20</v>
      </c>
      <c r="L309" s="5">
        <f t="shared" si="140"/>
        <v>0.99961940000000005</v>
      </c>
      <c r="M309" s="12">
        <f t="shared" si="160"/>
        <v>1.0011006499999999</v>
      </c>
      <c r="N309" s="12">
        <f t="shared" si="156"/>
        <v>1.0265842139061476</v>
      </c>
      <c r="O309" s="5">
        <f t="shared" si="158"/>
        <v>1.02619349</v>
      </c>
      <c r="P309" s="5">
        <f t="shared" si="141"/>
        <v>1026.1934900000001</v>
      </c>
      <c r="Q309" s="10">
        <f t="shared" si="142"/>
        <v>0</v>
      </c>
      <c r="R309" s="6">
        <f t="shared" si="143"/>
        <v>0</v>
      </c>
      <c r="S309" s="5">
        <f t="shared" si="144"/>
        <v>0</v>
      </c>
      <c r="T309" s="6">
        <f t="shared" si="153"/>
        <v>0.12</v>
      </c>
      <c r="U309" s="10">
        <f t="shared" si="157"/>
        <v>10</v>
      </c>
      <c r="V309" s="10">
        <v>252</v>
      </c>
      <c r="W309" s="12">
        <f t="shared" si="145"/>
        <v>1.004507297</v>
      </c>
      <c r="X309" s="5">
        <f t="shared" si="146"/>
        <v>4.6253588299999997</v>
      </c>
      <c r="Y309" s="11">
        <f t="shared" si="147"/>
        <v>0</v>
      </c>
      <c r="Z309" s="2" t="s">
        <v>65</v>
      </c>
      <c r="AA309" s="64">
        <f t="shared" si="154"/>
        <v>43768</v>
      </c>
      <c r="AB309" s="2"/>
      <c r="AC309" s="41"/>
      <c r="AD309" s="48">
        <v>41640</v>
      </c>
      <c r="AE309" s="22" t="s">
        <v>99</v>
      </c>
      <c r="AH309" s="21"/>
      <c r="AI309" s="21"/>
      <c r="AJ309" s="21"/>
      <c r="AK309" s="21"/>
      <c r="AL309" s="2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9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4"/>
      <c r="CX309" s="1"/>
      <c r="CY309" s="1"/>
      <c r="CZ309" s="1"/>
      <c r="DA309" s="1"/>
      <c r="DB309" s="1"/>
      <c r="DC309" s="1"/>
      <c r="DD309" s="1"/>
      <c r="DE309" s="1"/>
      <c r="DF309" s="1"/>
      <c r="DG309" s="2"/>
      <c r="DH309" s="1"/>
      <c r="DI309" s="1"/>
      <c r="DJ309" s="1"/>
      <c r="DK309" s="1"/>
      <c r="DL309" s="1"/>
      <c r="DM309" s="1"/>
    </row>
    <row r="310" spans="1:117" x14ac:dyDescent="0.2">
      <c r="A310" s="97">
        <f t="shared" si="148"/>
        <v>43751</v>
      </c>
      <c r="B310" s="5">
        <f t="shared" si="137"/>
        <v>1030.8188488300002</v>
      </c>
      <c r="C310" s="5">
        <f t="shared" si="149"/>
        <v>1000</v>
      </c>
      <c r="D310" s="63">
        <f t="shared" si="150"/>
        <v>5229.93</v>
      </c>
      <c r="E310" s="11">
        <f>IF(K310=1,VLOOKUP(A310,[1]Plan1!$BO$80:$BQ$314,3),E309)</f>
        <v>5227.84</v>
      </c>
      <c r="F310" s="143">
        <f t="shared" si="151"/>
        <v>43725</v>
      </c>
      <c r="G310" s="9">
        <f t="shared" si="138"/>
        <v>-3.996229395040185E-4</v>
      </c>
      <c r="H310" s="64">
        <f t="shared" si="155"/>
        <v>43753</v>
      </c>
      <c r="I310" s="64">
        <f t="shared" si="139"/>
        <v>43753</v>
      </c>
      <c r="J310" s="1">
        <f t="shared" si="152"/>
        <v>21</v>
      </c>
      <c r="K310" s="1">
        <f t="shared" si="159"/>
        <v>20</v>
      </c>
      <c r="L310" s="5">
        <f t="shared" si="140"/>
        <v>0.99961940000000005</v>
      </c>
      <c r="M310" s="12">
        <f t="shared" si="160"/>
        <v>1.0011006499999999</v>
      </c>
      <c r="N310" s="12">
        <f t="shared" si="156"/>
        <v>1.0265842139061476</v>
      </c>
      <c r="O310" s="5">
        <f t="shared" si="158"/>
        <v>1.02619349</v>
      </c>
      <c r="P310" s="5">
        <f t="shared" si="141"/>
        <v>1026.1934900000001</v>
      </c>
      <c r="Q310" s="10">
        <f t="shared" si="142"/>
        <v>0</v>
      </c>
      <c r="R310" s="6">
        <f t="shared" si="143"/>
        <v>0</v>
      </c>
      <c r="S310" s="5">
        <f t="shared" si="144"/>
        <v>0</v>
      </c>
      <c r="T310" s="6">
        <f t="shared" si="153"/>
        <v>0.12</v>
      </c>
      <c r="U310" s="10">
        <f t="shared" si="157"/>
        <v>10</v>
      </c>
      <c r="V310" s="10">
        <v>252</v>
      </c>
      <c r="W310" s="12">
        <f t="shared" si="145"/>
        <v>1.004507297</v>
      </c>
      <c r="X310" s="5">
        <f t="shared" si="146"/>
        <v>4.6253588299999997</v>
      </c>
      <c r="Y310" s="11">
        <f t="shared" si="147"/>
        <v>0</v>
      </c>
      <c r="Z310" s="2" t="s">
        <v>65</v>
      </c>
      <c r="AA310" s="64">
        <f t="shared" si="154"/>
        <v>43768</v>
      </c>
      <c r="AB310" s="2"/>
      <c r="AC310" s="41"/>
      <c r="AD310" s="48">
        <v>41701</v>
      </c>
      <c r="AE310" s="22" t="s">
        <v>83</v>
      </c>
      <c r="AH310" s="21"/>
      <c r="AI310" s="21"/>
      <c r="AJ310" s="21"/>
      <c r="AK310" s="21"/>
      <c r="AL310" s="2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9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4"/>
      <c r="CX310" s="1"/>
      <c r="CY310" s="1"/>
      <c r="CZ310" s="1"/>
      <c r="DA310" s="1"/>
      <c r="DB310" s="1"/>
      <c r="DC310" s="1"/>
      <c r="DD310" s="1"/>
      <c r="DE310" s="1"/>
      <c r="DF310" s="1"/>
      <c r="DG310" s="2"/>
      <c r="DH310" s="1"/>
      <c r="DI310" s="1"/>
      <c r="DJ310" s="1"/>
      <c r="DK310" s="1"/>
      <c r="DL310" s="1"/>
      <c r="DM310" s="1"/>
    </row>
    <row r="311" spans="1:117" x14ac:dyDescent="0.2">
      <c r="A311" s="97">
        <f t="shared" si="148"/>
        <v>43752</v>
      </c>
      <c r="B311" s="5">
        <f t="shared" si="137"/>
        <v>1030.8188488300002</v>
      </c>
      <c r="C311" s="5">
        <f t="shared" si="149"/>
        <v>1000</v>
      </c>
      <c r="D311" s="63">
        <f t="shared" si="150"/>
        <v>5229.93</v>
      </c>
      <c r="E311" s="11">
        <f>IF(K311=1,VLOOKUP(A311,[1]Plan1!$BO$80:$BQ$314,3),E310)</f>
        <v>5227.84</v>
      </c>
      <c r="F311" s="143">
        <f t="shared" si="151"/>
        <v>43725</v>
      </c>
      <c r="G311" s="9">
        <f t="shared" si="138"/>
        <v>-3.996229395040185E-4</v>
      </c>
      <c r="H311" s="64">
        <f t="shared" si="155"/>
        <v>43753</v>
      </c>
      <c r="I311" s="64">
        <f t="shared" si="139"/>
        <v>43753</v>
      </c>
      <c r="J311" s="1">
        <f t="shared" si="152"/>
        <v>21</v>
      </c>
      <c r="K311" s="1">
        <f t="shared" si="159"/>
        <v>20</v>
      </c>
      <c r="L311" s="5">
        <f t="shared" si="140"/>
        <v>0.99961940000000005</v>
      </c>
      <c r="M311" s="12">
        <f t="shared" si="160"/>
        <v>1.0011006499999999</v>
      </c>
      <c r="N311" s="12">
        <f t="shared" si="156"/>
        <v>1.0265842139061476</v>
      </c>
      <c r="O311" s="5">
        <f t="shared" si="158"/>
        <v>1.02619349</v>
      </c>
      <c r="P311" s="5">
        <f t="shared" si="141"/>
        <v>1026.1934900000001</v>
      </c>
      <c r="Q311" s="10">
        <f t="shared" si="142"/>
        <v>0</v>
      </c>
      <c r="R311" s="6">
        <f t="shared" si="143"/>
        <v>0</v>
      </c>
      <c r="S311" s="5">
        <f t="shared" si="144"/>
        <v>0</v>
      </c>
      <c r="T311" s="6">
        <f t="shared" si="153"/>
        <v>0.12</v>
      </c>
      <c r="U311" s="10">
        <f t="shared" si="157"/>
        <v>10</v>
      </c>
      <c r="V311" s="10">
        <v>252</v>
      </c>
      <c r="W311" s="12">
        <f t="shared" si="145"/>
        <v>1.004507297</v>
      </c>
      <c r="X311" s="5">
        <f t="shared" si="146"/>
        <v>4.6253588299999997</v>
      </c>
      <c r="Y311" s="11">
        <f t="shared" si="147"/>
        <v>0</v>
      </c>
      <c r="Z311" s="2" t="s">
        <v>65</v>
      </c>
      <c r="AA311" s="64">
        <f t="shared" si="154"/>
        <v>43768</v>
      </c>
      <c r="AB311" s="2"/>
      <c r="AC311" s="41"/>
      <c r="AD311" s="48">
        <v>41702</v>
      </c>
      <c r="AE311" s="22" t="s">
        <v>83</v>
      </c>
      <c r="AH311" s="21"/>
      <c r="AI311" s="21"/>
      <c r="AJ311" s="21"/>
      <c r="AK311" s="21"/>
      <c r="AL311" s="2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9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4"/>
      <c r="CX311" s="1"/>
      <c r="CY311" s="1"/>
      <c r="CZ311" s="1"/>
      <c r="DA311" s="1"/>
      <c r="DB311" s="1"/>
      <c r="DC311" s="1"/>
      <c r="DD311" s="1"/>
      <c r="DE311" s="1"/>
      <c r="DF311" s="1"/>
      <c r="DG311" s="2"/>
      <c r="DH311" s="1"/>
      <c r="DI311" s="1"/>
      <c r="DJ311" s="1"/>
      <c r="DK311" s="1"/>
      <c r="DL311" s="1"/>
      <c r="DM311" s="1"/>
    </row>
    <row r="312" spans="1:117" x14ac:dyDescent="0.2">
      <c r="A312" s="97">
        <f t="shared" si="148"/>
        <v>43753</v>
      </c>
      <c r="B312" s="5">
        <f t="shared" si="137"/>
        <v>1031.26290341</v>
      </c>
      <c r="C312" s="5">
        <f t="shared" si="149"/>
        <v>1000</v>
      </c>
      <c r="D312" s="63">
        <f t="shared" si="150"/>
        <v>5229.93</v>
      </c>
      <c r="E312" s="11">
        <f>IF(K312=1,VLOOKUP(A312,[1]Plan1!$BO$80:$BQ$314,3),E311)</f>
        <v>5227.84</v>
      </c>
      <c r="F312" s="143">
        <f t="shared" si="151"/>
        <v>43725</v>
      </c>
      <c r="G312" s="9">
        <f t="shared" si="138"/>
        <v>-3.996229395040185E-4</v>
      </c>
      <c r="H312" s="64">
        <f t="shared" si="155"/>
        <v>43787</v>
      </c>
      <c r="I312" s="64">
        <f t="shared" si="139"/>
        <v>43753</v>
      </c>
      <c r="J312" s="1">
        <f t="shared" si="152"/>
        <v>21</v>
      </c>
      <c r="K312" s="1">
        <f t="shared" si="159"/>
        <v>21</v>
      </c>
      <c r="L312" s="5">
        <f t="shared" si="140"/>
        <v>0.99960037000000002</v>
      </c>
      <c r="M312" s="12">
        <f t="shared" si="160"/>
        <v>1.0011006499999999</v>
      </c>
      <c r="N312" s="12">
        <f t="shared" si="156"/>
        <v>1.0265842139061476</v>
      </c>
      <c r="O312" s="5">
        <f t="shared" si="158"/>
        <v>1.0261739599999999</v>
      </c>
      <c r="P312" s="5">
        <f t="shared" si="141"/>
        <v>1026.1739600000001</v>
      </c>
      <c r="Q312" s="10">
        <f t="shared" si="142"/>
        <v>0</v>
      </c>
      <c r="R312" s="6">
        <f t="shared" si="143"/>
        <v>0</v>
      </c>
      <c r="S312" s="5">
        <f t="shared" si="144"/>
        <v>0</v>
      </c>
      <c r="T312" s="6">
        <f t="shared" si="153"/>
        <v>0.12</v>
      </c>
      <c r="U312" s="10">
        <f t="shared" si="157"/>
        <v>11</v>
      </c>
      <c r="V312" s="10">
        <v>252</v>
      </c>
      <c r="W312" s="12">
        <f t="shared" si="145"/>
        <v>1.004959143</v>
      </c>
      <c r="X312" s="5">
        <f t="shared" si="146"/>
        <v>5.0889434099999997</v>
      </c>
      <c r="Y312" s="11">
        <f t="shared" si="147"/>
        <v>0</v>
      </c>
      <c r="Z312" s="2" t="s">
        <v>65</v>
      </c>
      <c r="AA312" s="64">
        <f t="shared" si="154"/>
        <v>43768</v>
      </c>
      <c r="AB312" s="2"/>
      <c r="AC312" s="41"/>
      <c r="AD312" s="48">
        <v>41747</v>
      </c>
      <c r="AE312" s="22" t="s">
        <v>100</v>
      </c>
      <c r="AH312" s="21"/>
      <c r="AI312" s="21"/>
      <c r="AJ312" s="21"/>
      <c r="AK312" s="21"/>
      <c r="AL312" s="2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9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4"/>
      <c r="CX312" s="1"/>
      <c r="CY312" s="1"/>
      <c r="CZ312" s="1"/>
      <c r="DA312" s="1"/>
      <c r="DB312" s="1"/>
      <c r="DC312" s="1"/>
      <c r="DD312" s="1"/>
      <c r="DE312" s="1"/>
      <c r="DF312" s="1"/>
      <c r="DG312" s="2"/>
      <c r="DH312" s="1"/>
      <c r="DI312" s="1"/>
      <c r="DJ312" s="1"/>
      <c r="DK312" s="1"/>
      <c r="DL312" s="1"/>
      <c r="DM312" s="1"/>
    </row>
    <row r="313" spans="1:117" x14ac:dyDescent="0.2">
      <c r="A313" s="97">
        <f t="shared" si="148"/>
        <v>43754</v>
      </c>
      <c r="B313" s="5">
        <f t="shared" si="137"/>
        <v>1031.7716256599999</v>
      </c>
      <c r="C313" s="5">
        <f t="shared" si="149"/>
        <v>1000</v>
      </c>
      <c r="D313" s="63">
        <f t="shared" si="150"/>
        <v>5227.84</v>
      </c>
      <c r="E313" s="11">
        <f>IF(K313=1,VLOOKUP(A313,[1]Plan1!$BO$80:$BQ$314,3),E312)</f>
        <v>5233.07</v>
      </c>
      <c r="F313" s="143">
        <f t="shared" si="151"/>
        <v>43754</v>
      </c>
      <c r="G313" s="9">
        <f t="shared" si="138"/>
        <v>1.0004131725529497E-3</v>
      </c>
      <c r="H313" s="64">
        <f t="shared" si="155"/>
        <v>43787</v>
      </c>
      <c r="I313" s="64">
        <f t="shared" si="139"/>
        <v>43787</v>
      </c>
      <c r="J313" s="1">
        <f t="shared" si="152"/>
        <v>23</v>
      </c>
      <c r="K313" s="1">
        <f t="shared" si="159"/>
        <v>1</v>
      </c>
      <c r="L313" s="5">
        <f t="shared" si="140"/>
        <v>1.00004347</v>
      </c>
      <c r="M313" s="12">
        <f t="shared" si="160"/>
        <v>0.99960037000000002</v>
      </c>
      <c r="N313" s="12">
        <f t="shared" si="156"/>
        <v>1.0261739600567443</v>
      </c>
      <c r="O313" s="5">
        <f t="shared" si="158"/>
        <v>1.02621856</v>
      </c>
      <c r="P313" s="5">
        <f t="shared" si="141"/>
        <v>1026.21856</v>
      </c>
      <c r="Q313" s="10">
        <f t="shared" si="142"/>
        <v>0</v>
      </c>
      <c r="R313" s="6">
        <f t="shared" si="143"/>
        <v>0</v>
      </c>
      <c r="S313" s="5">
        <f t="shared" si="144"/>
        <v>0</v>
      </c>
      <c r="T313" s="6">
        <f t="shared" si="153"/>
        <v>0.12</v>
      </c>
      <c r="U313" s="10">
        <f t="shared" si="157"/>
        <v>12</v>
      </c>
      <c r="V313" s="10">
        <v>252</v>
      </c>
      <c r="W313" s="12">
        <f t="shared" si="145"/>
        <v>1.005411192</v>
      </c>
      <c r="X313" s="5">
        <f t="shared" si="146"/>
        <v>5.5530656599999997</v>
      </c>
      <c r="Y313" s="11">
        <f t="shared" si="147"/>
        <v>0</v>
      </c>
      <c r="Z313" s="2" t="s">
        <v>65</v>
      </c>
      <c r="AA313" s="64">
        <f t="shared" si="154"/>
        <v>43768</v>
      </c>
      <c r="AB313" s="2"/>
      <c r="AC313" s="41"/>
      <c r="AD313" s="48">
        <v>41750</v>
      </c>
      <c r="AE313" s="22" t="s">
        <v>85</v>
      </c>
      <c r="AH313" s="21"/>
      <c r="AI313" s="21"/>
      <c r="AJ313" s="21"/>
      <c r="AK313" s="21"/>
      <c r="AL313" s="2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9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4"/>
      <c r="CX313" s="1"/>
      <c r="CY313" s="1"/>
      <c r="CZ313" s="1"/>
      <c r="DA313" s="1"/>
      <c r="DB313" s="1"/>
      <c r="DC313" s="1"/>
      <c r="DD313" s="1"/>
      <c r="DE313" s="1"/>
      <c r="DF313" s="1"/>
      <c r="DG313" s="2"/>
      <c r="DH313" s="1"/>
      <c r="DI313" s="1"/>
      <c r="DJ313" s="1"/>
      <c r="DK313" s="1"/>
      <c r="DL313" s="1"/>
      <c r="DM313" s="1"/>
    </row>
    <row r="314" spans="1:117" x14ac:dyDescent="0.2">
      <c r="A314" s="97">
        <f t="shared" si="148"/>
        <v>43755</v>
      </c>
      <c r="B314" s="5">
        <f t="shared" si="137"/>
        <v>1032.2806166799999</v>
      </c>
      <c r="C314" s="5">
        <f t="shared" si="149"/>
        <v>1000</v>
      </c>
      <c r="D314" s="63">
        <f t="shared" si="150"/>
        <v>5227.84</v>
      </c>
      <c r="E314" s="11">
        <f>IF(K314=1,VLOOKUP(A314,[1]Plan1!$BO$80:$BQ$314,3),E313)</f>
        <v>5233.07</v>
      </c>
      <c r="F314" s="143">
        <f t="shared" si="151"/>
        <v>43754</v>
      </c>
      <c r="G314" s="9">
        <f t="shared" si="138"/>
        <v>1.0004131725529497E-3</v>
      </c>
      <c r="H314" s="64">
        <f t="shared" si="155"/>
        <v>43787</v>
      </c>
      <c r="I314" s="64">
        <f t="shared" si="139"/>
        <v>43787</v>
      </c>
      <c r="J314" s="1">
        <f t="shared" si="152"/>
        <v>23</v>
      </c>
      <c r="K314" s="1">
        <f t="shared" si="159"/>
        <v>2</v>
      </c>
      <c r="L314" s="5">
        <f t="shared" si="140"/>
        <v>1.00008695</v>
      </c>
      <c r="M314" s="12">
        <f t="shared" si="160"/>
        <v>0.99960037000000002</v>
      </c>
      <c r="N314" s="12">
        <f t="shared" si="156"/>
        <v>1.0261739600567443</v>
      </c>
      <c r="O314" s="5">
        <f t="shared" si="158"/>
        <v>1.0262631799999999</v>
      </c>
      <c r="P314" s="5">
        <f t="shared" si="141"/>
        <v>1026.2631799999999</v>
      </c>
      <c r="Q314" s="10">
        <f t="shared" si="142"/>
        <v>0</v>
      </c>
      <c r="R314" s="6">
        <f t="shared" si="143"/>
        <v>0</v>
      </c>
      <c r="S314" s="5">
        <f t="shared" si="144"/>
        <v>0</v>
      </c>
      <c r="T314" s="6">
        <f t="shared" si="153"/>
        <v>0.12</v>
      </c>
      <c r="U314" s="10">
        <f t="shared" si="157"/>
        <v>13</v>
      </c>
      <c r="V314" s="10">
        <v>252</v>
      </c>
      <c r="W314" s="12">
        <f t="shared" si="145"/>
        <v>1.0058634440000001</v>
      </c>
      <c r="X314" s="5">
        <f t="shared" si="146"/>
        <v>6.0174366800000003</v>
      </c>
      <c r="Y314" s="11">
        <f t="shared" si="147"/>
        <v>0</v>
      </c>
      <c r="Z314" s="2" t="s">
        <v>65</v>
      </c>
      <c r="AA314" s="64">
        <f t="shared" si="154"/>
        <v>43768</v>
      </c>
      <c r="AB314" s="2"/>
      <c r="AC314" s="41"/>
      <c r="AD314" s="48">
        <v>41760</v>
      </c>
      <c r="AE314" s="22" t="s">
        <v>92</v>
      </c>
      <c r="AH314" s="21"/>
      <c r="AI314" s="21"/>
      <c r="AJ314" s="21"/>
      <c r="AK314" s="21"/>
      <c r="AL314" s="2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9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4"/>
      <c r="CX314" s="1"/>
      <c r="CY314" s="1"/>
      <c r="CZ314" s="1"/>
      <c r="DA314" s="1"/>
      <c r="DB314" s="1"/>
      <c r="DC314" s="1"/>
      <c r="DD314" s="1"/>
      <c r="DE314" s="1"/>
      <c r="DF314" s="1"/>
      <c r="DG314" s="2"/>
      <c r="DH314" s="1"/>
      <c r="DI314" s="1"/>
      <c r="DJ314" s="1"/>
      <c r="DK314" s="1"/>
      <c r="DL314" s="1"/>
      <c r="DM314" s="1"/>
    </row>
    <row r="315" spans="1:117" x14ac:dyDescent="0.2">
      <c r="A315" s="97">
        <f t="shared" si="148"/>
        <v>43756</v>
      </c>
      <c r="B315" s="5">
        <f t="shared" si="137"/>
        <v>1032.78985743</v>
      </c>
      <c r="C315" s="5">
        <f t="shared" si="149"/>
        <v>1000</v>
      </c>
      <c r="D315" s="63">
        <f t="shared" si="150"/>
        <v>5227.84</v>
      </c>
      <c r="E315" s="11">
        <f>IF(K315=1,VLOOKUP(A315,[1]Plan1!$BO$80:$BQ$314,3),E314)</f>
        <v>5233.07</v>
      </c>
      <c r="F315" s="143">
        <f t="shared" si="151"/>
        <v>43754</v>
      </c>
      <c r="G315" s="9">
        <f t="shared" si="138"/>
        <v>1.0004131725529497E-3</v>
      </c>
      <c r="H315" s="64">
        <f t="shared" si="155"/>
        <v>43787</v>
      </c>
      <c r="I315" s="64">
        <f t="shared" si="139"/>
        <v>43787</v>
      </c>
      <c r="J315" s="1">
        <f t="shared" si="152"/>
        <v>23</v>
      </c>
      <c r="K315" s="1">
        <f t="shared" si="159"/>
        <v>3</v>
      </c>
      <c r="L315" s="5">
        <f t="shared" si="140"/>
        <v>1.00013043</v>
      </c>
      <c r="M315" s="12">
        <f t="shared" si="160"/>
        <v>0.99960037000000002</v>
      </c>
      <c r="N315" s="12">
        <f t="shared" si="156"/>
        <v>1.0261739600567443</v>
      </c>
      <c r="O315" s="5">
        <f t="shared" si="158"/>
        <v>1.0263078000000001</v>
      </c>
      <c r="P315" s="5">
        <f t="shared" si="141"/>
        <v>1026.3078</v>
      </c>
      <c r="Q315" s="10">
        <f t="shared" si="142"/>
        <v>0</v>
      </c>
      <c r="R315" s="6">
        <f t="shared" si="143"/>
        <v>0</v>
      </c>
      <c r="S315" s="5">
        <f t="shared" si="144"/>
        <v>0</v>
      </c>
      <c r="T315" s="6">
        <f t="shared" si="153"/>
        <v>0.12</v>
      </c>
      <c r="U315" s="10">
        <f t="shared" si="157"/>
        <v>14</v>
      </c>
      <c r="V315" s="10">
        <v>252</v>
      </c>
      <c r="W315" s="12">
        <f t="shared" si="145"/>
        <v>1.0063158999999999</v>
      </c>
      <c r="X315" s="5">
        <f t="shared" si="146"/>
        <v>6.4820574300000002</v>
      </c>
      <c r="Y315" s="11">
        <f t="shared" si="147"/>
        <v>0</v>
      </c>
      <c r="Z315" s="2" t="s">
        <v>65</v>
      </c>
      <c r="AA315" s="64">
        <f t="shared" si="154"/>
        <v>43768</v>
      </c>
      <c r="AB315" s="2"/>
      <c r="AC315" s="41"/>
      <c r="AD315" s="48">
        <v>41809</v>
      </c>
      <c r="AE315" s="22" t="s">
        <v>101</v>
      </c>
      <c r="AH315" s="21"/>
      <c r="AI315" s="21"/>
      <c r="AJ315" s="21"/>
      <c r="AK315" s="21"/>
      <c r="AL315" s="2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9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4"/>
      <c r="CX315" s="1"/>
      <c r="CY315" s="1"/>
      <c r="CZ315" s="1"/>
      <c r="DA315" s="1"/>
      <c r="DB315" s="1"/>
      <c r="DC315" s="1"/>
      <c r="DD315" s="1"/>
      <c r="DE315" s="1"/>
      <c r="DF315" s="1"/>
      <c r="DG315" s="2"/>
      <c r="DH315" s="1"/>
      <c r="DI315" s="1"/>
      <c r="DJ315" s="1"/>
      <c r="DK315" s="1"/>
      <c r="DL315" s="1"/>
      <c r="DM315" s="1"/>
    </row>
    <row r="316" spans="1:117" x14ac:dyDescent="0.2">
      <c r="A316" s="97">
        <f t="shared" si="148"/>
        <v>43757</v>
      </c>
      <c r="B316" s="5">
        <f t="shared" si="137"/>
        <v>1033.2993469</v>
      </c>
      <c r="C316" s="5">
        <f t="shared" si="149"/>
        <v>1000</v>
      </c>
      <c r="D316" s="63">
        <f t="shared" si="150"/>
        <v>5227.84</v>
      </c>
      <c r="E316" s="11">
        <f>IF(K316=1,VLOOKUP(A316,[1]Plan1!$BO$80:$BQ$314,3),E315)</f>
        <v>5233.07</v>
      </c>
      <c r="F316" s="143">
        <f t="shared" si="151"/>
        <v>43754</v>
      </c>
      <c r="G316" s="9">
        <f t="shared" si="138"/>
        <v>1.0004131725529497E-3</v>
      </c>
      <c r="H316" s="64">
        <f t="shared" si="155"/>
        <v>43787</v>
      </c>
      <c r="I316" s="64">
        <f t="shared" si="139"/>
        <v>43787</v>
      </c>
      <c r="J316" s="1">
        <f t="shared" si="152"/>
        <v>23</v>
      </c>
      <c r="K316" s="1">
        <f t="shared" si="159"/>
        <v>4</v>
      </c>
      <c r="L316" s="5">
        <f t="shared" si="140"/>
        <v>1.00017391</v>
      </c>
      <c r="M316" s="12">
        <f t="shared" si="160"/>
        <v>0.99960037000000002</v>
      </c>
      <c r="N316" s="12">
        <f t="shared" si="156"/>
        <v>1.0261739600567443</v>
      </c>
      <c r="O316" s="5">
        <f t="shared" si="158"/>
        <v>1.02635242</v>
      </c>
      <c r="P316" s="5">
        <f t="shared" si="141"/>
        <v>1026.3524199999999</v>
      </c>
      <c r="Q316" s="10">
        <f t="shared" si="142"/>
        <v>0</v>
      </c>
      <c r="R316" s="6">
        <f t="shared" si="143"/>
        <v>0</v>
      </c>
      <c r="S316" s="5">
        <f t="shared" si="144"/>
        <v>0</v>
      </c>
      <c r="T316" s="6">
        <f t="shared" si="153"/>
        <v>0.12</v>
      </c>
      <c r="U316" s="10">
        <f t="shared" si="157"/>
        <v>15</v>
      </c>
      <c r="V316" s="10">
        <v>252</v>
      </c>
      <c r="W316" s="12">
        <f t="shared" si="145"/>
        <v>1.006768559</v>
      </c>
      <c r="X316" s="5">
        <f t="shared" si="146"/>
        <v>6.9469269000000002</v>
      </c>
      <c r="Y316" s="11">
        <f t="shared" si="147"/>
        <v>0</v>
      </c>
      <c r="Z316" s="2" t="s">
        <v>65</v>
      </c>
      <c r="AA316" s="64">
        <f t="shared" si="154"/>
        <v>43768</v>
      </c>
      <c r="AB316" s="2"/>
      <c r="AC316" s="41"/>
      <c r="AD316" s="48">
        <v>41998</v>
      </c>
      <c r="AE316" s="22" t="s">
        <v>97</v>
      </c>
      <c r="AH316" s="21"/>
      <c r="AI316" s="21"/>
      <c r="AJ316" s="21"/>
      <c r="AK316" s="21"/>
      <c r="AL316" s="2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9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4"/>
      <c r="CX316" s="1"/>
      <c r="CY316" s="1"/>
      <c r="CZ316" s="1"/>
      <c r="DA316" s="1"/>
      <c r="DB316" s="1"/>
      <c r="DC316" s="1"/>
      <c r="DD316" s="1"/>
      <c r="DE316" s="1"/>
      <c r="DF316" s="1"/>
      <c r="DG316" s="2"/>
      <c r="DH316" s="1"/>
      <c r="DI316" s="1"/>
      <c r="DJ316" s="1"/>
      <c r="DK316" s="1"/>
      <c r="DL316" s="1"/>
      <c r="DM316" s="1"/>
    </row>
    <row r="317" spans="1:117" x14ac:dyDescent="0.2">
      <c r="A317" s="97">
        <f t="shared" si="148"/>
        <v>43758</v>
      </c>
      <c r="B317" s="5">
        <f t="shared" si="137"/>
        <v>1033.2993469</v>
      </c>
      <c r="C317" s="5">
        <f t="shared" si="149"/>
        <v>1000</v>
      </c>
      <c r="D317" s="63">
        <f t="shared" si="150"/>
        <v>5227.84</v>
      </c>
      <c r="E317" s="11">
        <f>IF(K317=1,VLOOKUP(A317,[1]Plan1!$BO$80:$BQ$314,3),E316)</f>
        <v>5233.07</v>
      </c>
      <c r="F317" s="143">
        <f t="shared" si="151"/>
        <v>43754</v>
      </c>
      <c r="G317" s="9">
        <f t="shared" si="138"/>
        <v>1.0004131725529497E-3</v>
      </c>
      <c r="H317" s="64">
        <f t="shared" si="155"/>
        <v>43787</v>
      </c>
      <c r="I317" s="64">
        <f t="shared" si="139"/>
        <v>43787</v>
      </c>
      <c r="J317" s="1">
        <f t="shared" si="152"/>
        <v>23</v>
      </c>
      <c r="K317" s="1">
        <f t="shared" si="159"/>
        <v>4</v>
      </c>
      <c r="L317" s="5">
        <f t="shared" si="140"/>
        <v>1.00017391</v>
      </c>
      <c r="M317" s="12">
        <f t="shared" si="160"/>
        <v>0.99960037000000002</v>
      </c>
      <c r="N317" s="12">
        <f t="shared" si="156"/>
        <v>1.0261739600567443</v>
      </c>
      <c r="O317" s="5">
        <f t="shared" si="158"/>
        <v>1.02635242</v>
      </c>
      <c r="P317" s="5">
        <f t="shared" si="141"/>
        <v>1026.3524199999999</v>
      </c>
      <c r="Q317" s="10">
        <f t="shared" si="142"/>
        <v>0</v>
      </c>
      <c r="R317" s="6">
        <f t="shared" si="143"/>
        <v>0</v>
      </c>
      <c r="S317" s="5">
        <f t="shared" si="144"/>
        <v>0</v>
      </c>
      <c r="T317" s="6">
        <f t="shared" si="153"/>
        <v>0.12</v>
      </c>
      <c r="U317" s="10">
        <f t="shared" si="157"/>
        <v>15</v>
      </c>
      <c r="V317" s="10">
        <v>252</v>
      </c>
      <c r="W317" s="12">
        <f t="shared" si="145"/>
        <v>1.006768559</v>
      </c>
      <c r="X317" s="5">
        <f t="shared" si="146"/>
        <v>6.9469269000000002</v>
      </c>
      <c r="Y317" s="11">
        <f t="shared" si="147"/>
        <v>0</v>
      </c>
      <c r="Z317" s="2" t="s">
        <v>65</v>
      </c>
      <c r="AA317" s="64">
        <f t="shared" si="154"/>
        <v>43768</v>
      </c>
      <c r="AB317" s="2"/>
      <c r="AC317" s="41"/>
      <c r="AD317" s="48">
        <v>42005</v>
      </c>
      <c r="AE317" s="22" t="s">
        <v>99</v>
      </c>
      <c r="AH317" s="21"/>
      <c r="AI317" s="21"/>
      <c r="AJ317" s="21"/>
      <c r="AK317" s="21"/>
      <c r="AL317" s="2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9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4"/>
      <c r="CX317" s="1"/>
      <c r="CY317" s="1"/>
      <c r="CZ317" s="1"/>
      <c r="DA317" s="1"/>
      <c r="DB317" s="1"/>
      <c r="DC317" s="1"/>
      <c r="DD317" s="1"/>
      <c r="DE317" s="1"/>
      <c r="DF317" s="1"/>
      <c r="DG317" s="2"/>
      <c r="DH317" s="1"/>
      <c r="DI317" s="1"/>
      <c r="DJ317" s="1"/>
      <c r="DK317" s="1"/>
      <c r="DL317" s="1"/>
      <c r="DM317" s="1"/>
    </row>
    <row r="318" spans="1:117" x14ac:dyDescent="0.2">
      <c r="A318" s="97">
        <f t="shared" si="148"/>
        <v>43759</v>
      </c>
      <c r="B318" s="5">
        <f t="shared" si="137"/>
        <v>1033.2993469</v>
      </c>
      <c r="C318" s="5">
        <f t="shared" si="149"/>
        <v>1000</v>
      </c>
      <c r="D318" s="63">
        <f t="shared" si="150"/>
        <v>5227.84</v>
      </c>
      <c r="E318" s="11">
        <f>IF(K318=1,VLOOKUP(A318,[1]Plan1!$BO$80:$BQ$314,3),E317)</f>
        <v>5233.07</v>
      </c>
      <c r="F318" s="143">
        <f t="shared" si="151"/>
        <v>43754</v>
      </c>
      <c r="G318" s="9">
        <f t="shared" si="138"/>
        <v>1.0004131725529497E-3</v>
      </c>
      <c r="H318" s="64">
        <f t="shared" si="155"/>
        <v>43787</v>
      </c>
      <c r="I318" s="64">
        <f t="shared" si="139"/>
        <v>43787</v>
      </c>
      <c r="J318" s="1">
        <f t="shared" si="152"/>
        <v>23</v>
      </c>
      <c r="K318" s="1">
        <f t="shared" si="159"/>
        <v>4</v>
      </c>
      <c r="L318" s="5">
        <f t="shared" si="140"/>
        <v>1.00017391</v>
      </c>
      <c r="M318" s="12">
        <f t="shared" si="160"/>
        <v>0.99960037000000002</v>
      </c>
      <c r="N318" s="12">
        <f t="shared" si="156"/>
        <v>1.0261739600567443</v>
      </c>
      <c r="O318" s="5">
        <f t="shared" si="158"/>
        <v>1.02635242</v>
      </c>
      <c r="P318" s="5">
        <f t="shared" si="141"/>
        <v>1026.3524199999999</v>
      </c>
      <c r="Q318" s="10">
        <f t="shared" si="142"/>
        <v>0</v>
      </c>
      <c r="R318" s="6">
        <f t="shared" si="143"/>
        <v>0</v>
      </c>
      <c r="S318" s="5">
        <f t="shared" si="144"/>
        <v>0</v>
      </c>
      <c r="T318" s="6">
        <f t="shared" si="153"/>
        <v>0.12</v>
      </c>
      <c r="U318" s="10">
        <f t="shared" si="157"/>
        <v>15</v>
      </c>
      <c r="V318" s="10">
        <v>252</v>
      </c>
      <c r="W318" s="12">
        <f t="shared" si="145"/>
        <v>1.006768559</v>
      </c>
      <c r="X318" s="5">
        <f t="shared" si="146"/>
        <v>6.9469269000000002</v>
      </c>
      <c r="Y318" s="11">
        <f t="shared" si="147"/>
        <v>0</v>
      </c>
      <c r="Z318" s="2" t="s">
        <v>65</v>
      </c>
      <c r="AA318" s="64">
        <f t="shared" si="154"/>
        <v>43768</v>
      </c>
      <c r="AB318" s="2"/>
      <c r="AC318" s="41"/>
      <c r="AD318" s="48">
        <v>42051</v>
      </c>
      <c r="AE318" s="22" t="s">
        <v>83</v>
      </c>
      <c r="AH318" s="21"/>
      <c r="AI318" s="21"/>
      <c r="AJ318" s="21"/>
      <c r="AK318" s="21"/>
      <c r="AL318" s="2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9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4"/>
      <c r="CX318" s="1"/>
      <c r="CY318" s="1"/>
      <c r="CZ318" s="1"/>
      <c r="DA318" s="1"/>
      <c r="DB318" s="1"/>
      <c r="DC318" s="1"/>
      <c r="DD318" s="1"/>
      <c r="DE318" s="1"/>
      <c r="DF318" s="1"/>
      <c r="DG318" s="2"/>
      <c r="DH318" s="1"/>
      <c r="DI318" s="1"/>
      <c r="DJ318" s="1"/>
      <c r="DK318" s="1"/>
      <c r="DL318" s="1"/>
      <c r="DM318" s="1"/>
    </row>
    <row r="319" spans="1:117" x14ac:dyDescent="0.2">
      <c r="A319" s="97">
        <f t="shared" si="148"/>
        <v>43760</v>
      </c>
      <c r="B319" s="5">
        <f t="shared" si="137"/>
        <v>1033.8090861600001</v>
      </c>
      <c r="C319" s="5">
        <f t="shared" si="149"/>
        <v>1000</v>
      </c>
      <c r="D319" s="63">
        <f t="shared" si="150"/>
        <v>5227.84</v>
      </c>
      <c r="E319" s="11">
        <f>IF(K319=1,VLOOKUP(A319,[1]Plan1!$BO$80:$BQ$314,3),E318)</f>
        <v>5233.07</v>
      </c>
      <c r="F319" s="143">
        <f t="shared" si="151"/>
        <v>43754</v>
      </c>
      <c r="G319" s="9">
        <f t="shared" si="138"/>
        <v>1.0004131725529497E-3</v>
      </c>
      <c r="H319" s="64">
        <f t="shared" si="155"/>
        <v>43787</v>
      </c>
      <c r="I319" s="64">
        <f t="shared" si="139"/>
        <v>43787</v>
      </c>
      <c r="J319" s="1">
        <f t="shared" si="152"/>
        <v>23</v>
      </c>
      <c r="K319" s="1">
        <f t="shared" si="159"/>
        <v>5</v>
      </c>
      <c r="L319" s="5">
        <f t="shared" si="140"/>
        <v>1.00021739</v>
      </c>
      <c r="M319" s="12">
        <f t="shared" si="160"/>
        <v>0.99960037000000002</v>
      </c>
      <c r="N319" s="12">
        <f t="shared" si="156"/>
        <v>1.0261739600567443</v>
      </c>
      <c r="O319" s="5">
        <f t="shared" si="158"/>
        <v>1.02639704</v>
      </c>
      <c r="P319" s="5">
        <f t="shared" si="141"/>
        <v>1026.3970400000001</v>
      </c>
      <c r="Q319" s="10">
        <f t="shared" si="142"/>
        <v>0</v>
      </c>
      <c r="R319" s="6">
        <f t="shared" si="143"/>
        <v>0</v>
      </c>
      <c r="S319" s="5">
        <f t="shared" si="144"/>
        <v>0</v>
      </c>
      <c r="T319" s="6">
        <f t="shared" si="153"/>
        <v>0.12</v>
      </c>
      <c r="U319" s="10">
        <f t="shared" si="157"/>
        <v>16</v>
      </c>
      <c r="V319" s="10">
        <v>252</v>
      </c>
      <c r="W319" s="12">
        <f t="shared" si="145"/>
        <v>1.007221422</v>
      </c>
      <c r="X319" s="5">
        <f t="shared" si="146"/>
        <v>7.4120461600000001</v>
      </c>
      <c r="Y319" s="11">
        <f t="shared" si="147"/>
        <v>0</v>
      </c>
      <c r="Z319" s="2" t="s">
        <v>65</v>
      </c>
      <c r="AA319" s="64">
        <f t="shared" si="154"/>
        <v>43768</v>
      </c>
      <c r="AB319" s="2"/>
      <c r="AC319" s="41"/>
      <c r="AD319" s="48">
        <v>42052</v>
      </c>
      <c r="AE319" s="22" t="s">
        <v>83</v>
      </c>
      <c r="AH319" s="21"/>
      <c r="AI319" s="21"/>
      <c r="AJ319" s="21"/>
      <c r="AK319" s="21"/>
      <c r="AL319" s="2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9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4"/>
      <c r="CX319" s="1"/>
      <c r="CY319" s="1"/>
      <c r="CZ319" s="1"/>
      <c r="DA319" s="1"/>
      <c r="DB319" s="1"/>
      <c r="DC319" s="1"/>
      <c r="DD319" s="1"/>
      <c r="DE319" s="1"/>
      <c r="DF319" s="1"/>
      <c r="DG319" s="2"/>
      <c r="DH319" s="1"/>
      <c r="DI319" s="1"/>
      <c r="DJ319" s="1"/>
      <c r="DK319" s="1"/>
      <c r="DL319" s="1"/>
      <c r="DM319" s="1"/>
    </row>
    <row r="320" spans="1:117" x14ac:dyDescent="0.2">
      <c r="A320" s="97">
        <f t="shared" si="148"/>
        <v>43761</v>
      </c>
      <c r="B320" s="5">
        <f t="shared" si="137"/>
        <v>1034.3190741999999</v>
      </c>
      <c r="C320" s="5">
        <f t="shared" si="149"/>
        <v>1000</v>
      </c>
      <c r="D320" s="63">
        <f t="shared" si="150"/>
        <v>5227.84</v>
      </c>
      <c r="E320" s="11">
        <f>IF(K320=1,VLOOKUP(A320,[1]Plan1!$BO$80:$BQ$314,3),E319)</f>
        <v>5233.07</v>
      </c>
      <c r="F320" s="143">
        <f t="shared" si="151"/>
        <v>43754</v>
      </c>
      <c r="G320" s="9">
        <f t="shared" si="138"/>
        <v>1.0004131725529497E-3</v>
      </c>
      <c r="H320" s="64">
        <f t="shared" si="155"/>
        <v>43787</v>
      </c>
      <c r="I320" s="64">
        <f t="shared" si="139"/>
        <v>43787</v>
      </c>
      <c r="J320" s="1">
        <f t="shared" si="152"/>
        <v>23</v>
      </c>
      <c r="K320" s="1">
        <f t="shared" si="159"/>
        <v>6</v>
      </c>
      <c r="L320" s="5">
        <f t="shared" si="140"/>
        <v>1.0002608799999999</v>
      </c>
      <c r="M320" s="12">
        <f t="shared" si="160"/>
        <v>0.99960037000000002</v>
      </c>
      <c r="N320" s="12">
        <f t="shared" si="156"/>
        <v>1.0261739600567443</v>
      </c>
      <c r="O320" s="5">
        <f t="shared" si="158"/>
        <v>1.0264416599999999</v>
      </c>
      <c r="P320" s="5">
        <f t="shared" si="141"/>
        <v>1026.44166</v>
      </c>
      <c r="Q320" s="10">
        <f t="shared" si="142"/>
        <v>0</v>
      </c>
      <c r="R320" s="6">
        <f t="shared" si="143"/>
        <v>0</v>
      </c>
      <c r="S320" s="5">
        <f t="shared" si="144"/>
        <v>0</v>
      </c>
      <c r="T320" s="6">
        <f t="shared" si="153"/>
        <v>0.12</v>
      </c>
      <c r="U320" s="10">
        <f t="shared" si="157"/>
        <v>17</v>
      </c>
      <c r="V320" s="10">
        <v>252</v>
      </c>
      <c r="W320" s="12">
        <f t="shared" si="145"/>
        <v>1.0076744879999999</v>
      </c>
      <c r="X320" s="5">
        <f t="shared" si="146"/>
        <v>7.8774141999999996</v>
      </c>
      <c r="Y320" s="11">
        <f t="shared" si="147"/>
        <v>0</v>
      </c>
      <c r="Z320" s="2" t="s">
        <v>65</v>
      </c>
      <c r="AA320" s="64">
        <f t="shared" si="154"/>
        <v>43768</v>
      </c>
      <c r="AB320" s="2"/>
      <c r="AC320" s="41"/>
      <c r="AD320" s="48">
        <v>42097</v>
      </c>
      <c r="AE320" s="22" t="s">
        <v>100</v>
      </c>
      <c r="AH320" s="21"/>
      <c r="AI320" s="21"/>
      <c r="AJ320" s="21"/>
      <c r="AK320" s="21"/>
      <c r="AL320" s="2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9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4"/>
      <c r="CX320" s="1"/>
      <c r="CY320" s="1"/>
      <c r="CZ320" s="1"/>
      <c r="DA320" s="1"/>
      <c r="DB320" s="1"/>
      <c r="DC320" s="1"/>
      <c r="DD320" s="1"/>
      <c r="DE320" s="1"/>
      <c r="DF320" s="1"/>
      <c r="DG320" s="2"/>
      <c r="DH320" s="1"/>
      <c r="DI320" s="1"/>
      <c r="DJ320" s="1"/>
      <c r="DK320" s="1"/>
      <c r="DL320" s="1"/>
      <c r="DM320" s="1"/>
    </row>
    <row r="321" spans="1:117" x14ac:dyDescent="0.2">
      <c r="A321" s="97">
        <f t="shared" si="148"/>
        <v>43762</v>
      </c>
      <c r="B321" s="5">
        <f t="shared" si="137"/>
        <v>1034.82931207</v>
      </c>
      <c r="C321" s="5">
        <f t="shared" si="149"/>
        <v>1000</v>
      </c>
      <c r="D321" s="63">
        <f t="shared" si="150"/>
        <v>5227.84</v>
      </c>
      <c r="E321" s="11">
        <f>IF(K321=1,VLOOKUP(A321,[1]Plan1!$BO$80:$BQ$314,3),E320)</f>
        <v>5233.07</v>
      </c>
      <c r="F321" s="143">
        <f t="shared" si="151"/>
        <v>43754</v>
      </c>
      <c r="G321" s="9">
        <f t="shared" si="138"/>
        <v>1.0004131725529497E-3</v>
      </c>
      <c r="H321" s="64">
        <f t="shared" si="155"/>
        <v>43787</v>
      </c>
      <c r="I321" s="64">
        <f t="shared" si="139"/>
        <v>43787</v>
      </c>
      <c r="J321" s="1">
        <f t="shared" si="152"/>
        <v>23</v>
      </c>
      <c r="K321" s="1">
        <f t="shared" si="159"/>
        <v>7</v>
      </c>
      <c r="L321" s="5">
        <f t="shared" si="140"/>
        <v>1.0003043599999999</v>
      </c>
      <c r="M321" s="12">
        <f t="shared" si="160"/>
        <v>0.99960037000000002</v>
      </c>
      <c r="N321" s="12">
        <f t="shared" si="156"/>
        <v>1.0261739600567443</v>
      </c>
      <c r="O321" s="5">
        <f t="shared" si="158"/>
        <v>1.0264862800000001</v>
      </c>
      <c r="P321" s="5">
        <f t="shared" si="141"/>
        <v>1026.4862800000001</v>
      </c>
      <c r="Q321" s="10">
        <f t="shared" si="142"/>
        <v>0</v>
      </c>
      <c r="R321" s="6">
        <f t="shared" si="143"/>
        <v>0</v>
      </c>
      <c r="S321" s="5">
        <f t="shared" si="144"/>
        <v>0</v>
      </c>
      <c r="T321" s="6">
        <f t="shared" si="153"/>
        <v>0.12</v>
      </c>
      <c r="U321" s="10">
        <f t="shared" si="157"/>
        <v>18</v>
      </c>
      <c r="V321" s="10">
        <v>252</v>
      </c>
      <c r="W321" s="12">
        <f t="shared" si="145"/>
        <v>1.0081277580000001</v>
      </c>
      <c r="X321" s="5">
        <f t="shared" si="146"/>
        <v>8.3430320699999996</v>
      </c>
      <c r="Y321" s="11">
        <f t="shared" si="147"/>
        <v>0</v>
      </c>
      <c r="Z321" s="2" t="s">
        <v>65</v>
      </c>
      <c r="AA321" s="64">
        <f t="shared" si="154"/>
        <v>43768</v>
      </c>
      <c r="AB321" s="2"/>
      <c r="AC321" s="41"/>
      <c r="AD321" s="48">
        <v>42115</v>
      </c>
      <c r="AE321" s="22" t="s">
        <v>85</v>
      </c>
      <c r="AH321" s="21"/>
      <c r="AI321" s="21"/>
      <c r="AJ321" s="21"/>
      <c r="AK321" s="21"/>
      <c r="AL321" s="2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9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4"/>
      <c r="CX321" s="1"/>
      <c r="CY321" s="1"/>
      <c r="CZ321" s="1"/>
      <c r="DA321" s="1"/>
      <c r="DB321" s="1"/>
      <c r="DC321" s="1"/>
      <c r="DD321" s="1"/>
      <c r="DE321" s="1"/>
      <c r="DF321" s="1"/>
      <c r="DG321" s="2"/>
      <c r="DH321" s="1"/>
      <c r="DI321" s="1"/>
      <c r="DJ321" s="1"/>
      <c r="DK321" s="1"/>
      <c r="DL321" s="1"/>
      <c r="DM321" s="1"/>
    </row>
    <row r="322" spans="1:117" x14ac:dyDescent="0.2">
      <c r="A322" s="97">
        <f t="shared" si="148"/>
        <v>43763</v>
      </c>
      <c r="B322" s="5">
        <f t="shared" si="137"/>
        <v>1035.33981092</v>
      </c>
      <c r="C322" s="5">
        <f t="shared" si="149"/>
        <v>1000</v>
      </c>
      <c r="D322" s="63">
        <f t="shared" si="150"/>
        <v>5227.84</v>
      </c>
      <c r="E322" s="11">
        <f>IF(K322=1,VLOOKUP(A322,[1]Plan1!$BO$80:$BQ$314,3),E321)</f>
        <v>5233.07</v>
      </c>
      <c r="F322" s="143">
        <f t="shared" si="151"/>
        <v>43754</v>
      </c>
      <c r="G322" s="9">
        <f t="shared" si="138"/>
        <v>1.0004131725529497E-3</v>
      </c>
      <c r="H322" s="64">
        <f t="shared" si="155"/>
        <v>43787</v>
      </c>
      <c r="I322" s="64">
        <f t="shared" si="139"/>
        <v>43787</v>
      </c>
      <c r="J322" s="1">
        <f t="shared" si="152"/>
        <v>23</v>
      </c>
      <c r="K322" s="1">
        <f t="shared" si="159"/>
        <v>8</v>
      </c>
      <c r="L322" s="5">
        <f t="shared" si="140"/>
        <v>1.00034785</v>
      </c>
      <c r="M322" s="12">
        <f t="shared" si="160"/>
        <v>0.99960037000000002</v>
      </c>
      <c r="N322" s="12">
        <f t="shared" si="156"/>
        <v>1.0261739600567443</v>
      </c>
      <c r="O322" s="5">
        <f t="shared" si="158"/>
        <v>1.02653091</v>
      </c>
      <c r="P322" s="5">
        <f t="shared" si="141"/>
        <v>1026.5309099999999</v>
      </c>
      <c r="Q322" s="10">
        <f t="shared" si="142"/>
        <v>0</v>
      </c>
      <c r="R322" s="6">
        <f t="shared" si="143"/>
        <v>0</v>
      </c>
      <c r="S322" s="5">
        <f t="shared" si="144"/>
        <v>0</v>
      </c>
      <c r="T322" s="6">
        <f t="shared" si="153"/>
        <v>0.12</v>
      </c>
      <c r="U322" s="10">
        <f t="shared" si="157"/>
        <v>19</v>
      </c>
      <c r="V322" s="10">
        <v>252</v>
      </c>
      <c r="W322" s="12">
        <f t="shared" si="145"/>
        <v>1.0085812329999999</v>
      </c>
      <c r="X322" s="5">
        <f t="shared" si="146"/>
        <v>8.8089009199999992</v>
      </c>
      <c r="Y322" s="11">
        <f t="shared" si="147"/>
        <v>0</v>
      </c>
      <c r="Z322" s="2" t="s">
        <v>65</v>
      </c>
      <c r="AA322" s="64">
        <f t="shared" si="154"/>
        <v>43768</v>
      </c>
      <c r="AB322" s="2"/>
      <c r="AC322" s="41"/>
      <c r="AD322" s="48">
        <v>42125</v>
      </c>
      <c r="AE322" s="22" t="s">
        <v>102</v>
      </c>
      <c r="AH322" s="21"/>
      <c r="AI322" s="21"/>
      <c r="AJ322" s="21"/>
      <c r="AK322" s="21"/>
      <c r="AL322" s="2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9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4"/>
      <c r="CX322" s="1"/>
      <c r="CY322" s="1"/>
      <c r="CZ322" s="1"/>
      <c r="DA322" s="1"/>
      <c r="DB322" s="1"/>
      <c r="DC322" s="1"/>
      <c r="DD322" s="1"/>
      <c r="DE322" s="1"/>
      <c r="DF322" s="1"/>
      <c r="DG322" s="2"/>
      <c r="DH322" s="1"/>
      <c r="DI322" s="1"/>
      <c r="DJ322" s="1"/>
      <c r="DK322" s="1"/>
      <c r="DL322" s="1"/>
      <c r="DM322" s="1"/>
    </row>
    <row r="323" spans="1:117" x14ac:dyDescent="0.2">
      <c r="A323" s="97">
        <f t="shared" si="148"/>
        <v>43764</v>
      </c>
      <c r="B323" s="5">
        <f t="shared" si="137"/>
        <v>1035.85055863</v>
      </c>
      <c r="C323" s="5">
        <f t="shared" si="149"/>
        <v>1000</v>
      </c>
      <c r="D323" s="63">
        <f t="shared" si="150"/>
        <v>5227.84</v>
      </c>
      <c r="E323" s="11">
        <f>IF(K323=1,VLOOKUP(A323,[1]Plan1!$BO$80:$BQ$314,3),E322)</f>
        <v>5233.07</v>
      </c>
      <c r="F323" s="143">
        <f t="shared" si="151"/>
        <v>43754</v>
      </c>
      <c r="G323" s="9">
        <f t="shared" si="138"/>
        <v>1.0004131725529497E-3</v>
      </c>
      <c r="H323" s="64">
        <f t="shared" si="155"/>
        <v>43787</v>
      </c>
      <c r="I323" s="64">
        <f t="shared" si="139"/>
        <v>43787</v>
      </c>
      <c r="J323" s="1">
        <f t="shared" si="152"/>
        <v>23</v>
      </c>
      <c r="K323" s="1">
        <f t="shared" si="159"/>
        <v>9</v>
      </c>
      <c r="L323" s="5">
        <f t="shared" si="140"/>
        <v>1.00039134</v>
      </c>
      <c r="M323" s="12">
        <f t="shared" si="160"/>
        <v>0.99960037000000002</v>
      </c>
      <c r="N323" s="12">
        <f t="shared" si="156"/>
        <v>1.0261739600567443</v>
      </c>
      <c r="O323" s="5">
        <f t="shared" si="158"/>
        <v>1.0265755400000001</v>
      </c>
      <c r="P323" s="5">
        <f t="shared" si="141"/>
        <v>1026.57554</v>
      </c>
      <c r="Q323" s="10">
        <f t="shared" si="142"/>
        <v>0</v>
      </c>
      <c r="R323" s="6">
        <f t="shared" si="143"/>
        <v>0</v>
      </c>
      <c r="S323" s="5">
        <f t="shared" si="144"/>
        <v>0</v>
      </c>
      <c r="T323" s="6">
        <f t="shared" si="153"/>
        <v>0.12</v>
      </c>
      <c r="U323" s="10">
        <f t="shared" si="157"/>
        <v>20</v>
      </c>
      <c r="V323" s="10">
        <v>252</v>
      </c>
      <c r="W323" s="12">
        <f t="shared" si="145"/>
        <v>1.0090349110000001</v>
      </c>
      <c r="X323" s="5">
        <f t="shared" si="146"/>
        <v>9.2750186299999999</v>
      </c>
      <c r="Y323" s="11">
        <f t="shared" si="147"/>
        <v>0</v>
      </c>
      <c r="Z323" s="2" t="s">
        <v>65</v>
      </c>
      <c r="AA323" s="64">
        <f t="shared" si="154"/>
        <v>43768</v>
      </c>
      <c r="AB323" s="2"/>
      <c r="AC323" s="41"/>
      <c r="AD323" s="48">
        <v>42159</v>
      </c>
      <c r="AE323" s="22" t="s">
        <v>101</v>
      </c>
      <c r="AH323" s="21"/>
      <c r="AI323" s="21"/>
      <c r="AJ323" s="21"/>
      <c r="AK323" s="21"/>
      <c r="AL323" s="2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9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4"/>
      <c r="CX323" s="1"/>
      <c r="CY323" s="1"/>
      <c r="CZ323" s="1"/>
      <c r="DA323" s="1"/>
      <c r="DB323" s="1"/>
      <c r="DC323" s="1"/>
      <c r="DD323" s="1"/>
      <c r="DE323" s="1"/>
      <c r="DF323" s="1"/>
      <c r="DG323" s="2"/>
      <c r="DH323" s="1"/>
      <c r="DI323" s="1"/>
      <c r="DJ323" s="1"/>
      <c r="DK323" s="1"/>
      <c r="DL323" s="1"/>
      <c r="DM323" s="1"/>
    </row>
    <row r="324" spans="1:117" x14ac:dyDescent="0.2">
      <c r="A324" s="97">
        <f t="shared" si="148"/>
        <v>43765</v>
      </c>
      <c r="B324" s="5">
        <f t="shared" si="137"/>
        <v>1035.85055863</v>
      </c>
      <c r="C324" s="5">
        <f t="shared" si="149"/>
        <v>1000</v>
      </c>
      <c r="D324" s="63">
        <f t="shared" si="150"/>
        <v>5227.84</v>
      </c>
      <c r="E324" s="11">
        <f>IF(K324=1,VLOOKUP(A324,[1]Plan1!$BO$80:$BQ$314,3),E323)</f>
        <v>5233.07</v>
      </c>
      <c r="F324" s="143">
        <f t="shared" si="151"/>
        <v>43754</v>
      </c>
      <c r="G324" s="9">
        <f t="shared" si="138"/>
        <v>1.0004131725529497E-3</v>
      </c>
      <c r="H324" s="64">
        <f t="shared" si="155"/>
        <v>43787</v>
      </c>
      <c r="I324" s="64">
        <f t="shared" si="139"/>
        <v>43787</v>
      </c>
      <c r="J324" s="1">
        <f t="shared" si="152"/>
        <v>23</v>
      </c>
      <c r="K324" s="1">
        <f t="shared" si="159"/>
        <v>9</v>
      </c>
      <c r="L324" s="5">
        <f t="shared" si="140"/>
        <v>1.00039134</v>
      </c>
      <c r="M324" s="12">
        <f t="shared" si="160"/>
        <v>0.99960037000000002</v>
      </c>
      <c r="N324" s="12">
        <f t="shared" si="156"/>
        <v>1.0261739600567443</v>
      </c>
      <c r="O324" s="5">
        <f t="shared" si="158"/>
        <v>1.0265755400000001</v>
      </c>
      <c r="P324" s="5">
        <f t="shared" si="141"/>
        <v>1026.57554</v>
      </c>
      <c r="Q324" s="10">
        <f t="shared" si="142"/>
        <v>0</v>
      </c>
      <c r="R324" s="6">
        <f t="shared" si="143"/>
        <v>0</v>
      </c>
      <c r="S324" s="5">
        <f t="shared" si="144"/>
        <v>0</v>
      </c>
      <c r="T324" s="6">
        <f t="shared" si="153"/>
        <v>0.12</v>
      </c>
      <c r="U324" s="10">
        <f t="shared" si="157"/>
        <v>20</v>
      </c>
      <c r="V324" s="10">
        <v>252</v>
      </c>
      <c r="W324" s="12">
        <f t="shared" si="145"/>
        <v>1.0090349110000001</v>
      </c>
      <c r="X324" s="5">
        <f t="shared" si="146"/>
        <v>9.2750186299999999</v>
      </c>
      <c r="Y324" s="11">
        <f t="shared" si="147"/>
        <v>0</v>
      </c>
      <c r="Z324" s="2" t="s">
        <v>65</v>
      </c>
      <c r="AA324" s="64">
        <f t="shared" si="154"/>
        <v>43768</v>
      </c>
      <c r="AB324" s="2"/>
      <c r="AC324" s="41"/>
      <c r="AD324" s="48">
        <v>42254</v>
      </c>
      <c r="AE324" s="22" t="s">
        <v>103</v>
      </c>
      <c r="AG324" s="1"/>
      <c r="AH324" s="21"/>
      <c r="AI324" s="21"/>
      <c r="AJ324" s="21"/>
      <c r="AK324" s="21"/>
      <c r="AL324" s="2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9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4"/>
      <c r="CX324" s="1"/>
      <c r="CY324" s="1"/>
      <c r="CZ324" s="1"/>
      <c r="DA324" s="1"/>
      <c r="DB324" s="1"/>
      <c r="DC324" s="1"/>
      <c r="DD324" s="1"/>
      <c r="DE324" s="1"/>
      <c r="DF324" s="1"/>
      <c r="DG324" s="2"/>
      <c r="DH324" s="1"/>
      <c r="DI324" s="1"/>
      <c r="DJ324" s="1"/>
      <c r="DK324" s="1"/>
      <c r="DL324" s="1"/>
      <c r="DM324" s="1"/>
    </row>
    <row r="325" spans="1:117" x14ac:dyDescent="0.2">
      <c r="A325" s="97">
        <f t="shared" si="148"/>
        <v>43766</v>
      </c>
      <c r="B325" s="5">
        <f t="shared" si="137"/>
        <v>1035.85055863</v>
      </c>
      <c r="C325" s="5">
        <f t="shared" si="149"/>
        <v>1000</v>
      </c>
      <c r="D325" s="63">
        <f t="shared" si="150"/>
        <v>5227.84</v>
      </c>
      <c r="E325" s="11">
        <f>IF(K325=1,VLOOKUP(A325,[1]Plan1!$BO$80:$BQ$314,3),E324)</f>
        <v>5233.07</v>
      </c>
      <c r="F325" s="143">
        <f t="shared" si="151"/>
        <v>43754</v>
      </c>
      <c r="G325" s="9">
        <f t="shared" si="138"/>
        <v>1.0004131725529497E-3</v>
      </c>
      <c r="H325" s="64">
        <f t="shared" si="155"/>
        <v>43787</v>
      </c>
      <c r="I325" s="64">
        <f t="shared" si="139"/>
        <v>43787</v>
      </c>
      <c r="J325" s="1">
        <f t="shared" si="152"/>
        <v>23</v>
      </c>
      <c r="K325" s="1">
        <f t="shared" si="159"/>
        <v>9</v>
      </c>
      <c r="L325" s="5">
        <f t="shared" si="140"/>
        <v>1.00039134</v>
      </c>
      <c r="M325" s="12">
        <f t="shared" si="160"/>
        <v>0.99960037000000002</v>
      </c>
      <c r="N325" s="12">
        <f t="shared" si="156"/>
        <v>1.0261739600567443</v>
      </c>
      <c r="O325" s="5">
        <f t="shared" si="158"/>
        <v>1.0265755400000001</v>
      </c>
      <c r="P325" s="5">
        <f t="shared" si="141"/>
        <v>1026.57554</v>
      </c>
      <c r="Q325" s="10">
        <f t="shared" si="142"/>
        <v>0</v>
      </c>
      <c r="R325" s="6">
        <f t="shared" si="143"/>
        <v>0</v>
      </c>
      <c r="S325" s="5">
        <f t="shared" si="144"/>
        <v>0</v>
      </c>
      <c r="T325" s="6">
        <f t="shared" si="153"/>
        <v>0.12</v>
      </c>
      <c r="U325" s="10">
        <f t="shared" si="157"/>
        <v>20</v>
      </c>
      <c r="V325" s="10">
        <v>252</v>
      </c>
      <c r="W325" s="12">
        <f t="shared" si="145"/>
        <v>1.0090349110000001</v>
      </c>
      <c r="X325" s="5">
        <f t="shared" si="146"/>
        <v>9.2750186299999999</v>
      </c>
      <c r="Y325" s="11">
        <f t="shared" si="147"/>
        <v>0</v>
      </c>
      <c r="Z325" s="2" t="s">
        <v>65</v>
      </c>
      <c r="AA325" s="64">
        <f t="shared" si="154"/>
        <v>43768</v>
      </c>
      <c r="AB325" s="2"/>
      <c r="AC325" s="41"/>
      <c r="AD325" s="48">
        <v>42289</v>
      </c>
      <c r="AE325" s="32" t="s">
        <v>89</v>
      </c>
      <c r="AG325" s="1"/>
      <c r="AH325" s="21"/>
      <c r="AI325" s="21"/>
      <c r="AJ325" s="21"/>
      <c r="AK325" s="21"/>
      <c r="AL325" s="2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9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4"/>
      <c r="CX325" s="1"/>
      <c r="CY325" s="1"/>
      <c r="CZ325" s="1"/>
      <c r="DA325" s="1"/>
      <c r="DB325" s="1"/>
      <c r="DC325" s="1"/>
      <c r="DD325" s="1"/>
      <c r="DE325" s="1"/>
      <c r="DF325" s="1"/>
      <c r="DG325" s="2"/>
      <c r="DH325" s="1"/>
      <c r="DI325" s="1"/>
      <c r="DJ325" s="1"/>
      <c r="DK325" s="1"/>
      <c r="DL325" s="1"/>
      <c r="DM325" s="1"/>
    </row>
    <row r="326" spans="1:117" x14ac:dyDescent="0.2">
      <c r="A326" s="97">
        <f t="shared" si="148"/>
        <v>43767</v>
      </c>
      <c r="B326" s="5">
        <f t="shared" si="137"/>
        <v>1036.3615562799998</v>
      </c>
      <c r="C326" s="5">
        <f t="shared" si="149"/>
        <v>1000</v>
      </c>
      <c r="D326" s="63">
        <f t="shared" si="150"/>
        <v>5227.84</v>
      </c>
      <c r="E326" s="11">
        <f>IF(K326=1,VLOOKUP(A326,[1]Plan1!$BO$80:$BQ$314,3),E325)</f>
        <v>5233.07</v>
      </c>
      <c r="F326" s="143">
        <f t="shared" si="151"/>
        <v>43754</v>
      </c>
      <c r="G326" s="9">
        <f t="shared" si="138"/>
        <v>1.0004131725529497E-3</v>
      </c>
      <c r="H326" s="64">
        <f t="shared" si="155"/>
        <v>43787</v>
      </c>
      <c r="I326" s="64">
        <f t="shared" si="139"/>
        <v>43787</v>
      </c>
      <c r="J326" s="1">
        <f t="shared" si="152"/>
        <v>23</v>
      </c>
      <c r="K326" s="1">
        <f t="shared" si="159"/>
        <v>10</v>
      </c>
      <c r="L326" s="5">
        <f t="shared" si="140"/>
        <v>1.0004348300000001</v>
      </c>
      <c r="M326" s="12">
        <f t="shared" si="160"/>
        <v>0.99960037000000002</v>
      </c>
      <c r="N326" s="12">
        <f t="shared" si="156"/>
        <v>1.0261739600567443</v>
      </c>
      <c r="O326" s="5">
        <f t="shared" si="158"/>
        <v>1.0266201699999999</v>
      </c>
      <c r="P326" s="5">
        <f t="shared" si="141"/>
        <v>1026.6201699999999</v>
      </c>
      <c r="Q326" s="10">
        <f t="shared" si="142"/>
        <v>0</v>
      </c>
      <c r="R326" s="6">
        <f t="shared" si="143"/>
        <v>0</v>
      </c>
      <c r="S326" s="5">
        <f t="shared" si="144"/>
        <v>0</v>
      </c>
      <c r="T326" s="6">
        <f t="shared" si="153"/>
        <v>0.12</v>
      </c>
      <c r="U326" s="10">
        <f t="shared" si="157"/>
        <v>21</v>
      </c>
      <c r="V326" s="10">
        <v>252</v>
      </c>
      <c r="W326" s="12">
        <f t="shared" si="145"/>
        <v>1.0094887930000001</v>
      </c>
      <c r="X326" s="5">
        <f t="shared" si="146"/>
        <v>9.7413862800000004</v>
      </c>
      <c r="Y326" s="11">
        <f t="shared" si="147"/>
        <v>0</v>
      </c>
      <c r="Z326" s="2" t="s">
        <v>65</v>
      </c>
      <c r="AA326" s="64">
        <f t="shared" si="154"/>
        <v>43768</v>
      </c>
      <c r="AB326" s="2"/>
      <c r="AC326" s="41"/>
      <c r="AD326" s="48">
        <v>42310</v>
      </c>
      <c r="AE326" s="22" t="s">
        <v>95</v>
      </c>
      <c r="AG326" s="1"/>
      <c r="AH326" s="21"/>
      <c r="AI326" s="21"/>
      <c r="AJ326" s="21"/>
      <c r="AK326" s="21"/>
      <c r="AL326" s="2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9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4"/>
      <c r="CX326" s="1"/>
      <c r="CY326" s="1"/>
      <c r="CZ326" s="1"/>
      <c r="DA326" s="1"/>
      <c r="DB326" s="1"/>
      <c r="DC326" s="1"/>
      <c r="DD326" s="1"/>
      <c r="DE326" s="1"/>
      <c r="DF326" s="1"/>
      <c r="DG326" s="2"/>
      <c r="DH326" s="1"/>
      <c r="DI326" s="1"/>
      <c r="DJ326" s="1"/>
      <c r="DK326" s="1"/>
      <c r="DL326" s="1"/>
      <c r="DM326" s="1"/>
    </row>
    <row r="327" spans="1:117" x14ac:dyDescent="0.2">
      <c r="A327" s="97">
        <f t="shared" si="148"/>
        <v>43768</v>
      </c>
      <c r="B327" s="5">
        <f t="shared" si="137"/>
        <v>1036.8728038700001</v>
      </c>
      <c r="C327" s="5">
        <f t="shared" si="149"/>
        <v>1000</v>
      </c>
      <c r="D327" s="63">
        <f t="shared" si="150"/>
        <v>5227.84</v>
      </c>
      <c r="E327" s="11">
        <f>IF(K327=1,VLOOKUP(A327,[1]Plan1!$BO$80:$BQ$314,3),E326)</f>
        <v>5233.07</v>
      </c>
      <c r="F327" s="143">
        <f t="shared" si="151"/>
        <v>43754</v>
      </c>
      <c r="G327" s="9">
        <f t="shared" si="138"/>
        <v>1.0004131725529497E-3</v>
      </c>
      <c r="H327" s="64">
        <f t="shared" si="155"/>
        <v>43787</v>
      </c>
      <c r="I327" s="64">
        <f t="shared" si="139"/>
        <v>43787</v>
      </c>
      <c r="J327" s="1">
        <f t="shared" si="152"/>
        <v>23</v>
      </c>
      <c r="K327" s="1">
        <f t="shared" si="159"/>
        <v>11</v>
      </c>
      <c r="L327" s="5">
        <f t="shared" si="140"/>
        <v>1.00047833</v>
      </c>
      <c r="M327" s="12">
        <f t="shared" si="160"/>
        <v>0.99960037000000002</v>
      </c>
      <c r="N327" s="12">
        <f t="shared" si="156"/>
        <v>1.0261739600567443</v>
      </c>
      <c r="O327" s="5">
        <f t="shared" si="158"/>
        <v>1.0266648</v>
      </c>
      <c r="P327" s="5">
        <f t="shared" si="141"/>
        <v>1026.6648</v>
      </c>
      <c r="Q327" s="10">
        <f t="shared" si="142"/>
        <v>11</v>
      </c>
      <c r="R327" s="6">
        <f t="shared" si="143"/>
        <v>0</v>
      </c>
      <c r="S327" s="5">
        <f t="shared" si="144"/>
        <v>0</v>
      </c>
      <c r="T327" s="6">
        <f t="shared" si="153"/>
        <v>0.12</v>
      </c>
      <c r="U327" s="10">
        <f t="shared" si="157"/>
        <v>22</v>
      </c>
      <c r="V327" s="10">
        <v>252</v>
      </c>
      <c r="W327" s="12">
        <f t="shared" si="145"/>
        <v>1.009942879</v>
      </c>
      <c r="X327" s="5">
        <f t="shared" si="146"/>
        <v>10.208003870000001</v>
      </c>
      <c r="Y327" s="11">
        <f t="shared" si="147"/>
        <v>10.208003870000001</v>
      </c>
      <c r="Z327" s="2" t="s">
        <v>65</v>
      </c>
      <c r="AA327" s="64">
        <f t="shared" si="154"/>
        <v>43768</v>
      </c>
      <c r="AB327" s="2"/>
      <c r="AC327" s="41"/>
      <c r="AD327" s="48">
        <v>42363</v>
      </c>
      <c r="AE327" s="22" t="s">
        <v>97</v>
      </c>
      <c r="AG327" s="1"/>
      <c r="AH327" s="21"/>
      <c r="AI327" s="21"/>
      <c r="AJ327" s="21"/>
      <c r="AK327" s="21"/>
      <c r="AL327" s="2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9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4"/>
      <c r="CX327" s="1"/>
      <c r="CY327" s="1"/>
      <c r="CZ327" s="1"/>
      <c r="DA327" s="1"/>
      <c r="DB327" s="1"/>
      <c r="DC327" s="1"/>
      <c r="DD327" s="1"/>
      <c r="DE327" s="1"/>
      <c r="DF327" s="1"/>
      <c r="DG327" s="2"/>
      <c r="DH327" s="1"/>
      <c r="DI327" s="1"/>
      <c r="DJ327" s="1"/>
      <c r="DK327" s="1"/>
      <c r="DL327" s="1"/>
      <c r="DM327" s="1"/>
    </row>
    <row r="328" spans="1:117" x14ac:dyDescent="0.2">
      <c r="A328" s="97">
        <f t="shared" si="148"/>
        <v>43769</v>
      </c>
      <c r="B328" s="5">
        <f t="shared" si="137"/>
        <v>1027.1712623800001</v>
      </c>
      <c r="C328" s="5">
        <f t="shared" si="149"/>
        <v>1000</v>
      </c>
      <c r="D328" s="63">
        <f t="shared" si="150"/>
        <v>5227.84</v>
      </c>
      <c r="E328" s="11">
        <f>IF(K328=1,VLOOKUP(A328,[1]Plan1!$BO$80:$BQ$314,3),E327)</f>
        <v>5233.07</v>
      </c>
      <c r="F328" s="143">
        <f t="shared" si="151"/>
        <v>43754</v>
      </c>
      <c r="G328" s="9">
        <f t="shared" si="138"/>
        <v>1.0004131725529497E-3</v>
      </c>
      <c r="H328" s="64">
        <f t="shared" si="155"/>
        <v>43787</v>
      </c>
      <c r="I328" s="64">
        <f t="shared" si="139"/>
        <v>43787</v>
      </c>
      <c r="J328" s="1">
        <f t="shared" si="152"/>
        <v>23</v>
      </c>
      <c r="K328" s="1">
        <f t="shared" si="159"/>
        <v>12</v>
      </c>
      <c r="L328" s="5">
        <f t="shared" si="140"/>
        <v>1.0005218199999999</v>
      </c>
      <c r="M328" s="12">
        <f t="shared" si="160"/>
        <v>0.99960037000000002</v>
      </c>
      <c r="N328" s="12">
        <f t="shared" si="156"/>
        <v>1.0261739600567443</v>
      </c>
      <c r="O328" s="5">
        <f t="shared" si="158"/>
        <v>1.0267094299999999</v>
      </c>
      <c r="P328" s="5">
        <f t="shared" si="141"/>
        <v>1026.7094300000001</v>
      </c>
      <c r="Q328" s="10">
        <f t="shared" si="142"/>
        <v>0</v>
      </c>
      <c r="R328" s="6">
        <f t="shared" si="143"/>
        <v>0</v>
      </c>
      <c r="S328" s="5">
        <f t="shared" si="144"/>
        <v>0</v>
      </c>
      <c r="T328" s="6">
        <f t="shared" si="153"/>
        <v>0.12</v>
      </c>
      <c r="U328" s="10">
        <f t="shared" si="157"/>
        <v>1</v>
      </c>
      <c r="V328" s="10">
        <v>252</v>
      </c>
      <c r="W328" s="12">
        <f t="shared" si="145"/>
        <v>1.0004498180000001</v>
      </c>
      <c r="X328" s="5">
        <f t="shared" si="146"/>
        <v>0.46183237999999999</v>
      </c>
      <c r="Y328" s="11">
        <f t="shared" si="147"/>
        <v>0</v>
      </c>
      <c r="Z328" s="2" t="s">
        <v>65</v>
      </c>
      <c r="AA328" s="64">
        <f t="shared" si="154"/>
        <v>43801</v>
      </c>
      <c r="AB328" s="2"/>
      <c r="AC328" s="41"/>
      <c r="AD328" s="48">
        <v>42370</v>
      </c>
      <c r="AE328" s="22" t="s">
        <v>99</v>
      </c>
      <c r="AG328" s="1"/>
      <c r="AH328" s="21"/>
      <c r="AI328" s="21"/>
      <c r="AJ328" s="21"/>
      <c r="AK328" s="21"/>
      <c r="AL328" s="2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9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4"/>
      <c r="CX328" s="1"/>
      <c r="CY328" s="1"/>
      <c r="CZ328" s="1"/>
      <c r="DA328" s="1"/>
      <c r="DB328" s="1"/>
      <c r="DC328" s="1"/>
      <c r="DD328" s="1"/>
      <c r="DE328" s="1"/>
      <c r="DF328" s="1"/>
      <c r="DG328" s="2"/>
      <c r="DH328" s="1"/>
      <c r="DI328" s="1"/>
      <c r="DJ328" s="1"/>
      <c r="DK328" s="1"/>
      <c r="DL328" s="1"/>
      <c r="DM328" s="1"/>
    </row>
    <row r="329" spans="1:117" x14ac:dyDescent="0.2">
      <c r="A329" s="97">
        <f t="shared" si="148"/>
        <v>43770</v>
      </c>
      <c r="B329" s="5">
        <f t="shared" si="137"/>
        <v>1027.67798335</v>
      </c>
      <c r="C329" s="5">
        <f t="shared" si="149"/>
        <v>1000</v>
      </c>
      <c r="D329" s="63">
        <f t="shared" si="150"/>
        <v>5227.84</v>
      </c>
      <c r="E329" s="11">
        <f>IF(K329=1,VLOOKUP(A329,[1]Plan1!$BO$80:$BQ$314,3),E328)</f>
        <v>5233.07</v>
      </c>
      <c r="F329" s="143">
        <f t="shared" si="151"/>
        <v>43754</v>
      </c>
      <c r="G329" s="9">
        <f t="shared" si="138"/>
        <v>1.0004131725529497E-3</v>
      </c>
      <c r="H329" s="64">
        <f t="shared" si="155"/>
        <v>43787</v>
      </c>
      <c r="I329" s="64">
        <f t="shared" si="139"/>
        <v>43787</v>
      </c>
      <c r="J329" s="1">
        <f t="shared" si="152"/>
        <v>23</v>
      </c>
      <c r="K329" s="1">
        <f t="shared" si="159"/>
        <v>13</v>
      </c>
      <c r="L329" s="5">
        <f t="shared" si="140"/>
        <v>1.00056532</v>
      </c>
      <c r="M329" s="12">
        <f t="shared" si="160"/>
        <v>0.99960037000000002</v>
      </c>
      <c r="N329" s="12">
        <f t="shared" si="156"/>
        <v>1.0261739600567443</v>
      </c>
      <c r="O329" s="5">
        <f t="shared" si="158"/>
        <v>1.02675407</v>
      </c>
      <c r="P329" s="5">
        <f t="shared" si="141"/>
        <v>1026.75407</v>
      </c>
      <c r="Q329" s="10">
        <f t="shared" si="142"/>
        <v>0</v>
      </c>
      <c r="R329" s="6">
        <f t="shared" si="143"/>
        <v>0</v>
      </c>
      <c r="S329" s="5">
        <f t="shared" si="144"/>
        <v>0</v>
      </c>
      <c r="T329" s="6">
        <f t="shared" si="153"/>
        <v>0.12</v>
      </c>
      <c r="U329" s="10">
        <f t="shared" si="157"/>
        <v>2</v>
      </c>
      <c r="V329" s="10">
        <v>252</v>
      </c>
      <c r="W329" s="12">
        <f t="shared" si="145"/>
        <v>1.0008998389999999</v>
      </c>
      <c r="X329" s="5">
        <f t="shared" si="146"/>
        <v>0.92391334999999997</v>
      </c>
      <c r="Y329" s="11">
        <f t="shared" si="147"/>
        <v>0</v>
      </c>
      <c r="Z329" s="2" t="s">
        <v>65</v>
      </c>
      <c r="AA329" s="64">
        <f t="shared" si="154"/>
        <v>43801</v>
      </c>
      <c r="AB329" s="2"/>
      <c r="AC329" s="41"/>
      <c r="AD329" s="48">
        <v>42408</v>
      </c>
      <c r="AE329" s="22" t="s">
        <v>83</v>
      </c>
      <c r="AG329" s="1"/>
      <c r="AH329" s="21"/>
      <c r="AI329" s="21"/>
      <c r="AJ329" s="21"/>
      <c r="AK329" s="21"/>
      <c r="AL329" s="2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9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4"/>
      <c r="CX329" s="1"/>
      <c r="CY329" s="1"/>
      <c r="CZ329" s="1"/>
      <c r="DA329" s="1"/>
      <c r="DB329" s="1"/>
      <c r="DC329" s="1"/>
      <c r="DD329" s="1"/>
      <c r="DE329" s="1"/>
      <c r="DF329" s="1"/>
      <c r="DG329" s="2"/>
      <c r="DH329" s="1"/>
      <c r="DI329" s="1"/>
      <c r="DJ329" s="1"/>
      <c r="DK329" s="1"/>
      <c r="DL329" s="1"/>
      <c r="DM329" s="1"/>
    </row>
    <row r="330" spans="1:117" x14ac:dyDescent="0.2">
      <c r="A330" s="97">
        <f t="shared" si="148"/>
        <v>43771</v>
      </c>
      <c r="B330" s="5">
        <f t="shared" ref="B330:B393" si="161">(P330+X330)</f>
        <v>1028.18495089</v>
      </c>
      <c r="C330" s="5">
        <f t="shared" si="149"/>
        <v>1000</v>
      </c>
      <c r="D330" s="63">
        <f t="shared" si="150"/>
        <v>5227.84</v>
      </c>
      <c r="E330" s="11">
        <f>IF(K330=1,VLOOKUP(A330,[1]Plan1!$BO$80:$BQ$314,3),E329)</f>
        <v>5233.07</v>
      </c>
      <c r="F330" s="143">
        <f t="shared" si="151"/>
        <v>43754</v>
      </c>
      <c r="G330" s="9">
        <f t="shared" ref="G330:G393" si="162">(E330/D330)-1</f>
        <v>1.0004131725529497E-3</v>
      </c>
      <c r="H330" s="64">
        <f t="shared" si="155"/>
        <v>43787</v>
      </c>
      <c r="I330" s="64">
        <f t="shared" ref="I330:I393" si="163">IF(A330&gt;I329,H330,I329)</f>
        <v>43787</v>
      </c>
      <c r="J330" s="1">
        <f t="shared" si="152"/>
        <v>23</v>
      </c>
      <c r="K330" s="1">
        <f t="shared" si="159"/>
        <v>14</v>
      </c>
      <c r="L330" s="5">
        <f t="shared" ref="L330:L393" si="164">TRUNC((E330/D330)^TRUNC((K330/J330),9),8)</f>
        <v>1.0006088200000001</v>
      </c>
      <c r="M330" s="12">
        <f t="shared" si="160"/>
        <v>0.99960037000000002</v>
      </c>
      <c r="N330" s="12">
        <f t="shared" si="156"/>
        <v>1.0261739600567443</v>
      </c>
      <c r="O330" s="5">
        <f t="shared" si="158"/>
        <v>1.02679871</v>
      </c>
      <c r="P330" s="5">
        <f t="shared" ref="P330:P393" si="165">TRUNC(C330*O330,8)</f>
        <v>1026.79871</v>
      </c>
      <c r="Q330" s="10">
        <f t="shared" ref="Q330:Q393" si="166">IF(VLOOKUP(A330,AD$10:AK$114,8)=VLOOKUP(A329,AD$10:AK$114,8),0,VLOOKUP(A330,AD$10:AK$114,8))</f>
        <v>0</v>
      </c>
      <c r="R330" s="6">
        <f t="shared" ref="R330:R393" si="167">IF(Q330&gt;0,VLOOKUP($A330,$AD$10:$AI$114,6),0)</f>
        <v>0</v>
      </c>
      <c r="S330" s="5">
        <f t="shared" ref="S330:S393" si="168">IF(R330&gt;0,TRUNC(R330*P330,8),0)</f>
        <v>0</v>
      </c>
      <c r="T330" s="6">
        <f t="shared" si="153"/>
        <v>0.12</v>
      </c>
      <c r="U330" s="10">
        <f t="shared" si="157"/>
        <v>3</v>
      </c>
      <c r="V330" s="10">
        <v>252</v>
      </c>
      <c r="W330" s="12">
        <f t="shared" ref="W330:W393" si="169">ROUND((1+T330)^TRUNC((U330/V330),9),9)</f>
        <v>1.0013500609999999</v>
      </c>
      <c r="X330" s="5">
        <f t="shared" ref="X330:X393" si="170">TRUNC((P330*(W330-1)),8)</f>
        <v>1.3862408900000001</v>
      </c>
      <c r="Y330" s="11">
        <f t="shared" ref="Y330:Y393" si="171">IF(Q330&gt;0,S330+X330,0)</f>
        <v>0</v>
      </c>
      <c r="Z330" s="2" t="s">
        <v>65</v>
      </c>
      <c r="AA330" s="64">
        <f t="shared" si="154"/>
        <v>43801</v>
      </c>
      <c r="AB330" s="2"/>
      <c r="AC330" s="41"/>
      <c r="AD330" s="48">
        <v>42409</v>
      </c>
      <c r="AE330" s="22" t="s">
        <v>83</v>
      </c>
      <c r="AG330" s="1"/>
      <c r="AH330" s="21"/>
      <c r="AI330" s="21"/>
      <c r="AJ330" s="21"/>
      <c r="AK330" s="21"/>
      <c r="AL330" s="2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9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4"/>
      <c r="CX330" s="1"/>
      <c r="CY330" s="1"/>
      <c r="CZ330" s="1"/>
      <c r="DA330" s="1"/>
      <c r="DB330" s="1"/>
      <c r="DC330" s="1"/>
      <c r="DD330" s="1"/>
      <c r="DE330" s="1"/>
      <c r="DF330" s="1"/>
      <c r="DG330" s="2"/>
      <c r="DH330" s="1"/>
      <c r="DI330" s="1"/>
      <c r="DJ330" s="1"/>
      <c r="DK330" s="1"/>
      <c r="DL330" s="1"/>
      <c r="DM330" s="1"/>
    </row>
    <row r="331" spans="1:117" x14ac:dyDescent="0.2">
      <c r="A331" s="97">
        <f t="shared" ref="A331:A394" si="172">(A330+1)</f>
        <v>43772</v>
      </c>
      <c r="B331" s="5">
        <f t="shared" si="161"/>
        <v>1028.18495089</v>
      </c>
      <c r="C331" s="5">
        <f t="shared" ref="C331:C394" si="173">TRUNC(IF(Q330&gt;0,VLOOKUP(A330,$AD$12:$AE$114,2),C330),8)</f>
        <v>1000</v>
      </c>
      <c r="D331" s="63">
        <f t="shared" ref="D331:D394" si="174">IF(E331=E330,D330,E330)</f>
        <v>5227.84</v>
      </c>
      <c r="E331" s="11">
        <f>IF(K331=1,VLOOKUP(A331,[1]Plan1!$BO$80:$BQ$314,3),E330)</f>
        <v>5233.07</v>
      </c>
      <c r="F331" s="143">
        <f t="shared" ref="F331:F394" si="175">IF(D331=D330,F330,A331)</f>
        <v>43754</v>
      </c>
      <c r="G331" s="9">
        <f t="shared" si="162"/>
        <v>1.0004131725529497E-3</v>
      </c>
      <c r="H331" s="64">
        <f t="shared" si="155"/>
        <v>43787</v>
      </c>
      <c r="I331" s="64">
        <f t="shared" si="163"/>
        <v>43787</v>
      </c>
      <c r="J331" s="1">
        <f t="shared" ref="J331:J394" si="176">IF(I331=I330,J330,NETWORKDAYS(I330,I331,$AD$118:$AD$502)-1)</f>
        <v>23</v>
      </c>
      <c r="K331" s="1">
        <f t="shared" si="159"/>
        <v>14</v>
      </c>
      <c r="L331" s="5">
        <f t="shared" si="164"/>
        <v>1.0006088200000001</v>
      </c>
      <c r="M331" s="12">
        <f t="shared" si="160"/>
        <v>0.99960037000000002</v>
      </c>
      <c r="N331" s="12">
        <f t="shared" si="156"/>
        <v>1.0261739600567443</v>
      </c>
      <c r="O331" s="5">
        <f t="shared" si="158"/>
        <v>1.02679871</v>
      </c>
      <c r="P331" s="5">
        <f t="shared" si="165"/>
        <v>1026.79871</v>
      </c>
      <c r="Q331" s="10">
        <f t="shared" si="166"/>
        <v>0</v>
      </c>
      <c r="R331" s="6">
        <f t="shared" si="167"/>
        <v>0</v>
      </c>
      <c r="S331" s="5">
        <f t="shared" si="168"/>
        <v>0</v>
      </c>
      <c r="T331" s="6">
        <f t="shared" ref="T331:T394" si="177">(T330)</f>
        <v>0.12</v>
      </c>
      <c r="U331" s="10">
        <f t="shared" si="157"/>
        <v>3</v>
      </c>
      <c r="V331" s="10">
        <v>252</v>
      </c>
      <c r="W331" s="12">
        <f t="shared" si="169"/>
        <v>1.0013500609999999</v>
      </c>
      <c r="X331" s="5">
        <f t="shared" si="170"/>
        <v>1.3862408900000001</v>
      </c>
      <c r="Y331" s="11">
        <f t="shared" si="171"/>
        <v>0</v>
      </c>
      <c r="Z331" s="2" t="s">
        <v>65</v>
      </c>
      <c r="AA331" s="64">
        <f t="shared" ref="AA331:AA394" si="178">IF(Q330&gt;0,VLOOKUP(A330,$AD$10:$AL$114,9),AA330)</f>
        <v>43801</v>
      </c>
      <c r="AB331" s="2"/>
      <c r="AC331" s="41"/>
      <c r="AD331" s="48">
        <v>42454</v>
      </c>
      <c r="AE331" s="22" t="s">
        <v>100</v>
      </c>
      <c r="AG331" s="1"/>
      <c r="AH331" s="21"/>
      <c r="AI331" s="21"/>
      <c r="AJ331" s="21"/>
      <c r="AK331" s="21"/>
      <c r="AL331" s="2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9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4"/>
      <c r="CX331" s="1"/>
      <c r="CY331" s="1"/>
      <c r="CZ331" s="1"/>
      <c r="DA331" s="1"/>
      <c r="DB331" s="1"/>
      <c r="DC331" s="1"/>
      <c r="DD331" s="1"/>
      <c r="DE331" s="1"/>
      <c r="DF331" s="1"/>
      <c r="DG331" s="2"/>
      <c r="DH331" s="1"/>
      <c r="DI331" s="1"/>
      <c r="DJ331" s="1"/>
      <c r="DK331" s="1"/>
      <c r="DL331" s="1"/>
      <c r="DM331" s="1"/>
    </row>
    <row r="332" spans="1:117" x14ac:dyDescent="0.2">
      <c r="A332" s="97">
        <f t="shared" si="172"/>
        <v>43773</v>
      </c>
      <c r="B332" s="5">
        <f t="shared" si="161"/>
        <v>1028.18495089</v>
      </c>
      <c r="C332" s="5">
        <f t="shared" si="173"/>
        <v>1000</v>
      </c>
      <c r="D332" s="63">
        <f t="shared" si="174"/>
        <v>5227.84</v>
      </c>
      <c r="E332" s="11">
        <f>IF(K332=1,VLOOKUP(A332,[1]Plan1!$BO$80:$BQ$314,3),E331)</f>
        <v>5233.07</v>
      </c>
      <c r="F332" s="143">
        <f t="shared" si="175"/>
        <v>43754</v>
      </c>
      <c r="G332" s="9">
        <f t="shared" si="162"/>
        <v>1.0004131725529497E-3</v>
      </c>
      <c r="H332" s="64">
        <f t="shared" ref="H332:H395" si="179">IF(DAY(A332)=15,VLOOKUP(A332,AH$118:AK$167,4),H331)</f>
        <v>43787</v>
      </c>
      <c r="I332" s="64">
        <f t="shared" si="163"/>
        <v>43787</v>
      </c>
      <c r="J332" s="1">
        <f t="shared" si="176"/>
        <v>23</v>
      </c>
      <c r="K332" s="1">
        <f t="shared" si="159"/>
        <v>14</v>
      </c>
      <c r="L332" s="5">
        <f t="shared" si="164"/>
        <v>1.0006088200000001</v>
      </c>
      <c r="M332" s="12">
        <f t="shared" si="160"/>
        <v>0.99960037000000002</v>
      </c>
      <c r="N332" s="12">
        <f t="shared" si="156"/>
        <v>1.0261739600567443</v>
      </c>
      <c r="O332" s="5">
        <f t="shared" si="158"/>
        <v>1.02679871</v>
      </c>
      <c r="P332" s="5">
        <f t="shared" si="165"/>
        <v>1026.79871</v>
      </c>
      <c r="Q332" s="10">
        <f t="shared" si="166"/>
        <v>0</v>
      </c>
      <c r="R332" s="6">
        <f t="shared" si="167"/>
        <v>0</v>
      </c>
      <c r="S332" s="5">
        <f t="shared" si="168"/>
        <v>0</v>
      </c>
      <c r="T332" s="6">
        <f t="shared" si="177"/>
        <v>0.12</v>
      </c>
      <c r="U332" s="10">
        <f t="shared" si="157"/>
        <v>3</v>
      </c>
      <c r="V332" s="10">
        <v>252</v>
      </c>
      <c r="W332" s="12">
        <f t="shared" si="169"/>
        <v>1.0013500609999999</v>
      </c>
      <c r="X332" s="5">
        <f t="shared" si="170"/>
        <v>1.3862408900000001</v>
      </c>
      <c r="Y332" s="11">
        <f t="shared" si="171"/>
        <v>0</v>
      </c>
      <c r="Z332" s="2" t="s">
        <v>65</v>
      </c>
      <c r="AA332" s="64">
        <f t="shared" si="178"/>
        <v>43801</v>
      </c>
      <c r="AB332" s="2"/>
      <c r="AC332" s="41"/>
      <c r="AD332" s="48">
        <v>42481</v>
      </c>
      <c r="AE332" s="22" t="s">
        <v>85</v>
      </c>
      <c r="AG332" s="1"/>
      <c r="AH332" s="21"/>
      <c r="AI332" s="21"/>
      <c r="AJ332" s="21"/>
      <c r="AK332" s="21"/>
      <c r="AL332" s="2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9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4"/>
      <c r="CX332" s="1"/>
      <c r="CY332" s="1"/>
      <c r="CZ332" s="1"/>
      <c r="DA332" s="1"/>
      <c r="DB332" s="1"/>
      <c r="DC332" s="1"/>
      <c r="DD332" s="1"/>
      <c r="DE332" s="1"/>
      <c r="DF332" s="1"/>
      <c r="DG332" s="2"/>
      <c r="DH332" s="1"/>
      <c r="DI332" s="1"/>
      <c r="DJ332" s="1"/>
      <c r="DK332" s="1"/>
      <c r="DL332" s="1"/>
      <c r="DM332" s="1"/>
    </row>
    <row r="333" spans="1:117" x14ac:dyDescent="0.2">
      <c r="A333" s="97">
        <f t="shared" si="172"/>
        <v>43774</v>
      </c>
      <c r="B333" s="5">
        <f t="shared" si="161"/>
        <v>1028.6921681000001</v>
      </c>
      <c r="C333" s="5">
        <f t="shared" si="173"/>
        <v>1000</v>
      </c>
      <c r="D333" s="63">
        <f t="shared" si="174"/>
        <v>5227.84</v>
      </c>
      <c r="E333" s="11">
        <f>IF(K333=1,VLOOKUP(A333,[1]Plan1!$BO$80:$BQ$314,3),E332)</f>
        <v>5233.07</v>
      </c>
      <c r="F333" s="143">
        <f t="shared" si="175"/>
        <v>43754</v>
      </c>
      <c r="G333" s="9">
        <f t="shared" si="162"/>
        <v>1.0004131725529497E-3</v>
      </c>
      <c r="H333" s="64">
        <f t="shared" si="179"/>
        <v>43787</v>
      </c>
      <c r="I333" s="64">
        <f t="shared" si="163"/>
        <v>43787</v>
      </c>
      <c r="J333" s="1">
        <f t="shared" si="176"/>
        <v>23</v>
      </c>
      <c r="K333" s="1">
        <f t="shared" si="159"/>
        <v>15</v>
      </c>
      <c r="L333" s="5">
        <f t="shared" si="164"/>
        <v>1.0006523199999999</v>
      </c>
      <c r="M333" s="12">
        <f t="shared" si="160"/>
        <v>0.99960037000000002</v>
      </c>
      <c r="N333" s="12">
        <f t="shared" si="156"/>
        <v>1.0261739600567443</v>
      </c>
      <c r="O333" s="5">
        <f t="shared" si="158"/>
        <v>1.02684335</v>
      </c>
      <c r="P333" s="5">
        <f t="shared" si="165"/>
        <v>1026.8433500000001</v>
      </c>
      <c r="Q333" s="10">
        <f t="shared" si="166"/>
        <v>0</v>
      </c>
      <c r="R333" s="6">
        <f t="shared" si="167"/>
        <v>0</v>
      </c>
      <c r="S333" s="5">
        <f t="shared" si="168"/>
        <v>0</v>
      </c>
      <c r="T333" s="6">
        <f t="shared" si="177"/>
        <v>0.12</v>
      </c>
      <c r="U333" s="10">
        <f t="shared" si="157"/>
        <v>4</v>
      </c>
      <c r="V333" s="10">
        <v>252</v>
      </c>
      <c r="W333" s="12">
        <f t="shared" si="169"/>
        <v>1.0018004869999999</v>
      </c>
      <c r="X333" s="5">
        <f t="shared" si="170"/>
        <v>1.8488180999999999</v>
      </c>
      <c r="Y333" s="11">
        <f t="shared" si="171"/>
        <v>0</v>
      </c>
      <c r="Z333" s="2" t="s">
        <v>65</v>
      </c>
      <c r="AA333" s="64">
        <f t="shared" si="178"/>
        <v>43801</v>
      </c>
      <c r="AB333" s="2"/>
      <c r="AC333" s="41"/>
      <c r="AD333" s="48">
        <v>42516</v>
      </c>
      <c r="AE333" s="22" t="s">
        <v>101</v>
      </c>
      <c r="AG333" s="1"/>
      <c r="AH333" s="21"/>
      <c r="AI333" s="21"/>
      <c r="AJ333" s="21"/>
      <c r="AK333" s="21"/>
      <c r="AL333" s="2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9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4"/>
      <c r="CX333" s="1"/>
      <c r="CY333" s="1"/>
      <c r="CZ333" s="1"/>
      <c r="DA333" s="1"/>
      <c r="DB333" s="1"/>
      <c r="DC333" s="1"/>
      <c r="DD333" s="1"/>
      <c r="DE333" s="1"/>
      <c r="DF333" s="1"/>
      <c r="DG333" s="2"/>
      <c r="DH333" s="1"/>
      <c r="DI333" s="1"/>
      <c r="DJ333" s="1"/>
      <c r="DK333" s="1"/>
      <c r="DL333" s="1"/>
      <c r="DM333" s="1"/>
    </row>
    <row r="334" spans="1:117" x14ac:dyDescent="0.2">
      <c r="A334" s="97">
        <f t="shared" si="172"/>
        <v>43775</v>
      </c>
      <c r="B334" s="5">
        <f t="shared" si="161"/>
        <v>1029.1996429799999</v>
      </c>
      <c r="C334" s="5">
        <f t="shared" si="173"/>
        <v>1000</v>
      </c>
      <c r="D334" s="63">
        <f t="shared" si="174"/>
        <v>5227.84</v>
      </c>
      <c r="E334" s="11">
        <f>IF(K334=1,VLOOKUP(A334,[1]Plan1!$BO$80:$BQ$314,3),E333)</f>
        <v>5233.07</v>
      </c>
      <c r="F334" s="143">
        <f t="shared" si="175"/>
        <v>43754</v>
      </c>
      <c r="G334" s="9">
        <f t="shared" si="162"/>
        <v>1.0004131725529497E-3</v>
      </c>
      <c r="H334" s="64">
        <f t="shared" si="179"/>
        <v>43787</v>
      </c>
      <c r="I334" s="64">
        <f t="shared" si="163"/>
        <v>43787</v>
      </c>
      <c r="J334" s="1">
        <f t="shared" si="176"/>
        <v>23</v>
      </c>
      <c r="K334" s="1">
        <f t="shared" si="159"/>
        <v>16</v>
      </c>
      <c r="L334" s="5">
        <f t="shared" si="164"/>
        <v>1.00069583</v>
      </c>
      <c r="M334" s="12">
        <f t="shared" si="160"/>
        <v>0.99960037000000002</v>
      </c>
      <c r="N334" s="12">
        <f t="shared" si="156"/>
        <v>1.0261739600567443</v>
      </c>
      <c r="O334" s="5">
        <f t="shared" si="158"/>
        <v>1.026888</v>
      </c>
      <c r="P334" s="5">
        <f t="shared" si="165"/>
        <v>1026.8879999999999</v>
      </c>
      <c r="Q334" s="10">
        <f t="shared" si="166"/>
        <v>0</v>
      </c>
      <c r="R334" s="6">
        <f t="shared" si="167"/>
        <v>0</v>
      </c>
      <c r="S334" s="5">
        <f t="shared" si="168"/>
        <v>0</v>
      </c>
      <c r="T334" s="6">
        <f t="shared" si="177"/>
        <v>0.12</v>
      </c>
      <c r="U334" s="10">
        <f t="shared" si="157"/>
        <v>5</v>
      </c>
      <c r="V334" s="10">
        <v>252</v>
      </c>
      <c r="W334" s="12">
        <f t="shared" si="169"/>
        <v>1.002251115</v>
      </c>
      <c r="X334" s="5">
        <f t="shared" si="170"/>
        <v>2.3116429799999998</v>
      </c>
      <c r="Y334" s="11">
        <f t="shared" si="171"/>
        <v>0</v>
      </c>
      <c r="Z334" s="2" t="s">
        <v>65</v>
      </c>
      <c r="AA334" s="64">
        <f t="shared" si="178"/>
        <v>43801</v>
      </c>
      <c r="AB334" s="2"/>
      <c r="AC334" s="41"/>
      <c r="AD334" s="48">
        <v>42620</v>
      </c>
      <c r="AE334" s="22" t="s">
        <v>103</v>
      </c>
      <c r="AG334" s="1"/>
      <c r="AH334" s="21"/>
      <c r="AI334" s="21"/>
      <c r="AJ334" s="21"/>
      <c r="AK334" s="21"/>
      <c r="AL334" s="2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9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4"/>
      <c r="CX334" s="1"/>
      <c r="CY334" s="1"/>
      <c r="CZ334" s="1"/>
      <c r="DA334" s="1"/>
      <c r="DB334" s="1"/>
      <c r="DC334" s="1"/>
      <c r="DD334" s="1"/>
      <c r="DE334" s="1"/>
      <c r="DF334" s="1"/>
      <c r="DG334" s="2"/>
      <c r="DH334" s="1"/>
      <c r="DI334" s="1"/>
      <c r="DJ334" s="1"/>
      <c r="DK334" s="1"/>
      <c r="DL334" s="1"/>
      <c r="DM334" s="1"/>
    </row>
    <row r="335" spans="1:117" x14ac:dyDescent="0.2">
      <c r="A335" s="97">
        <f t="shared" si="172"/>
        <v>43776</v>
      </c>
      <c r="B335" s="5">
        <f t="shared" si="161"/>
        <v>1029.70735653</v>
      </c>
      <c r="C335" s="5">
        <f t="shared" si="173"/>
        <v>1000</v>
      </c>
      <c r="D335" s="63">
        <f t="shared" si="174"/>
        <v>5227.84</v>
      </c>
      <c r="E335" s="11">
        <f>IF(K335=1,VLOOKUP(A335,[1]Plan1!$BO$80:$BQ$314,3),E334)</f>
        <v>5233.07</v>
      </c>
      <c r="F335" s="143">
        <f t="shared" si="175"/>
        <v>43754</v>
      </c>
      <c r="G335" s="9">
        <f t="shared" si="162"/>
        <v>1.0004131725529497E-3</v>
      </c>
      <c r="H335" s="64">
        <f t="shared" si="179"/>
        <v>43787</v>
      </c>
      <c r="I335" s="64">
        <f t="shared" si="163"/>
        <v>43787</v>
      </c>
      <c r="J335" s="1">
        <f t="shared" si="176"/>
        <v>23</v>
      </c>
      <c r="K335" s="1">
        <f t="shared" si="159"/>
        <v>17</v>
      </c>
      <c r="L335" s="5">
        <f t="shared" si="164"/>
        <v>1.00073933</v>
      </c>
      <c r="M335" s="12">
        <f t="shared" si="160"/>
        <v>0.99960037000000002</v>
      </c>
      <c r="N335" s="12">
        <f t="shared" si="156"/>
        <v>1.0261739600567443</v>
      </c>
      <c r="O335" s="5">
        <f t="shared" si="158"/>
        <v>1.0269326400000001</v>
      </c>
      <c r="P335" s="5">
        <f t="shared" si="165"/>
        <v>1026.93264</v>
      </c>
      <c r="Q335" s="10">
        <f t="shared" si="166"/>
        <v>0</v>
      </c>
      <c r="R335" s="6">
        <f t="shared" si="167"/>
        <v>0</v>
      </c>
      <c r="S335" s="5">
        <f t="shared" si="168"/>
        <v>0</v>
      </c>
      <c r="T335" s="6">
        <f t="shared" si="177"/>
        <v>0.12</v>
      </c>
      <c r="U335" s="10">
        <f t="shared" si="157"/>
        <v>6</v>
      </c>
      <c r="V335" s="10">
        <v>252</v>
      </c>
      <c r="W335" s="12">
        <f t="shared" si="169"/>
        <v>1.002701946</v>
      </c>
      <c r="X335" s="5">
        <f t="shared" si="170"/>
        <v>2.7747165300000001</v>
      </c>
      <c r="Y335" s="11">
        <f t="shared" si="171"/>
        <v>0</v>
      </c>
      <c r="Z335" s="2" t="s">
        <v>65</v>
      </c>
      <c r="AA335" s="64">
        <f t="shared" si="178"/>
        <v>43801</v>
      </c>
      <c r="AB335" s="2"/>
      <c r="AC335" s="41"/>
      <c r="AD335" s="48">
        <v>42655</v>
      </c>
      <c r="AE335" s="32" t="s">
        <v>89</v>
      </c>
      <c r="AG335" s="1"/>
      <c r="AH335" s="21"/>
      <c r="AI335" s="21"/>
      <c r="AJ335" s="21"/>
      <c r="AK335" s="21"/>
      <c r="AL335" s="2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9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4"/>
      <c r="CX335" s="1"/>
      <c r="CY335" s="1"/>
      <c r="CZ335" s="1"/>
      <c r="DA335" s="1"/>
      <c r="DB335" s="1"/>
      <c r="DC335" s="1"/>
      <c r="DD335" s="1"/>
      <c r="DE335" s="1"/>
      <c r="DF335" s="1"/>
      <c r="DG335" s="2"/>
      <c r="DH335" s="1"/>
      <c r="DI335" s="1"/>
      <c r="DJ335" s="1"/>
      <c r="DK335" s="1"/>
      <c r="DL335" s="1"/>
      <c r="DM335" s="1"/>
    </row>
    <row r="336" spans="1:117" x14ac:dyDescent="0.2">
      <c r="A336" s="97">
        <f t="shared" si="172"/>
        <v>43777</v>
      </c>
      <c r="B336" s="5">
        <f t="shared" si="161"/>
        <v>1030.2153278200001</v>
      </c>
      <c r="C336" s="5">
        <f t="shared" si="173"/>
        <v>1000</v>
      </c>
      <c r="D336" s="63">
        <f t="shared" si="174"/>
        <v>5227.84</v>
      </c>
      <c r="E336" s="11">
        <f>IF(K336=1,VLOOKUP(A336,[1]Plan1!$BO$80:$BQ$314,3),E335)</f>
        <v>5233.07</v>
      </c>
      <c r="F336" s="143">
        <f t="shared" si="175"/>
        <v>43754</v>
      </c>
      <c r="G336" s="9">
        <f t="shared" si="162"/>
        <v>1.0004131725529497E-3</v>
      </c>
      <c r="H336" s="64">
        <f t="shared" si="179"/>
        <v>43787</v>
      </c>
      <c r="I336" s="64">
        <f t="shared" si="163"/>
        <v>43787</v>
      </c>
      <c r="J336" s="1">
        <f t="shared" si="176"/>
        <v>23</v>
      </c>
      <c r="K336" s="1">
        <f t="shared" si="159"/>
        <v>18</v>
      </c>
      <c r="L336" s="5">
        <f t="shared" si="164"/>
        <v>1.0007828400000001</v>
      </c>
      <c r="M336" s="12">
        <f t="shared" si="160"/>
        <v>0.99960037000000002</v>
      </c>
      <c r="N336" s="12">
        <f t="shared" si="156"/>
        <v>1.0261739600567443</v>
      </c>
      <c r="O336" s="5">
        <f t="shared" si="158"/>
        <v>1.02697729</v>
      </c>
      <c r="P336" s="5">
        <f t="shared" si="165"/>
        <v>1026.97729</v>
      </c>
      <c r="Q336" s="10">
        <f t="shared" si="166"/>
        <v>0</v>
      </c>
      <c r="R336" s="6">
        <f t="shared" si="167"/>
        <v>0</v>
      </c>
      <c r="S336" s="5">
        <f t="shared" si="168"/>
        <v>0</v>
      </c>
      <c r="T336" s="6">
        <f t="shared" si="177"/>
        <v>0.12</v>
      </c>
      <c r="U336" s="10">
        <f t="shared" si="157"/>
        <v>7</v>
      </c>
      <c r="V336" s="10">
        <v>252</v>
      </c>
      <c r="W336" s="12">
        <f t="shared" si="169"/>
        <v>1.003152979</v>
      </c>
      <c r="X336" s="5">
        <f t="shared" si="170"/>
        <v>3.2380378200000002</v>
      </c>
      <c r="Y336" s="11">
        <f t="shared" si="171"/>
        <v>0</v>
      </c>
      <c r="Z336" s="2" t="s">
        <v>65</v>
      </c>
      <c r="AA336" s="64">
        <f t="shared" si="178"/>
        <v>43801</v>
      </c>
      <c r="AB336" s="2"/>
      <c r="AC336" s="41"/>
      <c r="AD336" s="48">
        <v>42676</v>
      </c>
      <c r="AE336" s="22" t="s">
        <v>95</v>
      </c>
      <c r="AG336" s="1"/>
      <c r="AH336" s="21"/>
      <c r="AI336" s="21"/>
      <c r="AJ336" s="21"/>
      <c r="AK336" s="21"/>
      <c r="AL336" s="2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9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4"/>
      <c r="CX336" s="1"/>
      <c r="CY336" s="1"/>
      <c r="CZ336" s="1"/>
      <c r="DA336" s="1"/>
      <c r="DB336" s="1"/>
      <c r="DC336" s="1"/>
      <c r="DD336" s="1"/>
      <c r="DE336" s="1"/>
      <c r="DF336" s="1"/>
      <c r="DG336" s="2"/>
      <c r="DH336" s="1"/>
      <c r="DI336" s="1"/>
      <c r="DJ336" s="1"/>
      <c r="DK336" s="1"/>
      <c r="DL336" s="1"/>
      <c r="DM336" s="1"/>
    </row>
    <row r="337" spans="1:117" x14ac:dyDescent="0.2">
      <c r="A337" s="97">
        <f t="shared" si="172"/>
        <v>43778</v>
      </c>
      <c r="B337" s="5">
        <f t="shared" si="161"/>
        <v>1030.7235388700001</v>
      </c>
      <c r="C337" s="5">
        <f t="shared" si="173"/>
        <v>1000</v>
      </c>
      <c r="D337" s="63">
        <f t="shared" si="174"/>
        <v>5227.84</v>
      </c>
      <c r="E337" s="11">
        <f>IF(K337=1,VLOOKUP(A337,[1]Plan1!$BO$80:$BQ$314,3),E336)</f>
        <v>5233.07</v>
      </c>
      <c r="F337" s="143">
        <f t="shared" si="175"/>
        <v>43754</v>
      </c>
      <c r="G337" s="9">
        <f t="shared" si="162"/>
        <v>1.0004131725529497E-3</v>
      </c>
      <c r="H337" s="64">
        <f t="shared" si="179"/>
        <v>43787</v>
      </c>
      <c r="I337" s="64">
        <f t="shared" si="163"/>
        <v>43787</v>
      </c>
      <c r="J337" s="1">
        <f t="shared" si="176"/>
        <v>23</v>
      </c>
      <c r="K337" s="1">
        <f t="shared" si="159"/>
        <v>19</v>
      </c>
      <c r="L337" s="5">
        <f t="shared" si="164"/>
        <v>1.0008263500000001</v>
      </c>
      <c r="M337" s="12">
        <f t="shared" si="160"/>
        <v>0.99960037000000002</v>
      </c>
      <c r="N337" s="12">
        <f t="shared" si="156"/>
        <v>1.0261739600567443</v>
      </c>
      <c r="O337" s="5">
        <f t="shared" si="158"/>
        <v>1.0270219300000001</v>
      </c>
      <c r="P337" s="5">
        <f t="shared" si="165"/>
        <v>1027.0219300000001</v>
      </c>
      <c r="Q337" s="10">
        <f t="shared" si="166"/>
        <v>0</v>
      </c>
      <c r="R337" s="6">
        <f t="shared" si="167"/>
        <v>0</v>
      </c>
      <c r="S337" s="5">
        <f t="shared" si="168"/>
        <v>0</v>
      </c>
      <c r="T337" s="6">
        <f t="shared" si="177"/>
        <v>0.12</v>
      </c>
      <c r="U337" s="10">
        <f t="shared" si="157"/>
        <v>8</v>
      </c>
      <c r="V337" s="10">
        <v>252</v>
      </c>
      <c r="W337" s="12">
        <f t="shared" si="169"/>
        <v>1.003604216</v>
      </c>
      <c r="X337" s="5">
        <f t="shared" si="170"/>
        <v>3.7016088699999998</v>
      </c>
      <c r="Y337" s="11">
        <f t="shared" si="171"/>
        <v>0</v>
      </c>
      <c r="Z337" s="2" t="s">
        <v>65</v>
      </c>
      <c r="AA337" s="64">
        <f t="shared" si="178"/>
        <v>43801</v>
      </c>
      <c r="AB337" s="2"/>
      <c r="AC337" s="41"/>
      <c r="AD337" s="48">
        <v>42689</v>
      </c>
      <c r="AE337" s="22" t="s">
        <v>104</v>
      </c>
      <c r="AG337" s="1"/>
      <c r="AH337" s="21"/>
      <c r="AI337" s="21"/>
      <c r="AJ337" s="21"/>
      <c r="AK337" s="21"/>
      <c r="AL337" s="2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9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4"/>
      <c r="CX337" s="1"/>
      <c r="CY337" s="1"/>
      <c r="CZ337" s="1"/>
      <c r="DA337" s="1"/>
      <c r="DB337" s="1"/>
      <c r="DC337" s="1"/>
      <c r="DD337" s="1"/>
      <c r="DE337" s="1"/>
      <c r="DF337" s="1"/>
      <c r="DG337" s="2"/>
      <c r="DH337" s="1"/>
      <c r="DI337" s="1"/>
      <c r="DJ337" s="1"/>
      <c r="DK337" s="1"/>
      <c r="DL337" s="1"/>
      <c r="DM337" s="1"/>
    </row>
    <row r="338" spans="1:117" x14ac:dyDescent="0.2">
      <c r="A338" s="97">
        <f t="shared" si="172"/>
        <v>43779</v>
      </c>
      <c r="B338" s="5">
        <f t="shared" si="161"/>
        <v>1030.7235388700001</v>
      </c>
      <c r="C338" s="5">
        <f t="shared" si="173"/>
        <v>1000</v>
      </c>
      <c r="D338" s="63">
        <f t="shared" si="174"/>
        <v>5227.84</v>
      </c>
      <c r="E338" s="11">
        <f>IF(K338=1,VLOOKUP(A338,[1]Plan1!$BO$80:$BQ$314,3),E337)</f>
        <v>5233.07</v>
      </c>
      <c r="F338" s="143">
        <f t="shared" si="175"/>
        <v>43754</v>
      </c>
      <c r="G338" s="9">
        <f t="shared" si="162"/>
        <v>1.0004131725529497E-3</v>
      </c>
      <c r="H338" s="64">
        <f t="shared" si="179"/>
        <v>43787</v>
      </c>
      <c r="I338" s="64">
        <f t="shared" si="163"/>
        <v>43787</v>
      </c>
      <c r="J338" s="1">
        <f t="shared" si="176"/>
        <v>23</v>
      </c>
      <c r="K338" s="1">
        <f t="shared" si="159"/>
        <v>19</v>
      </c>
      <c r="L338" s="5">
        <f t="shared" si="164"/>
        <v>1.0008263500000001</v>
      </c>
      <c r="M338" s="12">
        <f t="shared" si="160"/>
        <v>0.99960037000000002</v>
      </c>
      <c r="N338" s="12">
        <f t="shared" si="156"/>
        <v>1.0261739600567443</v>
      </c>
      <c r="O338" s="5">
        <f t="shared" si="158"/>
        <v>1.0270219300000001</v>
      </c>
      <c r="P338" s="5">
        <f t="shared" si="165"/>
        <v>1027.0219300000001</v>
      </c>
      <c r="Q338" s="10">
        <f t="shared" si="166"/>
        <v>0</v>
      </c>
      <c r="R338" s="6">
        <f t="shared" si="167"/>
        <v>0</v>
      </c>
      <c r="S338" s="5">
        <f t="shared" si="168"/>
        <v>0</v>
      </c>
      <c r="T338" s="6">
        <f t="shared" si="177"/>
        <v>0.12</v>
      </c>
      <c r="U338" s="10">
        <f t="shared" si="157"/>
        <v>8</v>
      </c>
      <c r="V338" s="10">
        <v>252</v>
      </c>
      <c r="W338" s="12">
        <f t="shared" si="169"/>
        <v>1.003604216</v>
      </c>
      <c r="X338" s="5">
        <f t="shared" si="170"/>
        <v>3.7016088699999998</v>
      </c>
      <c r="Y338" s="11">
        <f t="shared" si="171"/>
        <v>0</v>
      </c>
      <c r="Z338" s="2" t="s">
        <v>65</v>
      </c>
      <c r="AA338" s="64">
        <f t="shared" si="178"/>
        <v>43801</v>
      </c>
      <c r="AB338" s="2"/>
      <c r="AC338" s="41"/>
      <c r="AD338" s="48">
        <v>42793</v>
      </c>
      <c r="AE338" s="22" t="s">
        <v>83</v>
      </c>
      <c r="AG338" s="1"/>
      <c r="AH338" s="21"/>
      <c r="AI338" s="21"/>
      <c r="AJ338" s="21"/>
      <c r="AK338" s="21"/>
      <c r="AL338" s="2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9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4"/>
      <c r="CX338" s="1"/>
      <c r="CY338" s="1"/>
      <c r="CZ338" s="1"/>
      <c r="DA338" s="1"/>
      <c r="DB338" s="1"/>
      <c r="DC338" s="1"/>
      <c r="DD338" s="1"/>
      <c r="DE338" s="1"/>
      <c r="DF338" s="1"/>
      <c r="DG338" s="2"/>
      <c r="DH338" s="1"/>
      <c r="DI338" s="1"/>
      <c r="DJ338" s="1"/>
      <c r="DK338" s="1"/>
      <c r="DL338" s="1"/>
      <c r="DM338" s="1"/>
    </row>
    <row r="339" spans="1:117" x14ac:dyDescent="0.2">
      <c r="A339" s="97">
        <f t="shared" si="172"/>
        <v>43780</v>
      </c>
      <c r="B339" s="5">
        <f t="shared" si="161"/>
        <v>1030.7235388700001</v>
      </c>
      <c r="C339" s="5">
        <f t="shared" si="173"/>
        <v>1000</v>
      </c>
      <c r="D339" s="63">
        <f t="shared" si="174"/>
        <v>5227.84</v>
      </c>
      <c r="E339" s="11">
        <f>IF(K339=1,VLOOKUP(A339,[1]Plan1!$BO$80:$BQ$314,3),E338)</f>
        <v>5233.07</v>
      </c>
      <c r="F339" s="143">
        <f t="shared" si="175"/>
        <v>43754</v>
      </c>
      <c r="G339" s="9">
        <f t="shared" si="162"/>
        <v>1.0004131725529497E-3</v>
      </c>
      <c r="H339" s="64">
        <f t="shared" si="179"/>
        <v>43787</v>
      </c>
      <c r="I339" s="64">
        <f t="shared" si="163"/>
        <v>43787</v>
      </c>
      <c r="J339" s="1">
        <f t="shared" si="176"/>
        <v>23</v>
      </c>
      <c r="K339" s="1">
        <f t="shared" si="159"/>
        <v>19</v>
      </c>
      <c r="L339" s="5">
        <f t="shared" si="164"/>
        <v>1.0008263500000001</v>
      </c>
      <c r="M339" s="12">
        <f t="shared" si="160"/>
        <v>0.99960037000000002</v>
      </c>
      <c r="N339" s="12">
        <f t="shared" si="156"/>
        <v>1.0261739600567443</v>
      </c>
      <c r="O339" s="5">
        <f t="shared" si="158"/>
        <v>1.0270219300000001</v>
      </c>
      <c r="P339" s="5">
        <f t="shared" si="165"/>
        <v>1027.0219300000001</v>
      </c>
      <c r="Q339" s="10">
        <f t="shared" si="166"/>
        <v>0</v>
      </c>
      <c r="R339" s="6">
        <f t="shared" si="167"/>
        <v>0</v>
      </c>
      <c r="S339" s="5">
        <f t="shared" si="168"/>
        <v>0</v>
      </c>
      <c r="T339" s="6">
        <f t="shared" si="177"/>
        <v>0.12</v>
      </c>
      <c r="U339" s="10">
        <f t="shared" si="157"/>
        <v>8</v>
      </c>
      <c r="V339" s="10">
        <v>252</v>
      </c>
      <c r="W339" s="12">
        <f t="shared" si="169"/>
        <v>1.003604216</v>
      </c>
      <c r="X339" s="5">
        <f t="shared" si="170"/>
        <v>3.7016088699999998</v>
      </c>
      <c r="Y339" s="11">
        <f t="shared" si="171"/>
        <v>0</v>
      </c>
      <c r="Z339" s="2" t="s">
        <v>65</v>
      </c>
      <c r="AA339" s="64">
        <f t="shared" si="178"/>
        <v>43801</v>
      </c>
      <c r="AB339" s="2"/>
      <c r="AC339" s="41"/>
      <c r="AD339" s="48">
        <v>42794</v>
      </c>
      <c r="AE339" s="22" t="s">
        <v>83</v>
      </c>
      <c r="AG339" s="1"/>
      <c r="AH339" s="21"/>
      <c r="AI339" s="21"/>
      <c r="AJ339" s="21"/>
      <c r="AK339" s="21"/>
      <c r="AL339" s="2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9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4"/>
      <c r="CX339" s="1"/>
      <c r="CY339" s="1"/>
      <c r="CZ339" s="1"/>
      <c r="DA339" s="1"/>
      <c r="DB339" s="1"/>
      <c r="DC339" s="1"/>
      <c r="DD339" s="1"/>
      <c r="DE339" s="1"/>
      <c r="DF339" s="1"/>
      <c r="DG339" s="2"/>
      <c r="DH339" s="1"/>
      <c r="DI339" s="1"/>
      <c r="DJ339" s="1"/>
      <c r="DK339" s="1"/>
      <c r="DL339" s="1"/>
      <c r="DM339" s="1"/>
    </row>
    <row r="340" spans="1:117" x14ac:dyDescent="0.2">
      <c r="A340" s="97">
        <f t="shared" si="172"/>
        <v>43781</v>
      </c>
      <c r="B340" s="5">
        <f t="shared" si="161"/>
        <v>1031.2320077099998</v>
      </c>
      <c r="C340" s="5">
        <f t="shared" si="173"/>
        <v>1000</v>
      </c>
      <c r="D340" s="63">
        <f t="shared" si="174"/>
        <v>5227.84</v>
      </c>
      <c r="E340" s="11">
        <f>IF(K340=1,VLOOKUP(A340,[1]Plan1!$BO$80:$BQ$314,3),E339)</f>
        <v>5233.07</v>
      </c>
      <c r="F340" s="143">
        <f t="shared" si="175"/>
        <v>43754</v>
      </c>
      <c r="G340" s="9">
        <f t="shared" si="162"/>
        <v>1.0004131725529497E-3</v>
      </c>
      <c r="H340" s="64">
        <f t="shared" si="179"/>
        <v>43787</v>
      </c>
      <c r="I340" s="64">
        <f t="shared" si="163"/>
        <v>43787</v>
      </c>
      <c r="J340" s="1">
        <f t="shared" si="176"/>
        <v>23</v>
      </c>
      <c r="K340" s="1">
        <f t="shared" si="159"/>
        <v>20</v>
      </c>
      <c r="L340" s="5">
        <f t="shared" si="164"/>
        <v>1.0008698599999999</v>
      </c>
      <c r="M340" s="12">
        <f t="shared" si="160"/>
        <v>0.99960037000000002</v>
      </c>
      <c r="N340" s="12">
        <f t="shared" si="156"/>
        <v>1.0261739600567443</v>
      </c>
      <c r="O340" s="5">
        <f t="shared" si="158"/>
        <v>1.0270665800000001</v>
      </c>
      <c r="P340" s="5">
        <f t="shared" si="165"/>
        <v>1027.0665799999999</v>
      </c>
      <c r="Q340" s="10">
        <f t="shared" si="166"/>
        <v>0</v>
      </c>
      <c r="R340" s="6">
        <f t="shared" si="167"/>
        <v>0</v>
      </c>
      <c r="S340" s="5">
        <f t="shared" si="168"/>
        <v>0</v>
      </c>
      <c r="T340" s="6">
        <f t="shared" si="177"/>
        <v>0.12</v>
      </c>
      <c r="U340" s="10">
        <f t="shared" si="157"/>
        <v>9</v>
      </c>
      <c r="V340" s="10">
        <v>252</v>
      </c>
      <c r="W340" s="12">
        <f t="shared" si="169"/>
        <v>1.0040556549999999</v>
      </c>
      <c r="X340" s="5">
        <f t="shared" si="170"/>
        <v>4.1654277100000003</v>
      </c>
      <c r="Y340" s="11">
        <f t="shared" si="171"/>
        <v>0</v>
      </c>
      <c r="Z340" s="2" t="s">
        <v>65</v>
      </c>
      <c r="AA340" s="64">
        <f t="shared" si="178"/>
        <v>43801</v>
      </c>
      <c r="AB340" s="2"/>
      <c r="AC340" s="41"/>
      <c r="AD340" s="48">
        <v>42839</v>
      </c>
      <c r="AE340" s="22" t="s">
        <v>100</v>
      </c>
      <c r="AG340" s="1"/>
      <c r="AH340" s="21"/>
      <c r="AI340" s="21"/>
      <c r="AJ340" s="21"/>
      <c r="AK340" s="21"/>
      <c r="AL340" s="2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9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4"/>
      <c r="CX340" s="1"/>
      <c r="CY340" s="1"/>
      <c r="CZ340" s="1"/>
      <c r="DA340" s="1"/>
      <c r="DB340" s="1"/>
      <c r="DC340" s="1"/>
      <c r="DD340" s="1"/>
      <c r="DE340" s="1"/>
      <c r="DF340" s="1"/>
      <c r="DG340" s="2"/>
      <c r="DH340" s="1"/>
      <c r="DI340" s="1"/>
      <c r="DJ340" s="1"/>
      <c r="DK340" s="1"/>
      <c r="DL340" s="1"/>
      <c r="DM340" s="1"/>
    </row>
    <row r="341" spans="1:117" x14ac:dyDescent="0.2">
      <c r="A341" s="97">
        <f t="shared" si="172"/>
        <v>43782</v>
      </c>
      <c r="B341" s="5">
        <f t="shared" si="161"/>
        <v>1031.7407354099998</v>
      </c>
      <c r="C341" s="5">
        <f t="shared" si="173"/>
        <v>1000</v>
      </c>
      <c r="D341" s="63">
        <f t="shared" si="174"/>
        <v>5227.84</v>
      </c>
      <c r="E341" s="11">
        <f>IF(K341=1,VLOOKUP(A341,[1]Plan1!$BO$80:$BQ$314,3),E340)</f>
        <v>5233.07</v>
      </c>
      <c r="F341" s="143">
        <f t="shared" si="175"/>
        <v>43754</v>
      </c>
      <c r="G341" s="9">
        <f t="shared" si="162"/>
        <v>1.0004131725529497E-3</v>
      </c>
      <c r="H341" s="64">
        <f t="shared" si="179"/>
        <v>43787</v>
      </c>
      <c r="I341" s="64">
        <f t="shared" si="163"/>
        <v>43787</v>
      </c>
      <c r="J341" s="1">
        <f t="shared" si="176"/>
        <v>23</v>
      </c>
      <c r="K341" s="1">
        <f t="shared" si="159"/>
        <v>21</v>
      </c>
      <c r="L341" s="5">
        <f t="shared" si="164"/>
        <v>1.0009133800000001</v>
      </c>
      <c r="M341" s="12">
        <f t="shared" si="160"/>
        <v>0.99960037000000002</v>
      </c>
      <c r="N341" s="12">
        <f t="shared" si="156"/>
        <v>1.0261739600567443</v>
      </c>
      <c r="O341" s="5">
        <f t="shared" si="158"/>
        <v>1.02711124</v>
      </c>
      <c r="P341" s="5">
        <f t="shared" si="165"/>
        <v>1027.11124</v>
      </c>
      <c r="Q341" s="10">
        <f t="shared" si="166"/>
        <v>0</v>
      </c>
      <c r="R341" s="6">
        <f t="shared" si="167"/>
        <v>0</v>
      </c>
      <c r="S341" s="5">
        <f t="shared" si="168"/>
        <v>0</v>
      </c>
      <c r="T341" s="6">
        <f t="shared" si="177"/>
        <v>0.12</v>
      </c>
      <c r="U341" s="10">
        <f t="shared" si="157"/>
        <v>10</v>
      </c>
      <c r="V341" s="10">
        <v>252</v>
      </c>
      <c r="W341" s="12">
        <f t="shared" si="169"/>
        <v>1.004507297</v>
      </c>
      <c r="X341" s="5">
        <f t="shared" si="170"/>
        <v>4.6294954099999996</v>
      </c>
      <c r="Y341" s="11">
        <f t="shared" si="171"/>
        <v>0</v>
      </c>
      <c r="Z341" s="2" t="s">
        <v>65</v>
      </c>
      <c r="AA341" s="64">
        <f t="shared" si="178"/>
        <v>43801</v>
      </c>
      <c r="AB341" s="2"/>
      <c r="AC341" s="41"/>
      <c r="AD341" s="48">
        <v>42846</v>
      </c>
      <c r="AE341" s="22" t="s">
        <v>85</v>
      </c>
      <c r="AG341" s="1"/>
      <c r="AH341" s="21"/>
      <c r="AI341" s="21"/>
      <c r="AJ341" s="21"/>
      <c r="AK341" s="21"/>
      <c r="AL341" s="2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9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4"/>
      <c r="CX341" s="1"/>
      <c r="CY341" s="1"/>
      <c r="CZ341" s="1"/>
      <c r="DA341" s="1"/>
      <c r="DB341" s="1"/>
      <c r="DC341" s="1"/>
      <c r="DD341" s="1"/>
      <c r="DE341" s="1"/>
      <c r="DF341" s="1"/>
      <c r="DG341" s="2"/>
      <c r="DH341" s="1"/>
      <c r="DI341" s="1"/>
      <c r="DJ341" s="1"/>
      <c r="DK341" s="1"/>
      <c r="DL341" s="1"/>
      <c r="DM341" s="1"/>
    </row>
    <row r="342" spans="1:117" x14ac:dyDescent="0.2">
      <c r="A342" s="97">
        <f t="shared" si="172"/>
        <v>43783</v>
      </c>
      <c r="B342" s="5">
        <f t="shared" si="161"/>
        <v>1032.2497029399999</v>
      </c>
      <c r="C342" s="5">
        <f t="shared" si="173"/>
        <v>1000</v>
      </c>
      <c r="D342" s="63">
        <f t="shared" si="174"/>
        <v>5227.84</v>
      </c>
      <c r="E342" s="11">
        <f>IF(K342=1,VLOOKUP(A342,[1]Plan1!$BO$80:$BQ$314,3),E341)</f>
        <v>5233.07</v>
      </c>
      <c r="F342" s="143">
        <f t="shared" si="175"/>
        <v>43754</v>
      </c>
      <c r="G342" s="9">
        <f t="shared" si="162"/>
        <v>1.0004131725529497E-3</v>
      </c>
      <c r="H342" s="64">
        <f t="shared" si="179"/>
        <v>43787</v>
      </c>
      <c r="I342" s="64">
        <f t="shared" si="163"/>
        <v>43787</v>
      </c>
      <c r="J342" s="1">
        <f t="shared" si="176"/>
        <v>23</v>
      </c>
      <c r="K342" s="1">
        <f t="shared" si="159"/>
        <v>22</v>
      </c>
      <c r="L342" s="5">
        <f t="shared" si="164"/>
        <v>1.0009568900000001</v>
      </c>
      <c r="M342" s="12">
        <f t="shared" si="160"/>
        <v>0.99960037000000002</v>
      </c>
      <c r="N342" s="12">
        <f t="shared" si="156"/>
        <v>1.0261739600567443</v>
      </c>
      <c r="O342" s="5">
        <f t="shared" si="158"/>
        <v>1.02715589</v>
      </c>
      <c r="P342" s="5">
        <f t="shared" si="165"/>
        <v>1027.15589</v>
      </c>
      <c r="Q342" s="10">
        <f t="shared" si="166"/>
        <v>0</v>
      </c>
      <c r="R342" s="6">
        <f t="shared" si="167"/>
        <v>0</v>
      </c>
      <c r="S342" s="5">
        <f t="shared" si="168"/>
        <v>0</v>
      </c>
      <c r="T342" s="6">
        <f t="shared" si="177"/>
        <v>0.12</v>
      </c>
      <c r="U342" s="10">
        <f t="shared" si="157"/>
        <v>11</v>
      </c>
      <c r="V342" s="10">
        <v>252</v>
      </c>
      <c r="W342" s="12">
        <f t="shared" si="169"/>
        <v>1.004959143</v>
      </c>
      <c r="X342" s="5">
        <f t="shared" si="170"/>
        <v>5.0938129400000003</v>
      </c>
      <c r="Y342" s="11">
        <f t="shared" si="171"/>
        <v>0</v>
      </c>
      <c r="Z342" s="2" t="s">
        <v>65</v>
      </c>
      <c r="AA342" s="64">
        <f t="shared" si="178"/>
        <v>43801</v>
      </c>
      <c r="AB342" s="2"/>
      <c r="AC342" s="41"/>
      <c r="AD342" s="48">
        <v>42856</v>
      </c>
      <c r="AE342" s="22" t="s">
        <v>102</v>
      </c>
      <c r="AG342" s="1"/>
      <c r="AH342" s="21"/>
      <c r="AI342" s="21"/>
      <c r="AJ342" s="21"/>
      <c r="AK342" s="21"/>
      <c r="AL342" s="2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9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4"/>
      <c r="CX342" s="1"/>
      <c r="CY342" s="1"/>
      <c r="CZ342" s="1"/>
      <c r="DA342" s="1"/>
      <c r="DB342" s="1"/>
      <c r="DC342" s="1"/>
      <c r="DD342" s="1"/>
      <c r="DE342" s="1"/>
      <c r="DF342" s="1"/>
      <c r="DG342" s="2"/>
      <c r="DH342" s="1"/>
      <c r="DI342" s="1"/>
      <c r="DJ342" s="1"/>
      <c r="DK342" s="1"/>
      <c r="DL342" s="1"/>
      <c r="DM342" s="1"/>
    </row>
    <row r="343" spans="1:117" x14ac:dyDescent="0.2">
      <c r="A343" s="97">
        <f t="shared" si="172"/>
        <v>43784</v>
      </c>
      <c r="B343" s="5">
        <f t="shared" si="161"/>
        <v>1032.75892939</v>
      </c>
      <c r="C343" s="5">
        <f t="shared" si="173"/>
        <v>1000</v>
      </c>
      <c r="D343" s="63">
        <f t="shared" si="174"/>
        <v>5227.84</v>
      </c>
      <c r="E343" s="11">
        <f>IF(K343=1,VLOOKUP(A343,[1]Plan1!$BO$80:$BQ$314,3),E342)</f>
        <v>5233.07</v>
      </c>
      <c r="F343" s="143">
        <f t="shared" si="175"/>
        <v>43754</v>
      </c>
      <c r="G343" s="9">
        <f t="shared" si="162"/>
        <v>1.0004131725529497E-3</v>
      </c>
      <c r="H343" s="64">
        <f t="shared" si="179"/>
        <v>43815</v>
      </c>
      <c r="I343" s="64">
        <f t="shared" si="163"/>
        <v>43787</v>
      </c>
      <c r="J343" s="1">
        <f t="shared" si="176"/>
        <v>23</v>
      </c>
      <c r="K343" s="1">
        <f t="shared" si="159"/>
        <v>23</v>
      </c>
      <c r="L343" s="5">
        <f t="shared" si="164"/>
        <v>1.0010004100000001</v>
      </c>
      <c r="M343" s="12">
        <f t="shared" si="160"/>
        <v>0.99960037000000002</v>
      </c>
      <c r="N343" s="12">
        <f t="shared" si="156"/>
        <v>1.0261739600567443</v>
      </c>
      <c r="O343" s="5">
        <f t="shared" si="158"/>
        <v>1.0272005500000001</v>
      </c>
      <c r="P343" s="5">
        <f t="shared" si="165"/>
        <v>1027.20055</v>
      </c>
      <c r="Q343" s="10">
        <f t="shared" si="166"/>
        <v>0</v>
      </c>
      <c r="R343" s="6">
        <f t="shared" si="167"/>
        <v>0</v>
      </c>
      <c r="S343" s="5">
        <f t="shared" si="168"/>
        <v>0</v>
      </c>
      <c r="T343" s="6">
        <f t="shared" si="177"/>
        <v>0.12</v>
      </c>
      <c r="U343" s="10">
        <f t="shared" si="157"/>
        <v>12</v>
      </c>
      <c r="V343" s="10">
        <v>252</v>
      </c>
      <c r="W343" s="12">
        <f t="shared" si="169"/>
        <v>1.005411192</v>
      </c>
      <c r="X343" s="5">
        <f t="shared" si="170"/>
        <v>5.5583793899999998</v>
      </c>
      <c r="Y343" s="11">
        <f t="shared" si="171"/>
        <v>0</v>
      </c>
      <c r="Z343" s="2" t="s">
        <v>65</v>
      </c>
      <c r="AA343" s="64">
        <f t="shared" si="178"/>
        <v>43801</v>
      </c>
      <c r="AB343" s="2"/>
      <c r="AC343" s="41"/>
      <c r="AD343" s="48">
        <v>42901</v>
      </c>
      <c r="AE343" s="22" t="s">
        <v>101</v>
      </c>
      <c r="AG343" s="1"/>
      <c r="AH343" s="21"/>
      <c r="AI343" s="21"/>
      <c r="AJ343" s="21"/>
      <c r="AK343" s="21"/>
      <c r="AL343" s="2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9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4"/>
      <c r="CX343" s="1"/>
      <c r="CY343" s="1"/>
      <c r="CZ343" s="1"/>
      <c r="DA343" s="1"/>
      <c r="DB343" s="1"/>
      <c r="DC343" s="1"/>
      <c r="DD343" s="1"/>
      <c r="DE343" s="1"/>
      <c r="DF343" s="1"/>
      <c r="DG343" s="2"/>
      <c r="DH343" s="1"/>
      <c r="DI343" s="1"/>
      <c r="DJ343" s="1"/>
      <c r="DK343" s="1"/>
      <c r="DL343" s="1"/>
      <c r="DM343" s="1"/>
    </row>
    <row r="344" spans="1:117" x14ac:dyDescent="0.2">
      <c r="A344" s="97">
        <f t="shared" si="172"/>
        <v>43785</v>
      </c>
      <c r="B344" s="5">
        <f t="shared" si="161"/>
        <v>1032.75892939</v>
      </c>
      <c r="C344" s="5">
        <f t="shared" si="173"/>
        <v>1000</v>
      </c>
      <c r="D344" s="63">
        <f t="shared" si="174"/>
        <v>5227.84</v>
      </c>
      <c r="E344" s="11">
        <f>IF(K344=1,VLOOKUP(A344,[1]Plan1!$BO$80:$BQ$314,3),E343)</f>
        <v>5233.07</v>
      </c>
      <c r="F344" s="143">
        <f t="shared" si="175"/>
        <v>43754</v>
      </c>
      <c r="G344" s="9">
        <f t="shared" si="162"/>
        <v>1.0004131725529497E-3</v>
      </c>
      <c r="H344" s="64">
        <f t="shared" si="179"/>
        <v>43815</v>
      </c>
      <c r="I344" s="64">
        <f t="shared" si="163"/>
        <v>43787</v>
      </c>
      <c r="J344" s="1">
        <f t="shared" si="176"/>
        <v>23</v>
      </c>
      <c r="K344" s="1">
        <f t="shared" si="159"/>
        <v>23</v>
      </c>
      <c r="L344" s="5">
        <f t="shared" si="164"/>
        <v>1.0010004100000001</v>
      </c>
      <c r="M344" s="12">
        <f t="shared" si="160"/>
        <v>0.99960037000000002</v>
      </c>
      <c r="N344" s="12">
        <f t="shared" si="156"/>
        <v>1.0261739600567443</v>
      </c>
      <c r="O344" s="5">
        <f t="shared" si="158"/>
        <v>1.0272005500000001</v>
      </c>
      <c r="P344" s="5">
        <f t="shared" si="165"/>
        <v>1027.20055</v>
      </c>
      <c r="Q344" s="10">
        <f t="shared" si="166"/>
        <v>0</v>
      </c>
      <c r="R344" s="6">
        <f t="shared" si="167"/>
        <v>0</v>
      </c>
      <c r="S344" s="5">
        <f t="shared" si="168"/>
        <v>0</v>
      </c>
      <c r="T344" s="6">
        <f t="shared" si="177"/>
        <v>0.12</v>
      </c>
      <c r="U344" s="10">
        <f t="shared" si="157"/>
        <v>12</v>
      </c>
      <c r="V344" s="10">
        <v>252</v>
      </c>
      <c r="W344" s="12">
        <f t="shared" si="169"/>
        <v>1.005411192</v>
      </c>
      <c r="X344" s="5">
        <f t="shared" si="170"/>
        <v>5.5583793899999998</v>
      </c>
      <c r="Y344" s="11">
        <f t="shared" si="171"/>
        <v>0</v>
      </c>
      <c r="Z344" s="2" t="s">
        <v>65</v>
      </c>
      <c r="AA344" s="64">
        <f t="shared" si="178"/>
        <v>43801</v>
      </c>
      <c r="AB344" s="2"/>
      <c r="AC344" s="41"/>
      <c r="AD344" s="48">
        <v>42985</v>
      </c>
      <c r="AE344" s="22" t="s">
        <v>103</v>
      </c>
      <c r="AG344" s="1"/>
      <c r="AH344" s="21"/>
      <c r="AI344" s="21"/>
      <c r="AJ344" s="21"/>
      <c r="AK344" s="21"/>
      <c r="AL344" s="2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9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4"/>
      <c r="CX344" s="1"/>
      <c r="CY344" s="1"/>
      <c r="CZ344" s="1"/>
      <c r="DA344" s="1"/>
      <c r="DB344" s="1"/>
      <c r="DC344" s="1"/>
      <c r="DD344" s="1"/>
      <c r="DE344" s="1"/>
      <c r="DF344" s="1"/>
      <c r="DG344" s="2"/>
      <c r="DH344" s="1"/>
      <c r="DI344" s="1"/>
      <c r="DJ344" s="1"/>
      <c r="DK344" s="1"/>
      <c r="DL344" s="1"/>
      <c r="DM344" s="1"/>
    </row>
    <row r="345" spans="1:117" x14ac:dyDescent="0.2">
      <c r="A345" s="97">
        <f t="shared" si="172"/>
        <v>43786</v>
      </c>
      <c r="B345" s="5">
        <f t="shared" si="161"/>
        <v>1032.75892939</v>
      </c>
      <c r="C345" s="5">
        <f t="shared" si="173"/>
        <v>1000</v>
      </c>
      <c r="D345" s="63">
        <f t="shared" si="174"/>
        <v>5227.84</v>
      </c>
      <c r="E345" s="11">
        <f>IF(K345=1,VLOOKUP(A345,[1]Plan1!$BO$80:$BQ$314,3),E344)</f>
        <v>5233.07</v>
      </c>
      <c r="F345" s="143">
        <f t="shared" si="175"/>
        <v>43754</v>
      </c>
      <c r="G345" s="9">
        <f t="shared" si="162"/>
        <v>1.0004131725529497E-3</v>
      </c>
      <c r="H345" s="64">
        <f t="shared" si="179"/>
        <v>43815</v>
      </c>
      <c r="I345" s="64">
        <f t="shared" si="163"/>
        <v>43787</v>
      </c>
      <c r="J345" s="1">
        <f t="shared" si="176"/>
        <v>23</v>
      </c>
      <c r="K345" s="1">
        <f t="shared" si="159"/>
        <v>23</v>
      </c>
      <c r="L345" s="5">
        <f t="shared" si="164"/>
        <v>1.0010004100000001</v>
      </c>
      <c r="M345" s="12">
        <f t="shared" si="160"/>
        <v>0.99960037000000002</v>
      </c>
      <c r="N345" s="12">
        <f t="shared" si="156"/>
        <v>1.0261739600567443</v>
      </c>
      <c r="O345" s="5">
        <f t="shared" si="158"/>
        <v>1.0272005500000001</v>
      </c>
      <c r="P345" s="5">
        <f t="shared" si="165"/>
        <v>1027.20055</v>
      </c>
      <c r="Q345" s="10">
        <f t="shared" si="166"/>
        <v>0</v>
      </c>
      <c r="R345" s="6">
        <f t="shared" si="167"/>
        <v>0</v>
      </c>
      <c r="S345" s="5">
        <f t="shared" si="168"/>
        <v>0</v>
      </c>
      <c r="T345" s="6">
        <f t="shared" si="177"/>
        <v>0.12</v>
      </c>
      <c r="U345" s="10">
        <f t="shared" si="157"/>
        <v>12</v>
      </c>
      <c r="V345" s="10">
        <v>252</v>
      </c>
      <c r="W345" s="12">
        <f t="shared" si="169"/>
        <v>1.005411192</v>
      </c>
      <c r="X345" s="5">
        <f t="shared" si="170"/>
        <v>5.5583793899999998</v>
      </c>
      <c r="Y345" s="11">
        <f t="shared" si="171"/>
        <v>0</v>
      </c>
      <c r="Z345" s="2" t="s">
        <v>65</v>
      </c>
      <c r="AA345" s="64">
        <f t="shared" si="178"/>
        <v>43801</v>
      </c>
      <c r="AB345" s="2"/>
      <c r="AC345" s="41"/>
      <c r="AD345" s="48">
        <v>43020</v>
      </c>
      <c r="AE345" s="32" t="s">
        <v>89</v>
      </c>
      <c r="AG345" s="1"/>
      <c r="AH345" s="21"/>
      <c r="AI345" s="21"/>
      <c r="AJ345" s="21"/>
      <c r="AK345" s="21"/>
      <c r="AL345" s="2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9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4"/>
      <c r="CX345" s="1"/>
      <c r="CY345" s="1"/>
      <c r="CZ345" s="1"/>
      <c r="DA345" s="1"/>
      <c r="DB345" s="1"/>
      <c r="DC345" s="1"/>
      <c r="DD345" s="1"/>
      <c r="DE345" s="1"/>
      <c r="DF345" s="1"/>
      <c r="DG345" s="2"/>
      <c r="DH345" s="1"/>
      <c r="DI345" s="1"/>
      <c r="DJ345" s="1"/>
      <c r="DK345" s="1"/>
      <c r="DL345" s="1"/>
      <c r="DM345" s="1"/>
    </row>
    <row r="346" spans="1:117" x14ac:dyDescent="0.2">
      <c r="A346" s="97">
        <f t="shared" si="172"/>
        <v>43787</v>
      </c>
      <c r="B346" s="5">
        <f t="shared" si="161"/>
        <v>1032.75892939</v>
      </c>
      <c r="C346" s="5">
        <f t="shared" si="173"/>
        <v>1000</v>
      </c>
      <c r="D346" s="63">
        <f t="shared" si="174"/>
        <v>5227.84</v>
      </c>
      <c r="E346" s="11">
        <f>IF(K346=1,VLOOKUP(A346,[1]Plan1!$BO$80:$BQ$314,3),E345)</f>
        <v>5233.07</v>
      </c>
      <c r="F346" s="143">
        <f t="shared" si="175"/>
        <v>43754</v>
      </c>
      <c r="G346" s="9">
        <f t="shared" si="162"/>
        <v>1.0004131725529497E-3</v>
      </c>
      <c r="H346" s="64">
        <f t="shared" si="179"/>
        <v>43815</v>
      </c>
      <c r="I346" s="64">
        <f t="shared" si="163"/>
        <v>43787</v>
      </c>
      <c r="J346" s="1">
        <f t="shared" si="176"/>
        <v>23</v>
      </c>
      <c r="K346" s="1">
        <f t="shared" si="159"/>
        <v>23</v>
      </c>
      <c r="L346" s="5">
        <f t="shared" si="164"/>
        <v>1.0010004100000001</v>
      </c>
      <c r="M346" s="12">
        <f t="shared" si="160"/>
        <v>0.99960037000000002</v>
      </c>
      <c r="N346" s="12">
        <f t="shared" si="156"/>
        <v>1.0261739600567443</v>
      </c>
      <c r="O346" s="5">
        <f t="shared" si="158"/>
        <v>1.0272005500000001</v>
      </c>
      <c r="P346" s="5">
        <f t="shared" si="165"/>
        <v>1027.20055</v>
      </c>
      <c r="Q346" s="10">
        <f t="shared" si="166"/>
        <v>0</v>
      </c>
      <c r="R346" s="6">
        <f t="shared" si="167"/>
        <v>0</v>
      </c>
      <c r="S346" s="5">
        <f t="shared" si="168"/>
        <v>0</v>
      </c>
      <c r="T346" s="6">
        <f t="shared" si="177"/>
        <v>0.12</v>
      </c>
      <c r="U346" s="10">
        <f t="shared" si="157"/>
        <v>12</v>
      </c>
      <c r="V346" s="10">
        <v>252</v>
      </c>
      <c r="W346" s="12">
        <f t="shared" si="169"/>
        <v>1.005411192</v>
      </c>
      <c r="X346" s="5">
        <f t="shared" si="170"/>
        <v>5.5583793899999998</v>
      </c>
      <c r="Y346" s="11">
        <f t="shared" si="171"/>
        <v>0</v>
      </c>
      <c r="Z346" s="2" t="s">
        <v>65</v>
      </c>
      <c r="AA346" s="64">
        <f t="shared" si="178"/>
        <v>43801</v>
      </c>
      <c r="AB346" s="2"/>
      <c r="AC346" s="41"/>
      <c r="AD346" s="48">
        <v>43041</v>
      </c>
      <c r="AE346" s="22" t="s">
        <v>95</v>
      </c>
      <c r="AG346" s="1"/>
      <c r="AH346" s="21"/>
      <c r="AI346" s="21"/>
      <c r="AJ346" s="21"/>
      <c r="AK346" s="21"/>
      <c r="AL346" s="2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9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4"/>
      <c r="CX346" s="1"/>
      <c r="CY346" s="1"/>
      <c r="CZ346" s="1"/>
      <c r="DA346" s="1"/>
      <c r="DB346" s="1"/>
      <c r="DC346" s="1"/>
      <c r="DD346" s="1"/>
      <c r="DE346" s="1"/>
      <c r="DF346" s="1"/>
      <c r="DG346" s="2"/>
      <c r="DH346" s="1"/>
      <c r="DI346" s="1"/>
      <c r="DJ346" s="1"/>
      <c r="DK346" s="1"/>
      <c r="DL346" s="1"/>
      <c r="DM346" s="1"/>
    </row>
    <row r="347" spans="1:117" x14ac:dyDescent="0.2">
      <c r="A347" s="97">
        <f t="shared" si="172"/>
        <v>43788</v>
      </c>
      <c r="B347" s="5">
        <f t="shared" si="161"/>
        <v>1033.4863250699998</v>
      </c>
      <c r="C347" s="5">
        <f t="shared" si="173"/>
        <v>1000</v>
      </c>
      <c r="D347" s="63">
        <f t="shared" si="174"/>
        <v>5233.07</v>
      </c>
      <c r="E347" s="11">
        <f>IF(K347=1,VLOOKUP(A347,[1]Plan1!$BO$80:$BQ$314,3),E346)</f>
        <v>5259.76</v>
      </c>
      <c r="F347" s="143">
        <f t="shared" si="175"/>
        <v>43788</v>
      </c>
      <c r="G347" s="9">
        <f t="shared" si="162"/>
        <v>5.1002566371174396E-3</v>
      </c>
      <c r="H347" s="64">
        <f t="shared" si="179"/>
        <v>43815</v>
      </c>
      <c r="I347" s="64">
        <f t="shared" si="163"/>
        <v>43815</v>
      </c>
      <c r="J347" s="1">
        <f t="shared" si="176"/>
        <v>20</v>
      </c>
      <c r="K347" s="1">
        <f t="shared" si="159"/>
        <v>1</v>
      </c>
      <c r="L347" s="5">
        <f t="shared" si="164"/>
        <v>1.00025439</v>
      </c>
      <c r="M347" s="12">
        <f t="shared" si="160"/>
        <v>1.0010004100000001</v>
      </c>
      <c r="N347" s="12">
        <f t="shared" si="156"/>
        <v>1.0272005547481247</v>
      </c>
      <c r="O347" s="5">
        <f t="shared" si="158"/>
        <v>1.0274618600000001</v>
      </c>
      <c r="P347" s="5">
        <f t="shared" si="165"/>
        <v>1027.4618599999999</v>
      </c>
      <c r="Q347" s="10">
        <f t="shared" si="166"/>
        <v>0</v>
      </c>
      <c r="R347" s="6">
        <f t="shared" si="167"/>
        <v>0</v>
      </c>
      <c r="S347" s="5">
        <f t="shared" si="168"/>
        <v>0</v>
      </c>
      <c r="T347" s="6">
        <f t="shared" si="177"/>
        <v>0.12</v>
      </c>
      <c r="U347" s="10">
        <f t="shared" si="157"/>
        <v>13</v>
      </c>
      <c r="V347" s="10">
        <v>252</v>
      </c>
      <c r="W347" s="12">
        <f t="shared" si="169"/>
        <v>1.0058634440000001</v>
      </c>
      <c r="X347" s="5">
        <f t="shared" si="170"/>
        <v>6.0244650699999998</v>
      </c>
      <c r="Y347" s="11">
        <f t="shared" si="171"/>
        <v>0</v>
      </c>
      <c r="Z347" s="2" t="s">
        <v>65</v>
      </c>
      <c r="AA347" s="64">
        <f t="shared" si="178"/>
        <v>43801</v>
      </c>
      <c r="AB347" s="2"/>
      <c r="AC347" s="41"/>
      <c r="AD347" s="48">
        <v>43054</v>
      </c>
      <c r="AE347" s="22" t="s">
        <v>104</v>
      </c>
      <c r="AG347" s="1"/>
      <c r="AH347" s="21"/>
      <c r="AI347" s="21"/>
      <c r="AJ347" s="21"/>
      <c r="AK347" s="21"/>
      <c r="AL347" s="2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9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4"/>
      <c r="CX347" s="1"/>
      <c r="CY347" s="1"/>
      <c r="CZ347" s="1"/>
      <c r="DA347" s="1"/>
      <c r="DB347" s="1"/>
      <c r="DC347" s="1"/>
      <c r="DD347" s="1"/>
      <c r="DE347" s="1"/>
      <c r="DF347" s="1"/>
      <c r="DG347" s="2"/>
      <c r="DH347" s="1"/>
      <c r="DI347" s="1"/>
      <c r="DJ347" s="1"/>
      <c r="DK347" s="1"/>
      <c r="DL347" s="1"/>
      <c r="DM347" s="1"/>
    </row>
    <row r="348" spans="1:117" x14ac:dyDescent="0.2">
      <c r="A348" s="97">
        <f t="shared" si="172"/>
        <v>43789</v>
      </c>
      <c r="B348" s="5">
        <f t="shared" si="161"/>
        <v>1034.21423721</v>
      </c>
      <c r="C348" s="5">
        <f t="shared" si="173"/>
        <v>1000</v>
      </c>
      <c r="D348" s="63">
        <f t="shared" si="174"/>
        <v>5233.07</v>
      </c>
      <c r="E348" s="11">
        <f>IF(K348=1,VLOOKUP(A348,[1]Plan1!$BO$80:$BQ$314,3),E347)</f>
        <v>5259.76</v>
      </c>
      <c r="F348" s="143">
        <f t="shared" si="175"/>
        <v>43788</v>
      </c>
      <c r="G348" s="9">
        <f t="shared" si="162"/>
        <v>5.1002566371174396E-3</v>
      </c>
      <c r="H348" s="64">
        <f t="shared" si="179"/>
        <v>43815</v>
      </c>
      <c r="I348" s="64">
        <f t="shared" si="163"/>
        <v>43815</v>
      </c>
      <c r="J348" s="1">
        <f t="shared" si="176"/>
        <v>20</v>
      </c>
      <c r="K348" s="1">
        <f t="shared" si="159"/>
        <v>2</v>
      </c>
      <c r="L348" s="5">
        <f t="shared" si="164"/>
        <v>1.0005088499999999</v>
      </c>
      <c r="M348" s="12">
        <f t="shared" si="160"/>
        <v>1.0010004100000001</v>
      </c>
      <c r="N348" s="12">
        <f t="shared" si="156"/>
        <v>1.0272005547481247</v>
      </c>
      <c r="O348" s="5">
        <f t="shared" si="158"/>
        <v>1.02772324</v>
      </c>
      <c r="P348" s="5">
        <f t="shared" si="165"/>
        <v>1027.72324</v>
      </c>
      <c r="Q348" s="10">
        <f t="shared" si="166"/>
        <v>0</v>
      </c>
      <c r="R348" s="6">
        <f t="shared" si="167"/>
        <v>0</v>
      </c>
      <c r="S348" s="5">
        <f t="shared" si="168"/>
        <v>0</v>
      </c>
      <c r="T348" s="6">
        <f t="shared" si="177"/>
        <v>0.12</v>
      </c>
      <c r="U348" s="10">
        <f t="shared" si="157"/>
        <v>14</v>
      </c>
      <c r="V348" s="10">
        <v>252</v>
      </c>
      <c r="W348" s="12">
        <f t="shared" si="169"/>
        <v>1.0063158999999999</v>
      </c>
      <c r="X348" s="5">
        <f t="shared" si="170"/>
        <v>6.4909972099999997</v>
      </c>
      <c r="Y348" s="11">
        <f t="shared" si="171"/>
        <v>0</v>
      </c>
      <c r="Z348" s="2" t="s">
        <v>65</v>
      </c>
      <c r="AA348" s="64">
        <f t="shared" si="178"/>
        <v>43801</v>
      </c>
      <c r="AB348" s="2"/>
      <c r="AC348" s="41"/>
      <c r="AD348" s="48">
        <v>43094</v>
      </c>
      <c r="AE348" s="22" t="s">
        <v>97</v>
      </c>
      <c r="AG348" s="1"/>
      <c r="AH348" s="21"/>
      <c r="AI348" s="21"/>
      <c r="AJ348" s="21"/>
      <c r="AK348" s="21"/>
      <c r="AL348" s="2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9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4"/>
      <c r="CX348" s="1"/>
      <c r="CY348" s="1"/>
      <c r="CZ348" s="1"/>
      <c r="DA348" s="1"/>
      <c r="DB348" s="1"/>
      <c r="DC348" s="1"/>
      <c r="DD348" s="1"/>
      <c r="DE348" s="1"/>
      <c r="DF348" s="1"/>
      <c r="DG348" s="2"/>
      <c r="DH348" s="1"/>
      <c r="DI348" s="1"/>
      <c r="DJ348" s="1"/>
      <c r="DK348" s="1"/>
      <c r="DL348" s="1"/>
      <c r="DM348" s="1"/>
    </row>
    <row r="349" spans="1:117" x14ac:dyDescent="0.2">
      <c r="A349" s="97">
        <f t="shared" si="172"/>
        <v>43790</v>
      </c>
      <c r="B349" s="5">
        <f t="shared" si="161"/>
        <v>1034.94266502</v>
      </c>
      <c r="C349" s="5">
        <f t="shared" si="173"/>
        <v>1000</v>
      </c>
      <c r="D349" s="63">
        <f t="shared" si="174"/>
        <v>5233.07</v>
      </c>
      <c r="E349" s="11">
        <f>IF(K349=1,VLOOKUP(A349,[1]Plan1!$BO$80:$BQ$314,3),E348)</f>
        <v>5259.76</v>
      </c>
      <c r="F349" s="143">
        <f t="shared" si="175"/>
        <v>43788</v>
      </c>
      <c r="G349" s="9">
        <f t="shared" si="162"/>
        <v>5.1002566371174396E-3</v>
      </c>
      <c r="H349" s="64">
        <f t="shared" si="179"/>
        <v>43815</v>
      </c>
      <c r="I349" s="64">
        <f t="shared" si="163"/>
        <v>43815</v>
      </c>
      <c r="J349" s="1">
        <f t="shared" si="176"/>
        <v>20</v>
      </c>
      <c r="K349" s="1">
        <f t="shared" si="159"/>
        <v>3</v>
      </c>
      <c r="L349" s="5">
        <f t="shared" si="164"/>
        <v>1.00076338</v>
      </c>
      <c r="M349" s="12">
        <f t="shared" si="160"/>
        <v>1.0010004100000001</v>
      </c>
      <c r="N349" s="12">
        <f t="shared" si="156"/>
        <v>1.0272005547481247</v>
      </c>
      <c r="O349" s="5">
        <f t="shared" si="158"/>
        <v>1.02798469</v>
      </c>
      <c r="P349" s="5">
        <f t="shared" si="165"/>
        <v>1027.98469</v>
      </c>
      <c r="Q349" s="10">
        <f t="shared" si="166"/>
        <v>0</v>
      </c>
      <c r="R349" s="6">
        <f t="shared" si="167"/>
        <v>0</v>
      </c>
      <c r="S349" s="5">
        <f t="shared" si="168"/>
        <v>0</v>
      </c>
      <c r="T349" s="6">
        <f t="shared" si="177"/>
        <v>0.12</v>
      </c>
      <c r="U349" s="10">
        <f t="shared" si="157"/>
        <v>15</v>
      </c>
      <c r="V349" s="10">
        <v>252</v>
      </c>
      <c r="W349" s="12">
        <f t="shared" si="169"/>
        <v>1.006768559</v>
      </c>
      <c r="X349" s="5">
        <f t="shared" si="170"/>
        <v>6.9579750200000001</v>
      </c>
      <c r="Y349" s="11">
        <f t="shared" si="171"/>
        <v>0</v>
      </c>
      <c r="Z349" s="2" t="s">
        <v>65</v>
      </c>
      <c r="AA349" s="64">
        <f t="shared" si="178"/>
        <v>43801</v>
      </c>
      <c r="AB349" s="2"/>
      <c r="AC349" s="41"/>
      <c r="AD349" s="48">
        <v>43101</v>
      </c>
      <c r="AE349" s="22" t="s">
        <v>99</v>
      </c>
      <c r="AG349" s="1"/>
      <c r="AH349" s="21"/>
      <c r="AI349" s="21"/>
      <c r="AJ349" s="21"/>
      <c r="AK349" s="21"/>
      <c r="AL349" s="2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9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4"/>
      <c r="CX349" s="1"/>
      <c r="CY349" s="1"/>
      <c r="CZ349" s="1"/>
      <c r="DA349" s="1"/>
      <c r="DB349" s="1"/>
      <c r="DC349" s="1"/>
      <c r="DD349" s="1"/>
      <c r="DE349" s="1"/>
      <c r="DF349" s="1"/>
      <c r="DG349" s="2"/>
      <c r="DH349" s="1"/>
      <c r="DI349" s="1"/>
      <c r="DJ349" s="1"/>
      <c r="DK349" s="1"/>
      <c r="DL349" s="1"/>
      <c r="DM349" s="1"/>
    </row>
    <row r="350" spans="1:117" x14ac:dyDescent="0.2">
      <c r="A350" s="97">
        <f t="shared" si="172"/>
        <v>43791</v>
      </c>
      <c r="B350" s="5">
        <f t="shared" si="161"/>
        <v>1035.6716097999999</v>
      </c>
      <c r="C350" s="5">
        <f t="shared" si="173"/>
        <v>1000</v>
      </c>
      <c r="D350" s="63">
        <f t="shared" si="174"/>
        <v>5233.07</v>
      </c>
      <c r="E350" s="11">
        <f>IF(K350=1,VLOOKUP(A350,[1]Plan1!$BO$80:$BQ$314,3),E349)</f>
        <v>5259.76</v>
      </c>
      <c r="F350" s="143">
        <f t="shared" si="175"/>
        <v>43788</v>
      </c>
      <c r="G350" s="9">
        <f t="shared" si="162"/>
        <v>5.1002566371174396E-3</v>
      </c>
      <c r="H350" s="64">
        <f t="shared" si="179"/>
        <v>43815</v>
      </c>
      <c r="I350" s="64">
        <f t="shared" si="163"/>
        <v>43815</v>
      </c>
      <c r="J350" s="1">
        <f t="shared" si="176"/>
        <v>20</v>
      </c>
      <c r="K350" s="1">
        <f t="shared" si="159"/>
        <v>4</v>
      </c>
      <c r="L350" s="5">
        <f t="shared" si="164"/>
        <v>1.0010179699999999</v>
      </c>
      <c r="M350" s="12">
        <f t="shared" si="160"/>
        <v>1.0010004100000001</v>
      </c>
      <c r="N350" s="12">
        <f t="shared" si="156"/>
        <v>1.0272005547481247</v>
      </c>
      <c r="O350" s="5">
        <f t="shared" si="158"/>
        <v>1.02824621</v>
      </c>
      <c r="P350" s="5">
        <f t="shared" si="165"/>
        <v>1028.24621</v>
      </c>
      <c r="Q350" s="10">
        <f t="shared" si="166"/>
        <v>0</v>
      </c>
      <c r="R350" s="6">
        <f t="shared" si="167"/>
        <v>0</v>
      </c>
      <c r="S350" s="5">
        <f t="shared" si="168"/>
        <v>0</v>
      </c>
      <c r="T350" s="6">
        <f t="shared" si="177"/>
        <v>0.12</v>
      </c>
      <c r="U350" s="10">
        <f t="shared" si="157"/>
        <v>16</v>
      </c>
      <c r="V350" s="10">
        <v>252</v>
      </c>
      <c r="W350" s="12">
        <f t="shared" si="169"/>
        <v>1.007221422</v>
      </c>
      <c r="X350" s="5">
        <f t="shared" si="170"/>
        <v>7.4253998000000001</v>
      </c>
      <c r="Y350" s="11">
        <f t="shared" si="171"/>
        <v>0</v>
      </c>
      <c r="Z350" s="2" t="s">
        <v>65</v>
      </c>
      <c r="AA350" s="64">
        <f t="shared" si="178"/>
        <v>43801</v>
      </c>
      <c r="AB350" s="2"/>
      <c r="AC350" s="41"/>
      <c r="AD350" s="48">
        <v>43143</v>
      </c>
      <c r="AE350" s="22" t="s">
        <v>83</v>
      </c>
      <c r="AG350" s="1"/>
      <c r="AH350" s="21"/>
      <c r="AI350" s="21"/>
      <c r="AJ350" s="21"/>
      <c r="AK350" s="21"/>
      <c r="AL350" s="2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9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4"/>
      <c r="CX350" s="1"/>
      <c r="CY350" s="1"/>
      <c r="CZ350" s="1"/>
      <c r="DA350" s="1"/>
      <c r="DB350" s="1"/>
      <c r="DC350" s="1"/>
      <c r="DD350" s="1"/>
      <c r="DE350" s="1"/>
      <c r="DF350" s="1"/>
      <c r="DG350" s="2"/>
      <c r="DH350" s="1"/>
      <c r="DI350" s="1"/>
      <c r="DJ350" s="1"/>
      <c r="DK350" s="1"/>
      <c r="DL350" s="1"/>
      <c r="DM350" s="1"/>
    </row>
    <row r="351" spans="1:117" x14ac:dyDescent="0.2">
      <c r="A351" s="97">
        <f t="shared" si="172"/>
        <v>43792</v>
      </c>
      <c r="B351" s="5">
        <f t="shared" si="161"/>
        <v>1036.40107076</v>
      </c>
      <c r="C351" s="5">
        <f t="shared" si="173"/>
        <v>1000</v>
      </c>
      <c r="D351" s="63">
        <f t="shared" si="174"/>
        <v>5233.07</v>
      </c>
      <c r="E351" s="11">
        <f>IF(K351=1,VLOOKUP(A351,[1]Plan1!$BO$80:$BQ$314,3),E350)</f>
        <v>5259.76</v>
      </c>
      <c r="F351" s="143">
        <f t="shared" si="175"/>
        <v>43788</v>
      </c>
      <c r="G351" s="9">
        <f t="shared" si="162"/>
        <v>5.1002566371174396E-3</v>
      </c>
      <c r="H351" s="64">
        <f t="shared" si="179"/>
        <v>43815</v>
      </c>
      <c r="I351" s="64">
        <f t="shared" si="163"/>
        <v>43815</v>
      </c>
      <c r="J351" s="1">
        <f t="shared" si="176"/>
        <v>20</v>
      </c>
      <c r="K351" s="1">
        <f t="shared" si="159"/>
        <v>5</v>
      </c>
      <c r="L351" s="5">
        <f t="shared" si="164"/>
        <v>1.0012726300000001</v>
      </c>
      <c r="M351" s="12">
        <f t="shared" si="160"/>
        <v>1.0010004100000001</v>
      </c>
      <c r="N351" s="12">
        <f t="shared" ref="N351:N414" si="180">IF(I351&gt;I350,N350*M351,N350)</f>
        <v>1.0272005547481247</v>
      </c>
      <c r="O351" s="5">
        <f t="shared" si="158"/>
        <v>1.0285078000000001</v>
      </c>
      <c r="P351" s="5">
        <f t="shared" si="165"/>
        <v>1028.5078000000001</v>
      </c>
      <c r="Q351" s="10">
        <f t="shared" si="166"/>
        <v>0</v>
      </c>
      <c r="R351" s="6">
        <f t="shared" si="167"/>
        <v>0</v>
      </c>
      <c r="S351" s="5">
        <f t="shared" si="168"/>
        <v>0</v>
      </c>
      <c r="T351" s="6">
        <f t="shared" si="177"/>
        <v>0.12</v>
      </c>
      <c r="U351" s="10">
        <f t="shared" si="157"/>
        <v>17</v>
      </c>
      <c r="V351" s="10">
        <v>252</v>
      </c>
      <c r="W351" s="12">
        <f t="shared" si="169"/>
        <v>1.0076744879999999</v>
      </c>
      <c r="X351" s="5">
        <f t="shared" si="170"/>
        <v>7.8932707600000001</v>
      </c>
      <c r="Y351" s="11">
        <f t="shared" si="171"/>
        <v>0</v>
      </c>
      <c r="Z351" s="2" t="s">
        <v>65</v>
      </c>
      <c r="AA351" s="64">
        <f t="shared" si="178"/>
        <v>43801</v>
      </c>
      <c r="AB351" s="2"/>
      <c r="AC351" s="41"/>
      <c r="AD351" s="48">
        <v>43144</v>
      </c>
      <c r="AE351" s="22" t="s">
        <v>83</v>
      </c>
      <c r="AG351" s="1"/>
      <c r="AH351" s="21"/>
      <c r="AI351" s="21"/>
      <c r="AJ351" s="21"/>
      <c r="AK351" s="21"/>
      <c r="AL351" s="2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9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4"/>
      <c r="CX351" s="1"/>
      <c r="CY351" s="1"/>
      <c r="CZ351" s="1"/>
      <c r="DA351" s="1"/>
      <c r="DB351" s="1"/>
      <c r="DC351" s="1"/>
      <c r="DD351" s="1"/>
      <c r="DE351" s="1"/>
      <c r="DF351" s="1"/>
      <c r="DG351" s="2"/>
      <c r="DH351" s="1"/>
      <c r="DI351" s="1"/>
      <c r="DJ351" s="1"/>
      <c r="DK351" s="1"/>
      <c r="DL351" s="1"/>
      <c r="DM351" s="1"/>
    </row>
    <row r="352" spans="1:117" x14ac:dyDescent="0.2">
      <c r="A352" s="97">
        <f t="shared" si="172"/>
        <v>43793</v>
      </c>
      <c r="B352" s="5">
        <f t="shared" si="161"/>
        <v>1036.40107076</v>
      </c>
      <c r="C352" s="5">
        <f t="shared" si="173"/>
        <v>1000</v>
      </c>
      <c r="D352" s="63">
        <f t="shared" si="174"/>
        <v>5233.07</v>
      </c>
      <c r="E352" s="11">
        <f>IF(K352=1,VLOOKUP(A352,[1]Plan1!$BO$80:$BQ$314,3),E351)</f>
        <v>5259.76</v>
      </c>
      <c r="F352" s="143">
        <f t="shared" si="175"/>
        <v>43788</v>
      </c>
      <c r="G352" s="9">
        <f t="shared" si="162"/>
        <v>5.1002566371174396E-3</v>
      </c>
      <c r="H352" s="64">
        <f t="shared" si="179"/>
        <v>43815</v>
      </c>
      <c r="I352" s="64">
        <f t="shared" si="163"/>
        <v>43815</v>
      </c>
      <c r="J352" s="1">
        <f t="shared" si="176"/>
        <v>20</v>
      </c>
      <c r="K352" s="1">
        <f t="shared" si="159"/>
        <v>5</v>
      </c>
      <c r="L352" s="5">
        <f t="shared" si="164"/>
        <v>1.0012726300000001</v>
      </c>
      <c r="M352" s="12">
        <f t="shared" si="160"/>
        <v>1.0010004100000001</v>
      </c>
      <c r="N352" s="12">
        <f t="shared" si="180"/>
        <v>1.0272005547481247</v>
      </c>
      <c r="O352" s="5">
        <f t="shared" si="158"/>
        <v>1.0285078000000001</v>
      </c>
      <c r="P352" s="5">
        <f t="shared" si="165"/>
        <v>1028.5078000000001</v>
      </c>
      <c r="Q352" s="10">
        <f t="shared" si="166"/>
        <v>0</v>
      </c>
      <c r="R352" s="6">
        <f t="shared" si="167"/>
        <v>0</v>
      </c>
      <c r="S352" s="5">
        <f t="shared" si="168"/>
        <v>0</v>
      </c>
      <c r="T352" s="6">
        <f t="shared" si="177"/>
        <v>0.12</v>
      </c>
      <c r="U352" s="10">
        <f t="shared" si="157"/>
        <v>17</v>
      </c>
      <c r="V352" s="10">
        <v>252</v>
      </c>
      <c r="W352" s="12">
        <f t="shared" si="169"/>
        <v>1.0076744879999999</v>
      </c>
      <c r="X352" s="5">
        <f t="shared" si="170"/>
        <v>7.8932707600000001</v>
      </c>
      <c r="Y352" s="11">
        <f t="shared" si="171"/>
        <v>0</v>
      </c>
      <c r="Z352" s="2" t="s">
        <v>65</v>
      </c>
      <c r="AA352" s="64">
        <f t="shared" si="178"/>
        <v>43801</v>
      </c>
      <c r="AB352" s="2"/>
      <c r="AC352" s="41"/>
      <c r="AD352" s="48">
        <v>43189</v>
      </c>
      <c r="AE352" s="22" t="s">
        <v>100</v>
      </c>
      <c r="AG352" s="1"/>
      <c r="AH352" s="21"/>
      <c r="AI352" s="21"/>
      <c r="AJ352" s="21"/>
      <c r="AK352" s="21"/>
      <c r="AL352" s="2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9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4"/>
      <c r="CX352" s="1"/>
      <c r="CY352" s="1"/>
      <c r="CZ352" s="1"/>
      <c r="DA352" s="1"/>
      <c r="DB352" s="1"/>
      <c r="DC352" s="1"/>
      <c r="DD352" s="1"/>
      <c r="DE352" s="1"/>
      <c r="DF352" s="1"/>
      <c r="DG352" s="2"/>
      <c r="DH352" s="1"/>
      <c r="DI352" s="1"/>
      <c r="DJ352" s="1"/>
      <c r="DK352" s="1"/>
      <c r="DL352" s="1"/>
      <c r="DM352" s="1"/>
    </row>
    <row r="353" spans="1:117" x14ac:dyDescent="0.2">
      <c r="A353" s="97">
        <f t="shared" si="172"/>
        <v>43794</v>
      </c>
      <c r="B353" s="5">
        <f t="shared" si="161"/>
        <v>1036.40107076</v>
      </c>
      <c r="C353" s="5">
        <f t="shared" si="173"/>
        <v>1000</v>
      </c>
      <c r="D353" s="63">
        <f t="shared" si="174"/>
        <v>5233.07</v>
      </c>
      <c r="E353" s="11">
        <f>IF(K353=1,VLOOKUP(A353,[1]Plan1!$BO$80:$BQ$314,3),E352)</f>
        <v>5259.76</v>
      </c>
      <c r="F353" s="143">
        <f t="shared" si="175"/>
        <v>43788</v>
      </c>
      <c r="G353" s="9">
        <f t="shared" si="162"/>
        <v>5.1002566371174396E-3</v>
      </c>
      <c r="H353" s="64">
        <f t="shared" si="179"/>
        <v>43815</v>
      </c>
      <c r="I353" s="64">
        <f t="shared" si="163"/>
        <v>43815</v>
      </c>
      <c r="J353" s="1">
        <f t="shared" si="176"/>
        <v>20</v>
      </c>
      <c r="K353" s="1">
        <f t="shared" si="159"/>
        <v>5</v>
      </c>
      <c r="L353" s="5">
        <f t="shared" si="164"/>
        <v>1.0012726300000001</v>
      </c>
      <c r="M353" s="12">
        <f t="shared" si="160"/>
        <v>1.0010004100000001</v>
      </c>
      <c r="N353" s="12">
        <f t="shared" si="180"/>
        <v>1.0272005547481247</v>
      </c>
      <c r="O353" s="5">
        <f t="shared" si="158"/>
        <v>1.0285078000000001</v>
      </c>
      <c r="P353" s="5">
        <f t="shared" si="165"/>
        <v>1028.5078000000001</v>
      </c>
      <c r="Q353" s="10">
        <f t="shared" si="166"/>
        <v>0</v>
      </c>
      <c r="R353" s="6">
        <f t="shared" si="167"/>
        <v>0</v>
      </c>
      <c r="S353" s="5">
        <f t="shared" si="168"/>
        <v>0</v>
      </c>
      <c r="T353" s="6">
        <f t="shared" si="177"/>
        <v>0.12</v>
      </c>
      <c r="U353" s="10">
        <f t="shared" si="157"/>
        <v>17</v>
      </c>
      <c r="V353" s="10">
        <v>252</v>
      </c>
      <c r="W353" s="12">
        <f t="shared" si="169"/>
        <v>1.0076744879999999</v>
      </c>
      <c r="X353" s="5">
        <f t="shared" si="170"/>
        <v>7.8932707600000001</v>
      </c>
      <c r="Y353" s="11">
        <f t="shared" si="171"/>
        <v>0</v>
      </c>
      <c r="Z353" s="2" t="s">
        <v>65</v>
      </c>
      <c r="AA353" s="64">
        <f t="shared" si="178"/>
        <v>43801</v>
      </c>
      <c r="AB353" s="2"/>
      <c r="AC353" s="41"/>
      <c r="AD353" s="48">
        <v>43221</v>
      </c>
      <c r="AE353" s="22" t="s">
        <v>102</v>
      </c>
      <c r="AG353" s="1"/>
      <c r="AH353" s="21"/>
      <c r="AI353" s="21"/>
      <c r="AJ353" s="21"/>
      <c r="AK353" s="21"/>
      <c r="AL353" s="2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9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4"/>
      <c r="CX353" s="1"/>
      <c r="CY353" s="1"/>
      <c r="CZ353" s="1"/>
      <c r="DA353" s="1"/>
      <c r="DB353" s="1"/>
      <c r="DC353" s="1"/>
      <c r="DD353" s="1"/>
      <c r="DE353" s="1"/>
      <c r="DF353" s="1"/>
      <c r="DG353" s="2"/>
      <c r="DH353" s="1"/>
      <c r="DI353" s="1"/>
      <c r="DJ353" s="1"/>
      <c r="DK353" s="1"/>
      <c r="DL353" s="1"/>
      <c r="DM353" s="1"/>
    </row>
    <row r="354" spans="1:117" x14ac:dyDescent="0.2">
      <c r="A354" s="97">
        <f t="shared" si="172"/>
        <v>43795</v>
      </c>
      <c r="B354" s="5">
        <f t="shared" si="161"/>
        <v>1037.1310290399999</v>
      </c>
      <c r="C354" s="5">
        <f t="shared" si="173"/>
        <v>1000</v>
      </c>
      <c r="D354" s="63">
        <f t="shared" si="174"/>
        <v>5233.07</v>
      </c>
      <c r="E354" s="11">
        <f>IF(K354=1,VLOOKUP(A354,[1]Plan1!$BO$80:$BQ$314,3),E353)</f>
        <v>5259.76</v>
      </c>
      <c r="F354" s="143">
        <f t="shared" si="175"/>
        <v>43788</v>
      </c>
      <c r="G354" s="9">
        <f t="shared" si="162"/>
        <v>5.1002566371174396E-3</v>
      </c>
      <c r="H354" s="64">
        <f t="shared" si="179"/>
        <v>43815</v>
      </c>
      <c r="I354" s="64">
        <f t="shared" si="163"/>
        <v>43815</v>
      </c>
      <c r="J354" s="1">
        <f t="shared" si="176"/>
        <v>20</v>
      </c>
      <c r="K354" s="1">
        <f t="shared" si="159"/>
        <v>6</v>
      </c>
      <c r="L354" s="5">
        <f t="shared" si="164"/>
        <v>1.0015273499999999</v>
      </c>
      <c r="M354" s="12">
        <f t="shared" si="160"/>
        <v>1.0010004100000001</v>
      </c>
      <c r="N354" s="12">
        <f t="shared" si="180"/>
        <v>1.0272005547481247</v>
      </c>
      <c r="O354" s="5">
        <f t="shared" si="158"/>
        <v>1.02876944</v>
      </c>
      <c r="P354" s="5">
        <f t="shared" si="165"/>
        <v>1028.76944</v>
      </c>
      <c r="Q354" s="10">
        <f t="shared" si="166"/>
        <v>0</v>
      </c>
      <c r="R354" s="6">
        <f t="shared" si="167"/>
        <v>0</v>
      </c>
      <c r="S354" s="5">
        <f t="shared" si="168"/>
        <v>0</v>
      </c>
      <c r="T354" s="6">
        <f t="shared" si="177"/>
        <v>0.12</v>
      </c>
      <c r="U354" s="10">
        <f t="shared" si="157"/>
        <v>18</v>
      </c>
      <c r="V354" s="10">
        <v>252</v>
      </c>
      <c r="W354" s="12">
        <f t="shared" si="169"/>
        <v>1.0081277580000001</v>
      </c>
      <c r="X354" s="5">
        <f t="shared" si="170"/>
        <v>8.3615890400000001</v>
      </c>
      <c r="Y354" s="11">
        <f t="shared" si="171"/>
        <v>0</v>
      </c>
      <c r="Z354" s="2" t="s">
        <v>65</v>
      </c>
      <c r="AA354" s="64">
        <f t="shared" si="178"/>
        <v>43801</v>
      </c>
      <c r="AB354" s="2"/>
      <c r="AC354" s="41"/>
      <c r="AD354" s="48">
        <v>43251</v>
      </c>
      <c r="AE354" s="22" t="s">
        <v>101</v>
      </c>
      <c r="AG354" s="1"/>
      <c r="AH354" s="21"/>
      <c r="AI354" s="21"/>
      <c r="AJ354" s="21"/>
      <c r="AK354" s="21"/>
      <c r="AL354" s="2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9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4"/>
      <c r="CX354" s="1"/>
      <c r="CY354" s="1"/>
      <c r="CZ354" s="1"/>
      <c r="DA354" s="1"/>
      <c r="DB354" s="1"/>
      <c r="DC354" s="1"/>
      <c r="DD354" s="1"/>
      <c r="DE354" s="1"/>
      <c r="DF354" s="1"/>
      <c r="DG354" s="2"/>
      <c r="DH354" s="1"/>
      <c r="DI354" s="1"/>
      <c r="DJ354" s="1"/>
      <c r="DK354" s="1"/>
      <c r="DL354" s="1"/>
      <c r="DM354" s="1"/>
    </row>
    <row r="355" spans="1:117" x14ac:dyDescent="0.2">
      <c r="A355" s="97">
        <f t="shared" si="172"/>
        <v>43796</v>
      </c>
      <c r="B355" s="5">
        <f t="shared" si="161"/>
        <v>1037.86150606</v>
      </c>
      <c r="C355" s="5">
        <f t="shared" si="173"/>
        <v>1000</v>
      </c>
      <c r="D355" s="63">
        <f t="shared" si="174"/>
        <v>5233.07</v>
      </c>
      <c r="E355" s="11">
        <f>IF(K355=1,VLOOKUP(A355,[1]Plan1!$BO$80:$BQ$314,3),E354)</f>
        <v>5259.76</v>
      </c>
      <c r="F355" s="143">
        <f t="shared" si="175"/>
        <v>43788</v>
      </c>
      <c r="G355" s="9">
        <f t="shared" si="162"/>
        <v>5.1002566371174396E-3</v>
      </c>
      <c r="H355" s="64">
        <f t="shared" si="179"/>
        <v>43815</v>
      </c>
      <c r="I355" s="64">
        <f t="shared" si="163"/>
        <v>43815</v>
      </c>
      <c r="J355" s="1">
        <f t="shared" si="176"/>
        <v>20</v>
      </c>
      <c r="K355" s="1">
        <f t="shared" si="159"/>
        <v>7</v>
      </c>
      <c r="L355" s="5">
        <f t="shared" si="164"/>
        <v>1.00178213</v>
      </c>
      <c r="M355" s="12">
        <f t="shared" si="160"/>
        <v>1.0010004100000001</v>
      </c>
      <c r="N355" s="12">
        <f t="shared" si="180"/>
        <v>1.0272005547481247</v>
      </c>
      <c r="O355" s="5">
        <f t="shared" si="158"/>
        <v>1.02903115</v>
      </c>
      <c r="P355" s="5">
        <f t="shared" si="165"/>
        <v>1029.03115</v>
      </c>
      <c r="Q355" s="10">
        <f t="shared" si="166"/>
        <v>0</v>
      </c>
      <c r="R355" s="6">
        <f t="shared" si="167"/>
        <v>0</v>
      </c>
      <c r="S355" s="5">
        <f t="shared" si="168"/>
        <v>0</v>
      </c>
      <c r="T355" s="6">
        <f t="shared" si="177"/>
        <v>0.12</v>
      </c>
      <c r="U355" s="10">
        <f t="shared" si="157"/>
        <v>19</v>
      </c>
      <c r="V355" s="10">
        <v>252</v>
      </c>
      <c r="W355" s="12">
        <f t="shared" si="169"/>
        <v>1.0085812329999999</v>
      </c>
      <c r="X355" s="5">
        <f t="shared" si="170"/>
        <v>8.8303560599999997</v>
      </c>
      <c r="Y355" s="11">
        <f t="shared" si="171"/>
        <v>0</v>
      </c>
      <c r="Z355" s="2" t="s">
        <v>65</v>
      </c>
      <c r="AA355" s="64">
        <f t="shared" si="178"/>
        <v>43801</v>
      </c>
      <c r="AB355" s="2"/>
      <c r="AC355" s="41"/>
      <c r="AD355" s="48">
        <v>43350</v>
      </c>
      <c r="AE355" s="22" t="s">
        <v>103</v>
      </c>
      <c r="AG355" s="1"/>
      <c r="AH355" s="21"/>
      <c r="AI355" s="21"/>
      <c r="AJ355" s="21"/>
      <c r="AK355" s="21"/>
      <c r="AL355" s="2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9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4"/>
      <c r="CX355" s="1"/>
      <c r="CY355" s="1"/>
      <c r="CZ355" s="1"/>
      <c r="DA355" s="1"/>
      <c r="DB355" s="1"/>
      <c r="DC355" s="1"/>
      <c r="DD355" s="1"/>
      <c r="DE355" s="1"/>
      <c r="DF355" s="1"/>
      <c r="DG355" s="2"/>
      <c r="DH355" s="1"/>
      <c r="DI355" s="1"/>
      <c r="DJ355" s="1"/>
      <c r="DK355" s="1"/>
      <c r="DL355" s="1"/>
      <c r="DM355" s="1"/>
    </row>
    <row r="356" spans="1:117" x14ac:dyDescent="0.2">
      <c r="A356" s="97">
        <f t="shared" si="172"/>
        <v>43797</v>
      </c>
      <c r="B356" s="5">
        <f t="shared" si="161"/>
        <v>1038.5925101</v>
      </c>
      <c r="C356" s="5">
        <f t="shared" si="173"/>
        <v>1000</v>
      </c>
      <c r="D356" s="63">
        <f t="shared" si="174"/>
        <v>5233.07</v>
      </c>
      <c r="E356" s="11">
        <f>IF(K356=1,VLOOKUP(A356,[1]Plan1!$BO$80:$BQ$314,3),E355)</f>
        <v>5259.76</v>
      </c>
      <c r="F356" s="143">
        <f t="shared" si="175"/>
        <v>43788</v>
      </c>
      <c r="G356" s="9">
        <f t="shared" si="162"/>
        <v>5.1002566371174396E-3</v>
      </c>
      <c r="H356" s="64">
        <f t="shared" si="179"/>
        <v>43815</v>
      </c>
      <c r="I356" s="64">
        <f t="shared" si="163"/>
        <v>43815</v>
      </c>
      <c r="J356" s="1">
        <f t="shared" si="176"/>
        <v>20</v>
      </c>
      <c r="K356" s="1">
        <f t="shared" si="159"/>
        <v>8</v>
      </c>
      <c r="L356" s="5">
        <f t="shared" si="164"/>
        <v>1.00203698</v>
      </c>
      <c r="M356" s="12">
        <f t="shared" si="160"/>
        <v>1.0010004100000001</v>
      </c>
      <c r="N356" s="12">
        <f t="shared" si="180"/>
        <v>1.0272005547481247</v>
      </c>
      <c r="O356" s="5">
        <f t="shared" si="158"/>
        <v>1.0292929399999999</v>
      </c>
      <c r="P356" s="5">
        <f t="shared" si="165"/>
        <v>1029.29294</v>
      </c>
      <c r="Q356" s="10">
        <f t="shared" si="166"/>
        <v>0</v>
      </c>
      <c r="R356" s="6">
        <f t="shared" si="167"/>
        <v>0</v>
      </c>
      <c r="S356" s="5">
        <f t="shared" si="168"/>
        <v>0</v>
      </c>
      <c r="T356" s="6">
        <f t="shared" si="177"/>
        <v>0.12</v>
      </c>
      <c r="U356" s="10">
        <f t="shared" si="157"/>
        <v>20</v>
      </c>
      <c r="V356" s="10">
        <v>252</v>
      </c>
      <c r="W356" s="12">
        <f t="shared" si="169"/>
        <v>1.0090349110000001</v>
      </c>
      <c r="X356" s="5">
        <f t="shared" si="170"/>
        <v>9.2995701000000004</v>
      </c>
      <c r="Y356" s="11">
        <f t="shared" si="171"/>
        <v>0</v>
      </c>
      <c r="Z356" s="2" t="s">
        <v>65</v>
      </c>
      <c r="AA356" s="64">
        <f t="shared" si="178"/>
        <v>43801</v>
      </c>
      <c r="AB356" s="2"/>
      <c r="AC356" s="41"/>
      <c r="AD356" s="48">
        <v>43385</v>
      </c>
      <c r="AE356" s="32" t="s">
        <v>89</v>
      </c>
      <c r="AG356" s="1"/>
      <c r="AH356" s="21"/>
      <c r="AI356" s="21"/>
      <c r="AJ356" s="21"/>
      <c r="AK356" s="21"/>
      <c r="AL356" s="2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9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4"/>
      <c r="CX356" s="1"/>
      <c r="CY356" s="1"/>
      <c r="CZ356" s="1"/>
      <c r="DA356" s="1"/>
      <c r="DB356" s="1"/>
      <c r="DC356" s="1"/>
      <c r="DD356" s="1"/>
      <c r="DE356" s="1"/>
      <c r="DF356" s="1"/>
      <c r="DG356" s="2"/>
      <c r="DH356" s="1"/>
      <c r="DI356" s="1"/>
      <c r="DJ356" s="1"/>
      <c r="DK356" s="1"/>
      <c r="DL356" s="1"/>
      <c r="DM356" s="1"/>
    </row>
    <row r="357" spans="1:117" x14ac:dyDescent="0.2">
      <c r="A357" s="97">
        <f t="shared" si="172"/>
        <v>43798</v>
      </c>
      <c r="B357" s="5">
        <f t="shared" si="161"/>
        <v>1039.32402228</v>
      </c>
      <c r="C357" s="5">
        <f t="shared" si="173"/>
        <v>1000</v>
      </c>
      <c r="D357" s="63">
        <f t="shared" si="174"/>
        <v>5233.07</v>
      </c>
      <c r="E357" s="11">
        <f>IF(K357=1,VLOOKUP(A357,[1]Plan1!$BO$80:$BQ$314,3),E356)</f>
        <v>5259.76</v>
      </c>
      <c r="F357" s="143">
        <f t="shared" si="175"/>
        <v>43788</v>
      </c>
      <c r="G357" s="9">
        <f t="shared" si="162"/>
        <v>5.1002566371174396E-3</v>
      </c>
      <c r="H357" s="64">
        <f t="shared" si="179"/>
        <v>43815</v>
      </c>
      <c r="I357" s="64">
        <f t="shared" si="163"/>
        <v>43815</v>
      </c>
      <c r="J357" s="1">
        <f t="shared" si="176"/>
        <v>20</v>
      </c>
      <c r="K357" s="1">
        <f t="shared" si="159"/>
        <v>9</v>
      </c>
      <c r="L357" s="5">
        <f t="shared" si="164"/>
        <v>1.0022918999999999</v>
      </c>
      <c r="M357" s="12">
        <f t="shared" si="160"/>
        <v>1.0010004100000001</v>
      </c>
      <c r="N357" s="12">
        <f t="shared" si="180"/>
        <v>1.0272005547481247</v>
      </c>
      <c r="O357" s="5">
        <f t="shared" si="158"/>
        <v>1.0295547899999999</v>
      </c>
      <c r="P357" s="5">
        <f t="shared" si="165"/>
        <v>1029.5547899999999</v>
      </c>
      <c r="Q357" s="10">
        <f t="shared" si="166"/>
        <v>0</v>
      </c>
      <c r="R357" s="6">
        <f t="shared" si="167"/>
        <v>0</v>
      </c>
      <c r="S357" s="5">
        <f t="shared" si="168"/>
        <v>0</v>
      </c>
      <c r="T357" s="6">
        <f t="shared" si="177"/>
        <v>0.12</v>
      </c>
      <c r="U357" s="10">
        <f t="shared" ref="U357:U420" si="181">IF(Q356&gt;0,1,IF(K357=K356,U356,U356+1))</f>
        <v>21</v>
      </c>
      <c r="V357" s="10">
        <v>252</v>
      </c>
      <c r="W357" s="12">
        <f t="shared" si="169"/>
        <v>1.0094887930000001</v>
      </c>
      <c r="X357" s="5">
        <f t="shared" si="170"/>
        <v>9.7692322800000007</v>
      </c>
      <c r="Y357" s="11">
        <f t="shared" si="171"/>
        <v>0</v>
      </c>
      <c r="Z357" s="2" t="s">
        <v>65</v>
      </c>
      <c r="AA357" s="64">
        <f t="shared" si="178"/>
        <v>43801</v>
      </c>
      <c r="AB357" s="2"/>
      <c r="AC357" s="41"/>
      <c r="AD357" s="48">
        <v>43406</v>
      </c>
      <c r="AE357" s="22" t="s">
        <v>95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9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4"/>
      <c r="CX357" s="1"/>
      <c r="CY357" s="1"/>
      <c r="CZ357" s="1"/>
      <c r="DA357" s="1"/>
      <c r="DB357" s="1"/>
      <c r="DC357" s="1"/>
      <c r="DD357" s="1"/>
      <c r="DE357" s="1"/>
      <c r="DF357" s="1"/>
      <c r="DG357" s="2"/>
      <c r="DH357" s="1"/>
      <c r="DI357" s="1"/>
      <c r="DJ357" s="1"/>
      <c r="DK357" s="1"/>
      <c r="DL357" s="1"/>
      <c r="DM357" s="1"/>
    </row>
    <row r="358" spans="1:117" x14ac:dyDescent="0.2">
      <c r="A358" s="97">
        <f t="shared" si="172"/>
        <v>43799</v>
      </c>
      <c r="B358" s="5">
        <f t="shared" si="161"/>
        <v>1040.0560529300001</v>
      </c>
      <c r="C358" s="5">
        <f t="shared" si="173"/>
        <v>1000</v>
      </c>
      <c r="D358" s="63">
        <f t="shared" si="174"/>
        <v>5233.07</v>
      </c>
      <c r="E358" s="11">
        <f>IF(K358=1,VLOOKUP(A358,[1]Plan1!$BO$80:$BQ$314,3),E357)</f>
        <v>5259.76</v>
      </c>
      <c r="F358" s="143">
        <f t="shared" si="175"/>
        <v>43788</v>
      </c>
      <c r="G358" s="9">
        <f t="shared" si="162"/>
        <v>5.1002566371174396E-3</v>
      </c>
      <c r="H358" s="64">
        <f t="shared" si="179"/>
        <v>43815</v>
      </c>
      <c r="I358" s="64">
        <f t="shared" si="163"/>
        <v>43815</v>
      </c>
      <c r="J358" s="1">
        <f t="shared" si="176"/>
        <v>20</v>
      </c>
      <c r="K358" s="1">
        <f t="shared" si="159"/>
        <v>10</v>
      </c>
      <c r="L358" s="5">
        <f t="shared" si="164"/>
        <v>1.0025468799999999</v>
      </c>
      <c r="M358" s="12">
        <f t="shared" si="160"/>
        <v>1.0010004100000001</v>
      </c>
      <c r="N358" s="12">
        <f t="shared" si="180"/>
        <v>1.0272005547481247</v>
      </c>
      <c r="O358" s="5">
        <f t="shared" si="158"/>
        <v>1.02981671</v>
      </c>
      <c r="P358" s="5">
        <f t="shared" si="165"/>
        <v>1029.8167100000001</v>
      </c>
      <c r="Q358" s="10">
        <f t="shared" si="166"/>
        <v>0</v>
      </c>
      <c r="R358" s="6">
        <f t="shared" si="167"/>
        <v>0</v>
      </c>
      <c r="S358" s="5">
        <f t="shared" si="168"/>
        <v>0</v>
      </c>
      <c r="T358" s="6">
        <f t="shared" si="177"/>
        <v>0.12</v>
      </c>
      <c r="U358" s="10">
        <f t="shared" si="181"/>
        <v>22</v>
      </c>
      <c r="V358" s="10">
        <v>252</v>
      </c>
      <c r="W358" s="12">
        <f t="shared" si="169"/>
        <v>1.009942879</v>
      </c>
      <c r="X358" s="5">
        <f t="shared" si="170"/>
        <v>10.239342929999999</v>
      </c>
      <c r="Y358" s="11">
        <f t="shared" si="171"/>
        <v>0</v>
      </c>
      <c r="Z358" s="2" t="s">
        <v>65</v>
      </c>
      <c r="AA358" s="64">
        <f t="shared" si="178"/>
        <v>43801</v>
      </c>
      <c r="AB358" s="2"/>
      <c r="AC358" s="41"/>
      <c r="AD358" s="48">
        <v>43419</v>
      </c>
      <c r="AE358" s="22" t="s">
        <v>104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9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4"/>
      <c r="CX358" s="1"/>
      <c r="CY358" s="1"/>
      <c r="CZ358" s="1"/>
      <c r="DA358" s="1"/>
      <c r="DB358" s="1"/>
      <c r="DC358" s="1"/>
      <c r="DD358" s="1"/>
      <c r="DE358" s="1"/>
      <c r="DF358" s="1"/>
      <c r="DG358" s="2"/>
      <c r="DH358" s="1"/>
      <c r="DI358" s="1"/>
      <c r="DJ358" s="1"/>
      <c r="DK358" s="1"/>
      <c r="DL358" s="1"/>
      <c r="DM358" s="1"/>
    </row>
    <row r="359" spans="1:117" x14ac:dyDescent="0.2">
      <c r="A359" s="97">
        <f t="shared" si="172"/>
        <v>43800</v>
      </c>
      <c r="B359" s="5">
        <f t="shared" si="161"/>
        <v>1040.0560529300001</v>
      </c>
      <c r="C359" s="5">
        <f t="shared" si="173"/>
        <v>1000</v>
      </c>
      <c r="D359" s="63">
        <f t="shared" si="174"/>
        <v>5233.07</v>
      </c>
      <c r="E359" s="11">
        <f>IF(K359=1,VLOOKUP(A359,[1]Plan1!$BO$80:$BQ$314,3),E358)</f>
        <v>5259.76</v>
      </c>
      <c r="F359" s="143">
        <f t="shared" si="175"/>
        <v>43788</v>
      </c>
      <c r="G359" s="9">
        <f t="shared" si="162"/>
        <v>5.1002566371174396E-3</v>
      </c>
      <c r="H359" s="64">
        <f t="shared" si="179"/>
        <v>43815</v>
      </c>
      <c r="I359" s="64">
        <f t="shared" si="163"/>
        <v>43815</v>
      </c>
      <c r="J359" s="1">
        <f t="shared" si="176"/>
        <v>20</v>
      </c>
      <c r="K359" s="1">
        <f t="shared" si="159"/>
        <v>10</v>
      </c>
      <c r="L359" s="5">
        <f t="shared" si="164"/>
        <v>1.0025468799999999</v>
      </c>
      <c r="M359" s="12">
        <f t="shared" si="160"/>
        <v>1.0010004100000001</v>
      </c>
      <c r="N359" s="12">
        <f t="shared" si="180"/>
        <v>1.0272005547481247</v>
      </c>
      <c r="O359" s="5">
        <f t="shared" si="158"/>
        <v>1.02981671</v>
      </c>
      <c r="P359" s="5">
        <f t="shared" si="165"/>
        <v>1029.8167100000001</v>
      </c>
      <c r="Q359" s="10">
        <f t="shared" si="166"/>
        <v>0</v>
      </c>
      <c r="R359" s="6">
        <f t="shared" si="167"/>
        <v>0</v>
      </c>
      <c r="S359" s="5">
        <f t="shared" si="168"/>
        <v>0</v>
      </c>
      <c r="T359" s="6">
        <f t="shared" si="177"/>
        <v>0.12</v>
      </c>
      <c r="U359" s="10">
        <f t="shared" si="181"/>
        <v>22</v>
      </c>
      <c r="V359" s="10">
        <v>252</v>
      </c>
      <c r="W359" s="12">
        <f t="shared" si="169"/>
        <v>1.009942879</v>
      </c>
      <c r="X359" s="5">
        <f t="shared" si="170"/>
        <v>10.239342929999999</v>
      </c>
      <c r="Y359" s="11">
        <f t="shared" si="171"/>
        <v>0</v>
      </c>
      <c r="Z359" s="2" t="s">
        <v>65</v>
      </c>
      <c r="AA359" s="64">
        <f t="shared" si="178"/>
        <v>43801</v>
      </c>
      <c r="AB359" s="2"/>
      <c r="AC359" s="41"/>
      <c r="AD359" s="48">
        <v>43459</v>
      </c>
      <c r="AE359" s="22" t="s">
        <v>97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9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4"/>
      <c r="CX359" s="1"/>
      <c r="CY359" s="1"/>
      <c r="CZ359" s="1"/>
      <c r="DA359" s="1"/>
      <c r="DB359" s="1"/>
      <c r="DC359" s="1"/>
      <c r="DD359" s="1"/>
      <c r="DE359" s="1"/>
      <c r="DF359" s="1"/>
      <c r="DG359" s="2"/>
      <c r="DH359" s="1"/>
      <c r="DI359" s="1"/>
      <c r="DJ359" s="1"/>
      <c r="DK359" s="1"/>
      <c r="DL359" s="1"/>
      <c r="DM359" s="1"/>
    </row>
    <row r="360" spans="1:117" x14ac:dyDescent="0.2">
      <c r="A360" s="97">
        <f t="shared" si="172"/>
        <v>43801</v>
      </c>
      <c r="B360" s="5">
        <f t="shared" si="161"/>
        <v>1040.0560529300001</v>
      </c>
      <c r="C360" s="5">
        <f t="shared" si="173"/>
        <v>1000</v>
      </c>
      <c r="D360" s="63">
        <f t="shared" si="174"/>
        <v>5233.07</v>
      </c>
      <c r="E360" s="11">
        <f>IF(K360=1,VLOOKUP(A360,[1]Plan1!$BO$80:$BQ$314,3),E359)</f>
        <v>5259.76</v>
      </c>
      <c r="F360" s="143">
        <f t="shared" si="175"/>
        <v>43788</v>
      </c>
      <c r="G360" s="9">
        <f t="shared" si="162"/>
        <v>5.1002566371174396E-3</v>
      </c>
      <c r="H360" s="64">
        <f t="shared" si="179"/>
        <v>43815</v>
      </c>
      <c r="I360" s="64">
        <f t="shared" si="163"/>
        <v>43815</v>
      </c>
      <c r="J360" s="1">
        <f t="shared" si="176"/>
        <v>20</v>
      </c>
      <c r="K360" s="1">
        <f t="shared" si="159"/>
        <v>10</v>
      </c>
      <c r="L360" s="5">
        <f t="shared" si="164"/>
        <v>1.0025468799999999</v>
      </c>
      <c r="M360" s="12">
        <f t="shared" si="160"/>
        <v>1.0010004100000001</v>
      </c>
      <c r="N360" s="12">
        <f t="shared" si="180"/>
        <v>1.0272005547481247</v>
      </c>
      <c r="O360" s="5">
        <f t="shared" si="158"/>
        <v>1.02981671</v>
      </c>
      <c r="P360" s="5">
        <f t="shared" si="165"/>
        <v>1029.8167100000001</v>
      </c>
      <c r="Q360" s="10">
        <f t="shared" si="166"/>
        <v>12</v>
      </c>
      <c r="R360" s="6">
        <f t="shared" si="167"/>
        <v>0</v>
      </c>
      <c r="S360" s="5">
        <f t="shared" si="168"/>
        <v>0</v>
      </c>
      <c r="T360" s="6">
        <f t="shared" si="177"/>
        <v>0.12</v>
      </c>
      <c r="U360" s="10">
        <f t="shared" si="181"/>
        <v>22</v>
      </c>
      <c r="V360" s="10">
        <v>252</v>
      </c>
      <c r="W360" s="12">
        <f t="shared" si="169"/>
        <v>1.009942879</v>
      </c>
      <c r="X360" s="5">
        <f t="shared" si="170"/>
        <v>10.239342929999999</v>
      </c>
      <c r="Y360" s="11">
        <f t="shared" si="171"/>
        <v>10.239342929999999</v>
      </c>
      <c r="Z360" s="2" t="s">
        <v>65</v>
      </c>
      <c r="AA360" s="64">
        <f t="shared" si="178"/>
        <v>43801</v>
      </c>
      <c r="AB360" s="2"/>
      <c r="AC360" s="41"/>
      <c r="AD360" s="48">
        <v>43466</v>
      </c>
      <c r="AE360" s="22" t="s">
        <v>99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9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4"/>
      <c r="CX360" s="1"/>
      <c r="CY360" s="1"/>
      <c r="CZ360" s="1"/>
      <c r="DA360" s="1"/>
      <c r="DB360" s="1"/>
      <c r="DC360" s="1"/>
      <c r="DD360" s="1"/>
      <c r="DE360" s="1"/>
      <c r="DF360" s="1"/>
      <c r="DG360" s="2"/>
      <c r="DH360" s="1"/>
      <c r="DI360" s="1"/>
      <c r="DJ360" s="1"/>
      <c r="DK360" s="1"/>
      <c r="DL360" s="1"/>
      <c r="DM360" s="1"/>
    </row>
    <row r="361" spans="1:117" x14ac:dyDescent="0.2">
      <c r="A361" s="97">
        <f t="shared" si="172"/>
        <v>43802</v>
      </c>
      <c r="B361" s="5">
        <f t="shared" si="161"/>
        <v>1030.5420279300001</v>
      </c>
      <c r="C361" s="5">
        <f t="shared" si="173"/>
        <v>1000</v>
      </c>
      <c r="D361" s="63">
        <f t="shared" si="174"/>
        <v>5233.07</v>
      </c>
      <c r="E361" s="11">
        <f>IF(K361=1,VLOOKUP(A361,[1]Plan1!$BO$80:$BQ$314,3),E360)</f>
        <v>5259.76</v>
      </c>
      <c r="F361" s="143">
        <f t="shared" si="175"/>
        <v>43788</v>
      </c>
      <c r="G361" s="9">
        <f t="shared" si="162"/>
        <v>5.1002566371174396E-3</v>
      </c>
      <c r="H361" s="64">
        <f t="shared" si="179"/>
        <v>43815</v>
      </c>
      <c r="I361" s="64">
        <f t="shared" si="163"/>
        <v>43815</v>
      </c>
      <c r="J361" s="1">
        <f t="shared" si="176"/>
        <v>20</v>
      </c>
      <c r="K361" s="1">
        <f t="shared" si="159"/>
        <v>11</v>
      </c>
      <c r="L361" s="5">
        <f t="shared" si="164"/>
        <v>1.00280192</v>
      </c>
      <c r="M361" s="12">
        <f t="shared" si="160"/>
        <v>1.0010004100000001</v>
      </c>
      <c r="N361" s="12">
        <f t="shared" si="180"/>
        <v>1.0272005547481247</v>
      </c>
      <c r="O361" s="5">
        <f t="shared" ref="O361:O424" si="182">TRUNC(TRUNC((L361*N361),15),8)</f>
        <v>1.0300786799999999</v>
      </c>
      <c r="P361" s="5">
        <f t="shared" si="165"/>
        <v>1030.0786800000001</v>
      </c>
      <c r="Q361" s="10">
        <f t="shared" si="166"/>
        <v>0</v>
      </c>
      <c r="R361" s="6">
        <f t="shared" si="167"/>
        <v>0</v>
      </c>
      <c r="S361" s="5">
        <f t="shared" si="168"/>
        <v>0</v>
      </c>
      <c r="T361" s="6">
        <f t="shared" si="177"/>
        <v>0.12</v>
      </c>
      <c r="U361" s="10">
        <f t="shared" si="181"/>
        <v>1</v>
      </c>
      <c r="V361" s="10">
        <v>252</v>
      </c>
      <c r="W361" s="12">
        <f t="shared" si="169"/>
        <v>1.0004498180000001</v>
      </c>
      <c r="X361" s="5">
        <f t="shared" si="170"/>
        <v>0.46334793000000002</v>
      </c>
      <c r="Y361" s="11">
        <f t="shared" si="171"/>
        <v>0</v>
      </c>
      <c r="Z361" s="2" t="s">
        <v>65</v>
      </c>
      <c r="AA361" s="64">
        <f t="shared" si="178"/>
        <v>43829</v>
      </c>
      <c r="AB361" s="2"/>
      <c r="AC361" s="41"/>
      <c r="AD361" s="48">
        <v>43528</v>
      </c>
      <c r="AE361" s="22" t="s">
        <v>83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9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4"/>
      <c r="CX361" s="1"/>
      <c r="CY361" s="1"/>
      <c r="CZ361" s="1"/>
      <c r="DA361" s="1"/>
      <c r="DB361" s="1"/>
      <c r="DC361" s="1"/>
      <c r="DD361" s="1"/>
      <c r="DE361" s="1"/>
      <c r="DF361" s="1"/>
      <c r="DG361" s="2"/>
      <c r="DH361" s="1"/>
      <c r="DI361" s="1"/>
      <c r="DJ361" s="1"/>
      <c r="DK361" s="1"/>
      <c r="DL361" s="1"/>
      <c r="DM361" s="1"/>
    </row>
    <row r="362" spans="1:117" x14ac:dyDescent="0.2">
      <c r="A362" s="97">
        <f t="shared" si="172"/>
        <v>43803</v>
      </c>
      <c r="B362" s="5">
        <f t="shared" si="161"/>
        <v>1031.2678707699999</v>
      </c>
      <c r="C362" s="5">
        <f t="shared" si="173"/>
        <v>1000</v>
      </c>
      <c r="D362" s="63">
        <f t="shared" si="174"/>
        <v>5233.07</v>
      </c>
      <c r="E362" s="11">
        <f>IF(K362=1,VLOOKUP(A362,[1]Plan1!$BO$80:$BQ$314,3),E361)</f>
        <v>5259.76</v>
      </c>
      <c r="F362" s="143">
        <f t="shared" si="175"/>
        <v>43788</v>
      </c>
      <c r="G362" s="9">
        <f t="shared" si="162"/>
        <v>5.1002566371174396E-3</v>
      </c>
      <c r="H362" s="64">
        <f t="shared" si="179"/>
        <v>43815</v>
      </c>
      <c r="I362" s="64">
        <f t="shared" si="163"/>
        <v>43815</v>
      </c>
      <c r="J362" s="1">
        <f t="shared" si="176"/>
        <v>20</v>
      </c>
      <c r="K362" s="1">
        <f t="shared" ref="K362:K425" si="183">(J362-(NETWORKDAYS(A362,I362,AD$118:AD$502)-1))</f>
        <v>12</v>
      </c>
      <c r="L362" s="5">
        <f t="shared" si="164"/>
        <v>1.0030570299999999</v>
      </c>
      <c r="M362" s="12">
        <f t="shared" ref="M362:M425" si="184">IF(I362&gt;I361,L361,M361)</f>
        <v>1.0010004100000001</v>
      </c>
      <c r="N362" s="12">
        <f t="shared" si="180"/>
        <v>1.0272005547481247</v>
      </c>
      <c r="O362" s="5">
        <f t="shared" si="182"/>
        <v>1.03034073</v>
      </c>
      <c r="P362" s="5">
        <f t="shared" si="165"/>
        <v>1030.3407299999999</v>
      </c>
      <c r="Q362" s="10">
        <f t="shared" si="166"/>
        <v>0</v>
      </c>
      <c r="R362" s="6">
        <f t="shared" si="167"/>
        <v>0</v>
      </c>
      <c r="S362" s="5">
        <f t="shared" si="168"/>
        <v>0</v>
      </c>
      <c r="T362" s="6">
        <f t="shared" si="177"/>
        <v>0.12</v>
      </c>
      <c r="U362" s="10">
        <f t="shared" si="181"/>
        <v>2</v>
      </c>
      <c r="V362" s="10">
        <v>252</v>
      </c>
      <c r="W362" s="12">
        <f t="shared" si="169"/>
        <v>1.0008998389999999</v>
      </c>
      <c r="X362" s="5">
        <f t="shared" si="170"/>
        <v>0.92714076999999995</v>
      </c>
      <c r="Y362" s="11">
        <f t="shared" si="171"/>
        <v>0</v>
      </c>
      <c r="Z362" s="2" t="s">
        <v>65</v>
      </c>
      <c r="AA362" s="64">
        <f t="shared" si="178"/>
        <v>43829</v>
      </c>
      <c r="AB362" s="2"/>
      <c r="AC362" s="41"/>
      <c r="AD362" s="48">
        <v>43529</v>
      </c>
      <c r="AE362" s="22" t="s">
        <v>83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9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4"/>
      <c r="CX362" s="1"/>
      <c r="CY362" s="1"/>
      <c r="CZ362" s="1"/>
      <c r="DA362" s="1"/>
      <c r="DB362" s="1"/>
      <c r="DC362" s="1"/>
      <c r="DD362" s="1"/>
      <c r="DE362" s="1"/>
      <c r="DF362" s="1"/>
      <c r="DG362" s="2"/>
      <c r="DH362" s="1"/>
      <c r="DI362" s="1"/>
      <c r="DJ362" s="1"/>
      <c r="DK362" s="1"/>
      <c r="DL362" s="1"/>
      <c r="DM362" s="1"/>
    </row>
    <row r="363" spans="1:117" x14ac:dyDescent="0.2">
      <c r="A363" s="97">
        <f t="shared" si="172"/>
        <v>43804</v>
      </c>
      <c r="B363" s="5">
        <f t="shared" si="161"/>
        <v>1031.99422671</v>
      </c>
      <c r="C363" s="5">
        <f t="shared" si="173"/>
        <v>1000</v>
      </c>
      <c r="D363" s="63">
        <f t="shared" si="174"/>
        <v>5233.07</v>
      </c>
      <c r="E363" s="11">
        <f>IF(K363=1,VLOOKUP(A363,[1]Plan1!$BO$80:$BQ$314,3),E362)</f>
        <v>5259.76</v>
      </c>
      <c r="F363" s="143">
        <f t="shared" si="175"/>
        <v>43788</v>
      </c>
      <c r="G363" s="9">
        <f t="shared" si="162"/>
        <v>5.1002566371174396E-3</v>
      </c>
      <c r="H363" s="64">
        <f t="shared" si="179"/>
        <v>43815</v>
      </c>
      <c r="I363" s="64">
        <f t="shared" si="163"/>
        <v>43815</v>
      </c>
      <c r="J363" s="1">
        <f t="shared" si="176"/>
        <v>20</v>
      </c>
      <c r="K363" s="1">
        <f t="shared" si="183"/>
        <v>13</v>
      </c>
      <c r="L363" s="5">
        <f t="shared" si="164"/>
        <v>1.00331221</v>
      </c>
      <c r="M363" s="12">
        <f t="shared" si="184"/>
        <v>1.0010004100000001</v>
      </c>
      <c r="N363" s="12">
        <f t="shared" si="180"/>
        <v>1.0272005547481247</v>
      </c>
      <c r="O363" s="5">
        <f t="shared" si="182"/>
        <v>1.03060285</v>
      </c>
      <c r="P363" s="5">
        <f t="shared" si="165"/>
        <v>1030.60285</v>
      </c>
      <c r="Q363" s="10">
        <f t="shared" si="166"/>
        <v>0</v>
      </c>
      <c r="R363" s="6">
        <f t="shared" si="167"/>
        <v>0</v>
      </c>
      <c r="S363" s="5">
        <f t="shared" si="168"/>
        <v>0</v>
      </c>
      <c r="T363" s="6">
        <f t="shared" si="177"/>
        <v>0.12</v>
      </c>
      <c r="U363" s="10">
        <f t="shared" si="181"/>
        <v>3</v>
      </c>
      <c r="V363" s="10">
        <v>252</v>
      </c>
      <c r="W363" s="12">
        <f t="shared" si="169"/>
        <v>1.0013500609999999</v>
      </c>
      <c r="X363" s="5">
        <f t="shared" si="170"/>
        <v>1.3913767100000001</v>
      </c>
      <c r="Y363" s="11">
        <f t="shared" si="171"/>
        <v>0</v>
      </c>
      <c r="Z363" s="2" t="s">
        <v>65</v>
      </c>
      <c r="AA363" s="64">
        <f t="shared" si="178"/>
        <v>43829</v>
      </c>
      <c r="AB363" s="2"/>
      <c r="AC363" s="41"/>
      <c r="AD363" s="48">
        <v>43574</v>
      </c>
      <c r="AE363" s="22" t="s">
        <v>100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9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4"/>
      <c r="CX363" s="1"/>
      <c r="CY363" s="1"/>
      <c r="CZ363" s="1"/>
      <c r="DA363" s="1"/>
      <c r="DB363" s="1"/>
      <c r="DC363" s="1"/>
      <c r="DD363" s="1"/>
      <c r="DE363" s="1"/>
      <c r="DF363" s="1"/>
      <c r="DG363" s="2"/>
      <c r="DH363" s="1"/>
      <c r="DI363" s="1"/>
      <c r="DJ363" s="1"/>
      <c r="DK363" s="1"/>
      <c r="DL363" s="1"/>
      <c r="DM363" s="1"/>
    </row>
    <row r="364" spans="1:117" x14ac:dyDescent="0.2">
      <c r="A364" s="97">
        <f t="shared" si="172"/>
        <v>43805</v>
      </c>
      <c r="B364" s="5">
        <f t="shared" si="161"/>
        <v>1032.7210990999999</v>
      </c>
      <c r="C364" s="5">
        <f t="shared" si="173"/>
        <v>1000</v>
      </c>
      <c r="D364" s="63">
        <f t="shared" si="174"/>
        <v>5233.07</v>
      </c>
      <c r="E364" s="11">
        <f>IF(K364=1,VLOOKUP(A364,[1]Plan1!$BO$80:$BQ$314,3),E363)</f>
        <v>5259.76</v>
      </c>
      <c r="F364" s="143">
        <f t="shared" si="175"/>
        <v>43788</v>
      </c>
      <c r="G364" s="9">
        <f t="shared" si="162"/>
        <v>5.1002566371174396E-3</v>
      </c>
      <c r="H364" s="64">
        <f t="shared" si="179"/>
        <v>43815</v>
      </c>
      <c r="I364" s="64">
        <f t="shared" si="163"/>
        <v>43815</v>
      </c>
      <c r="J364" s="1">
        <f t="shared" si="176"/>
        <v>20</v>
      </c>
      <c r="K364" s="1">
        <f t="shared" si="183"/>
        <v>14</v>
      </c>
      <c r="L364" s="5">
        <f t="shared" si="164"/>
        <v>1.00356745</v>
      </c>
      <c r="M364" s="12">
        <f t="shared" si="184"/>
        <v>1.0010004100000001</v>
      </c>
      <c r="N364" s="12">
        <f t="shared" si="180"/>
        <v>1.0272005547481247</v>
      </c>
      <c r="O364" s="5">
        <f t="shared" si="182"/>
        <v>1.0308650399999999</v>
      </c>
      <c r="P364" s="5">
        <f t="shared" si="165"/>
        <v>1030.8650399999999</v>
      </c>
      <c r="Q364" s="10">
        <f t="shared" si="166"/>
        <v>0</v>
      </c>
      <c r="R364" s="6">
        <f t="shared" si="167"/>
        <v>0</v>
      </c>
      <c r="S364" s="5">
        <f t="shared" si="168"/>
        <v>0</v>
      </c>
      <c r="T364" s="6">
        <f t="shared" si="177"/>
        <v>0.12</v>
      </c>
      <c r="U364" s="10">
        <f t="shared" si="181"/>
        <v>4</v>
      </c>
      <c r="V364" s="10">
        <v>252</v>
      </c>
      <c r="W364" s="12">
        <f t="shared" si="169"/>
        <v>1.0018004869999999</v>
      </c>
      <c r="X364" s="5">
        <f t="shared" si="170"/>
        <v>1.8560591</v>
      </c>
      <c r="Y364" s="11">
        <f t="shared" si="171"/>
        <v>0</v>
      </c>
      <c r="Z364" s="2" t="s">
        <v>65</v>
      </c>
      <c r="AA364" s="64">
        <f t="shared" si="178"/>
        <v>43829</v>
      </c>
      <c r="AB364" s="2"/>
      <c r="AC364" s="41"/>
      <c r="AD364" s="48">
        <v>43586</v>
      </c>
      <c r="AE364" s="22" t="s">
        <v>102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9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4"/>
      <c r="CX364" s="1"/>
      <c r="CY364" s="1"/>
      <c r="CZ364" s="1"/>
      <c r="DA364" s="1"/>
      <c r="DB364" s="1"/>
      <c r="DC364" s="1"/>
      <c r="DD364" s="1"/>
      <c r="DE364" s="1"/>
      <c r="DF364" s="1"/>
      <c r="DG364" s="2"/>
      <c r="DH364" s="1"/>
      <c r="DI364" s="1"/>
      <c r="DJ364" s="1"/>
      <c r="DK364" s="1"/>
      <c r="DL364" s="1"/>
      <c r="DM364" s="1"/>
    </row>
    <row r="365" spans="1:117" x14ac:dyDescent="0.2">
      <c r="A365" s="97">
        <f t="shared" si="172"/>
        <v>43806</v>
      </c>
      <c r="B365" s="5">
        <f t="shared" si="161"/>
        <v>1033.4484660799999</v>
      </c>
      <c r="C365" s="5">
        <f t="shared" si="173"/>
        <v>1000</v>
      </c>
      <c r="D365" s="63">
        <f t="shared" si="174"/>
        <v>5233.07</v>
      </c>
      <c r="E365" s="11">
        <f>IF(K365=1,VLOOKUP(A365,[1]Plan1!$BO$80:$BQ$314,3),E364)</f>
        <v>5259.76</v>
      </c>
      <c r="F365" s="143">
        <f t="shared" si="175"/>
        <v>43788</v>
      </c>
      <c r="G365" s="9">
        <f t="shared" si="162"/>
        <v>5.1002566371174396E-3</v>
      </c>
      <c r="H365" s="64">
        <f t="shared" si="179"/>
        <v>43815</v>
      </c>
      <c r="I365" s="64">
        <f t="shared" si="163"/>
        <v>43815</v>
      </c>
      <c r="J365" s="1">
        <f t="shared" si="176"/>
        <v>20</v>
      </c>
      <c r="K365" s="1">
        <f t="shared" si="183"/>
        <v>15</v>
      </c>
      <c r="L365" s="5">
        <f t="shared" si="164"/>
        <v>1.0038227500000001</v>
      </c>
      <c r="M365" s="12">
        <f t="shared" si="184"/>
        <v>1.0010004100000001</v>
      </c>
      <c r="N365" s="12">
        <f t="shared" si="180"/>
        <v>1.0272005547481247</v>
      </c>
      <c r="O365" s="5">
        <f t="shared" si="182"/>
        <v>1.03112728</v>
      </c>
      <c r="P365" s="5">
        <f t="shared" si="165"/>
        <v>1031.1272799999999</v>
      </c>
      <c r="Q365" s="10">
        <f t="shared" si="166"/>
        <v>0</v>
      </c>
      <c r="R365" s="6">
        <f t="shared" si="167"/>
        <v>0</v>
      </c>
      <c r="S365" s="5">
        <f t="shared" si="168"/>
        <v>0</v>
      </c>
      <c r="T365" s="6">
        <f t="shared" si="177"/>
        <v>0.12</v>
      </c>
      <c r="U365" s="10">
        <f t="shared" si="181"/>
        <v>5</v>
      </c>
      <c r="V365" s="10">
        <v>252</v>
      </c>
      <c r="W365" s="12">
        <f t="shared" si="169"/>
        <v>1.002251115</v>
      </c>
      <c r="X365" s="5">
        <f t="shared" si="170"/>
        <v>2.3211860799999999</v>
      </c>
      <c r="Y365" s="11">
        <f t="shared" si="171"/>
        <v>0</v>
      </c>
      <c r="Z365" s="2" t="s">
        <v>65</v>
      </c>
      <c r="AA365" s="64">
        <f t="shared" si="178"/>
        <v>43829</v>
      </c>
      <c r="AB365" s="2"/>
      <c r="AC365" s="41"/>
      <c r="AD365" s="48">
        <v>43636</v>
      </c>
      <c r="AE365" s="22" t="s">
        <v>101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9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4"/>
      <c r="CX365" s="1"/>
      <c r="CY365" s="1"/>
      <c r="CZ365" s="1"/>
      <c r="DA365" s="1"/>
      <c r="DB365" s="1"/>
      <c r="DC365" s="1"/>
      <c r="DD365" s="1"/>
      <c r="DE365" s="1"/>
      <c r="DF365" s="1"/>
      <c r="DG365" s="2"/>
      <c r="DH365" s="1"/>
      <c r="DI365" s="1"/>
      <c r="DJ365" s="1"/>
      <c r="DK365" s="1"/>
      <c r="DL365" s="1"/>
      <c r="DM365" s="1"/>
    </row>
    <row r="366" spans="1:117" x14ac:dyDescent="0.2">
      <c r="A366" s="97">
        <f t="shared" si="172"/>
        <v>43807</v>
      </c>
      <c r="B366" s="5">
        <f t="shared" si="161"/>
        <v>1033.4484660799999</v>
      </c>
      <c r="C366" s="5">
        <f t="shared" si="173"/>
        <v>1000</v>
      </c>
      <c r="D366" s="63">
        <f t="shared" si="174"/>
        <v>5233.07</v>
      </c>
      <c r="E366" s="11">
        <f>IF(K366=1,VLOOKUP(A366,[1]Plan1!$BO$80:$BQ$314,3),E365)</f>
        <v>5259.76</v>
      </c>
      <c r="F366" s="143">
        <f t="shared" si="175"/>
        <v>43788</v>
      </c>
      <c r="G366" s="9">
        <f t="shared" si="162"/>
        <v>5.1002566371174396E-3</v>
      </c>
      <c r="H366" s="64">
        <f t="shared" si="179"/>
        <v>43815</v>
      </c>
      <c r="I366" s="64">
        <f t="shared" si="163"/>
        <v>43815</v>
      </c>
      <c r="J366" s="1">
        <f t="shared" si="176"/>
        <v>20</v>
      </c>
      <c r="K366" s="1">
        <f t="shared" si="183"/>
        <v>15</v>
      </c>
      <c r="L366" s="5">
        <f t="shared" si="164"/>
        <v>1.0038227500000001</v>
      </c>
      <c r="M366" s="12">
        <f t="shared" si="184"/>
        <v>1.0010004100000001</v>
      </c>
      <c r="N366" s="12">
        <f t="shared" si="180"/>
        <v>1.0272005547481247</v>
      </c>
      <c r="O366" s="5">
        <f t="shared" si="182"/>
        <v>1.03112728</v>
      </c>
      <c r="P366" s="5">
        <f t="shared" si="165"/>
        <v>1031.1272799999999</v>
      </c>
      <c r="Q366" s="10">
        <f t="shared" si="166"/>
        <v>0</v>
      </c>
      <c r="R366" s="6">
        <f t="shared" si="167"/>
        <v>0</v>
      </c>
      <c r="S366" s="5">
        <f t="shared" si="168"/>
        <v>0</v>
      </c>
      <c r="T366" s="6">
        <f t="shared" si="177"/>
        <v>0.12</v>
      </c>
      <c r="U366" s="10">
        <f t="shared" si="181"/>
        <v>5</v>
      </c>
      <c r="V366" s="10">
        <v>252</v>
      </c>
      <c r="W366" s="12">
        <f t="shared" si="169"/>
        <v>1.002251115</v>
      </c>
      <c r="X366" s="5">
        <f t="shared" si="170"/>
        <v>2.3211860799999999</v>
      </c>
      <c r="Y366" s="11">
        <f t="shared" si="171"/>
        <v>0</v>
      </c>
      <c r="Z366" s="2" t="s">
        <v>65</v>
      </c>
      <c r="AA366" s="64">
        <f t="shared" si="178"/>
        <v>43829</v>
      </c>
      <c r="AB366" s="2"/>
      <c r="AC366" s="41"/>
      <c r="AD366" s="48">
        <v>43784</v>
      </c>
      <c r="AE366" s="22" t="s">
        <v>104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9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4"/>
      <c r="CX366" s="1"/>
      <c r="CY366" s="1"/>
      <c r="CZ366" s="1"/>
      <c r="DA366" s="1"/>
      <c r="DB366" s="1"/>
      <c r="DC366" s="1"/>
      <c r="DD366" s="1"/>
      <c r="DE366" s="1"/>
      <c r="DF366" s="1"/>
      <c r="DG366" s="2"/>
      <c r="DH366" s="1"/>
      <c r="DI366" s="1"/>
      <c r="DJ366" s="1"/>
      <c r="DK366" s="1"/>
      <c r="DL366" s="1"/>
      <c r="DM366" s="1"/>
    </row>
    <row r="367" spans="1:117" x14ac:dyDescent="0.2">
      <c r="A367" s="97">
        <f t="shared" si="172"/>
        <v>43808</v>
      </c>
      <c r="B367" s="5">
        <f t="shared" si="161"/>
        <v>1033.4484660799999</v>
      </c>
      <c r="C367" s="5">
        <f t="shared" si="173"/>
        <v>1000</v>
      </c>
      <c r="D367" s="63">
        <f t="shared" si="174"/>
        <v>5233.07</v>
      </c>
      <c r="E367" s="11">
        <f>IF(K367=1,VLOOKUP(A367,[1]Plan1!$BO$80:$BQ$314,3),E366)</f>
        <v>5259.76</v>
      </c>
      <c r="F367" s="143">
        <f t="shared" si="175"/>
        <v>43788</v>
      </c>
      <c r="G367" s="9">
        <f t="shared" si="162"/>
        <v>5.1002566371174396E-3</v>
      </c>
      <c r="H367" s="64">
        <f t="shared" si="179"/>
        <v>43815</v>
      </c>
      <c r="I367" s="64">
        <f t="shared" si="163"/>
        <v>43815</v>
      </c>
      <c r="J367" s="1">
        <f t="shared" si="176"/>
        <v>20</v>
      </c>
      <c r="K367" s="1">
        <f t="shared" si="183"/>
        <v>15</v>
      </c>
      <c r="L367" s="5">
        <f t="shared" si="164"/>
        <v>1.0038227500000001</v>
      </c>
      <c r="M367" s="12">
        <f t="shared" si="184"/>
        <v>1.0010004100000001</v>
      </c>
      <c r="N367" s="12">
        <f t="shared" si="180"/>
        <v>1.0272005547481247</v>
      </c>
      <c r="O367" s="5">
        <f t="shared" si="182"/>
        <v>1.03112728</v>
      </c>
      <c r="P367" s="5">
        <f t="shared" si="165"/>
        <v>1031.1272799999999</v>
      </c>
      <c r="Q367" s="10">
        <f t="shared" si="166"/>
        <v>0</v>
      </c>
      <c r="R367" s="6">
        <f t="shared" si="167"/>
        <v>0</v>
      </c>
      <c r="S367" s="5">
        <f t="shared" si="168"/>
        <v>0</v>
      </c>
      <c r="T367" s="6">
        <f t="shared" si="177"/>
        <v>0.12</v>
      </c>
      <c r="U367" s="10">
        <f t="shared" si="181"/>
        <v>5</v>
      </c>
      <c r="V367" s="10">
        <v>252</v>
      </c>
      <c r="W367" s="12">
        <f t="shared" si="169"/>
        <v>1.002251115</v>
      </c>
      <c r="X367" s="5">
        <f t="shared" si="170"/>
        <v>2.3211860799999999</v>
      </c>
      <c r="Y367" s="11">
        <f t="shared" si="171"/>
        <v>0</v>
      </c>
      <c r="Z367" s="2" t="s">
        <v>65</v>
      </c>
      <c r="AA367" s="64">
        <f t="shared" si="178"/>
        <v>43829</v>
      </c>
      <c r="AB367" s="2"/>
      <c r="AC367" s="41"/>
      <c r="AD367" s="48">
        <v>43824</v>
      </c>
      <c r="AE367" s="22" t="s">
        <v>97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9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4"/>
      <c r="CX367" s="1"/>
      <c r="CY367" s="1"/>
      <c r="CZ367" s="1"/>
      <c r="DA367" s="1"/>
      <c r="DB367" s="1"/>
      <c r="DC367" s="1"/>
      <c r="DD367" s="1"/>
      <c r="DE367" s="1"/>
      <c r="DF367" s="1"/>
      <c r="DG367" s="2"/>
      <c r="DH367" s="1"/>
      <c r="DI367" s="1"/>
      <c r="DJ367" s="1"/>
      <c r="DK367" s="1"/>
      <c r="DL367" s="1"/>
      <c r="DM367" s="1"/>
    </row>
    <row r="368" spans="1:117" x14ac:dyDescent="0.2">
      <c r="A368" s="97">
        <f t="shared" si="172"/>
        <v>43809</v>
      </c>
      <c r="B368" s="5">
        <f t="shared" si="161"/>
        <v>1034.176359</v>
      </c>
      <c r="C368" s="5">
        <f t="shared" si="173"/>
        <v>1000</v>
      </c>
      <c r="D368" s="63">
        <f t="shared" si="174"/>
        <v>5233.07</v>
      </c>
      <c r="E368" s="11">
        <f>IF(K368=1,VLOOKUP(A368,[1]Plan1!$BO$80:$BQ$314,3),E367)</f>
        <v>5259.76</v>
      </c>
      <c r="F368" s="143">
        <f t="shared" si="175"/>
        <v>43788</v>
      </c>
      <c r="G368" s="9">
        <f t="shared" si="162"/>
        <v>5.1002566371174396E-3</v>
      </c>
      <c r="H368" s="64">
        <f t="shared" si="179"/>
        <v>43815</v>
      </c>
      <c r="I368" s="64">
        <f t="shared" si="163"/>
        <v>43815</v>
      </c>
      <c r="J368" s="1">
        <f t="shared" si="176"/>
        <v>20</v>
      </c>
      <c r="K368" s="1">
        <f t="shared" si="183"/>
        <v>16</v>
      </c>
      <c r="L368" s="5">
        <f t="shared" si="164"/>
        <v>1.00407812</v>
      </c>
      <c r="M368" s="12">
        <f t="shared" si="184"/>
        <v>1.0010004100000001</v>
      </c>
      <c r="N368" s="12">
        <f t="shared" si="180"/>
        <v>1.0272005547481247</v>
      </c>
      <c r="O368" s="5">
        <f t="shared" si="182"/>
        <v>1.0313896</v>
      </c>
      <c r="P368" s="5">
        <f t="shared" si="165"/>
        <v>1031.3896</v>
      </c>
      <c r="Q368" s="10">
        <f t="shared" si="166"/>
        <v>0</v>
      </c>
      <c r="R368" s="6">
        <f t="shared" si="167"/>
        <v>0</v>
      </c>
      <c r="S368" s="5">
        <f t="shared" si="168"/>
        <v>0</v>
      </c>
      <c r="T368" s="6">
        <f t="shared" si="177"/>
        <v>0.12</v>
      </c>
      <c r="U368" s="10">
        <f t="shared" si="181"/>
        <v>6</v>
      </c>
      <c r="V368" s="10">
        <v>252</v>
      </c>
      <c r="W368" s="12">
        <f t="shared" si="169"/>
        <v>1.002701946</v>
      </c>
      <c r="X368" s="5">
        <f t="shared" si="170"/>
        <v>2.786759</v>
      </c>
      <c r="Y368" s="11">
        <f t="shared" si="171"/>
        <v>0</v>
      </c>
      <c r="Z368" s="2" t="s">
        <v>65</v>
      </c>
      <c r="AA368" s="64">
        <f t="shared" si="178"/>
        <v>43829</v>
      </c>
      <c r="AB368" s="2"/>
      <c r="AC368" s="41"/>
      <c r="AD368" s="48">
        <v>43831</v>
      </c>
      <c r="AE368" s="22" t="s">
        <v>99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9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4"/>
      <c r="CX368" s="1"/>
      <c r="CY368" s="1"/>
      <c r="CZ368" s="1"/>
      <c r="DA368" s="1"/>
      <c r="DB368" s="1"/>
      <c r="DC368" s="1"/>
      <c r="DD368" s="1"/>
      <c r="DE368" s="1"/>
      <c r="DF368" s="1"/>
      <c r="DG368" s="2"/>
      <c r="DH368" s="1"/>
      <c r="DI368" s="1"/>
      <c r="DJ368" s="1"/>
      <c r="DK368" s="1"/>
      <c r="DL368" s="1"/>
      <c r="DM368" s="1"/>
    </row>
    <row r="369" spans="1:117" x14ac:dyDescent="0.2">
      <c r="A369" s="97">
        <f t="shared" si="172"/>
        <v>43810</v>
      </c>
      <c r="B369" s="5">
        <f t="shared" si="161"/>
        <v>1034.90475702</v>
      </c>
      <c r="C369" s="5">
        <f t="shared" si="173"/>
        <v>1000</v>
      </c>
      <c r="D369" s="63">
        <f t="shared" si="174"/>
        <v>5233.07</v>
      </c>
      <c r="E369" s="11">
        <f>IF(K369=1,VLOOKUP(A369,[1]Plan1!$BO$80:$BQ$314,3),E368)</f>
        <v>5259.76</v>
      </c>
      <c r="F369" s="143">
        <f t="shared" si="175"/>
        <v>43788</v>
      </c>
      <c r="G369" s="9">
        <f t="shared" si="162"/>
        <v>5.1002566371174396E-3</v>
      </c>
      <c r="H369" s="64">
        <f t="shared" si="179"/>
        <v>43815</v>
      </c>
      <c r="I369" s="64">
        <f t="shared" si="163"/>
        <v>43815</v>
      </c>
      <c r="J369" s="1">
        <f t="shared" si="176"/>
        <v>20</v>
      </c>
      <c r="K369" s="1">
        <f t="shared" si="183"/>
        <v>17</v>
      </c>
      <c r="L369" s="5">
        <f t="shared" si="164"/>
        <v>1.0043335600000001</v>
      </c>
      <c r="M369" s="12">
        <f t="shared" si="184"/>
        <v>1.0010004100000001</v>
      </c>
      <c r="N369" s="12">
        <f t="shared" si="180"/>
        <v>1.0272005547481247</v>
      </c>
      <c r="O369" s="5">
        <f t="shared" si="182"/>
        <v>1.0316519799999999</v>
      </c>
      <c r="P369" s="5">
        <f t="shared" si="165"/>
        <v>1031.6519800000001</v>
      </c>
      <c r="Q369" s="10">
        <f t="shared" si="166"/>
        <v>0</v>
      </c>
      <c r="R369" s="6">
        <f t="shared" si="167"/>
        <v>0</v>
      </c>
      <c r="S369" s="5">
        <f t="shared" si="168"/>
        <v>0</v>
      </c>
      <c r="T369" s="6">
        <f t="shared" si="177"/>
        <v>0.12</v>
      </c>
      <c r="U369" s="10">
        <f t="shared" si="181"/>
        <v>7</v>
      </c>
      <c r="V369" s="10">
        <v>252</v>
      </c>
      <c r="W369" s="12">
        <f t="shared" si="169"/>
        <v>1.003152979</v>
      </c>
      <c r="X369" s="5">
        <f t="shared" si="170"/>
        <v>3.2527770199999999</v>
      </c>
      <c r="Y369" s="11">
        <f t="shared" si="171"/>
        <v>0</v>
      </c>
      <c r="Z369" s="2" t="s">
        <v>65</v>
      </c>
      <c r="AA369" s="64">
        <f t="shared" si="178"/>
        <v>43829</v>
      </c>
      <c r="AB369" s="2"/>
      <c r="AC369" s="41"/>
      <c r="AD369" s="48">
        <v>43885</v>
      </c>
      <c r="AE369" s="22" t="s">
        <v>83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9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4"/>
      <c r="CX369" s="1"/>
      <c r="CY369" s="1"/>
      <c r="CZ369" s="1"/>
      <c r="DA369" s="1"/>
      <c r="DB369" s="1"/>
      <c r="DC369" s="1"/>
      <c r="DD369" s="1"/>
      <c r="DE369" s="1"/>
      <c r="DF369" s="1"/>
      <c r="DG369" s="2"/>
      <c r="DH369" s="1"/>
      <c r="DI369" s="1"/>
      <c r="DJ369" s="1"/>
      <c r="DK369" s="1"/>
      <c r="DL369" s="1"/>
      <c r="DM369" s="1"/>
    </row>
    <row r="370" spans="1:117" x14ac:dyDescent="0.2">
      <c r="A370" s="97">
        <f t="shared" si="172"/>
        <v>43811</v>
      </c>
      <c r="B370" s="5">
        <f t="shared" si="161"/>
        <v>1035.63367249</v>
      </c>
      <c r="C370" s="5">
        <f t="shared" si="173"/>
        <v>1000</v>
      </c>
      <c r="D370" s="63">
        <f t="shared" si="174"/>
        <v>5233.07</v>
      </c>
      <c r="E370" s="11">
        <f>IF(K370=1,VLOOKUP(A370,[1]Plan1!$BO$80:$BQ$314,3),E369)</f>
        <v>5259.76</v>
      </c>
      <c r="F370" s="143">
        <f t="shared" si="175"/>
        <v>43788</v>
      </c>
      <c r="G370" s="9">
        <f t="shared" si="162"/>
        <v>5.1002566371174396E-3</v>
      </c>
      <c r="H370" s="64">
        <f t="shared" si="179"/>
        <v>43815</v>
      </c>
      <c r="I370" s="64">
        <f t="shared" si="163"/>
        <v>43815</v>
      </c>
      <c r="J370" s="1">
        <f t="shared" si="176"/>
        <v>20</v>
      </c>
      <c r="K370" s="1">
        <f t="shared" si="183"/>
        <v>18</v>
      </c>
      <c r="L370" s="5">
        <f t="shared" si="164"/>
        <v>1.00458906</v>
      </c>
      <c r="M370" s="12">
        <f t="shared" si="184"/>
        <v>1.0010004100000001</v>
      </c>
      <c r="N370" s="12">
        <f t="shared" si="180"/>
        <v>1.0272005547481247</v>
      </c>
      <c r="O370" s="5">
        <f t="shared" si="182"/>
        <v>1.03191443</v>
      </c>
      <c r="P370" s="5">
        <f t="shared" si="165"/>
        <v>1031.91443</v>
      </c>
      <c r="Q370" s="10">
        <f t="shared" si="166"/>
        <v>0</v>
      </c>
      <c r="R370" s="6">
        <f t="shared" si="167"/>
        <v>0</v>
      </c>
      <c r="S370" s="5">
        <f t="shared" si="168"/>
        <v>0</v>
      </c>
      <c r="T370" s="6">
        <f t="shared" si="177"/>
        <v>0.12</v>
      </c>
      <c r="U370" s="10">
        <f t="shared" si="181"/>
        <v>8</v>
      </c>
      <c r="V370" s="10">
        <v>252</v>
      </c>
      <c r="W370" s="12">
        <f t="shared" si="169"/>
        <v>1.003604216</v>
      </c>
      <c r="X370" s="5">
        <f t="shared" si="170"/>
        <v>3.7192424900000001</v>
      </c>
      <c r="Y370" s="11">
        <f t="shared" si="171"/>
        <v>0</v>
      </c>
      <c r="Z370" s="2" t="s">
        <v>65</v>
      </c>
      <c r="AA370" s="64">
        <f t="shared" si="178"/>
        <v>43829</v>
      </c>
      <c r="AB370" s="2"/>
      <c r="AC370" s="41"/>
      <c r="AD370" s="48">
        <v>43886</v>
      </c>
      <c r="AE370" s="22" t="s">
        <v>83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9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4"/>
      <c r="CX370" s="1"/>
      <c r="CY370" s="1"/>
      <c r="CZ370" s="1"/>
      <c r="DA370" s="1"/>
      <c r="DB370" s="1"/>
      <c r="DC370" s="1"/>
      <c r="DD370" s="1"/>
      <c r="DE370" s="1"/>
      <c r="DF370" s="1"/>
      <c r="DG370" s="2"/>
      <c r="DH370" s="1"/>
      <c r="DI370" s="1"/>
      <c r="DJ370" s="1"/>
      <c r="DK370" s="1"/>
      <c r="DL370" s="1"/>
      <c r="DM370" s="1"/>
    </row>
    <row r="371" spans="1:117" x14ac:dyDescent="0.2">
      <c r="A371" s="97">
        <f t="shared" si="172"/>
        <v>43812</v>
      </c>
      <c r="B371" s="5">
        <f t="shared" si="161"/>
        <v>1036.3631035999999</v>
      </c>
      <c r="C371" s="5">
        <f t="shared" si="173"/>
        <v>1000</v>
      </c>
      <c r="D371" s="63">
        <f t="shared" si="174"/>
        <v>5233.07</v>
      </c>
      <c r="E371" s="11">
        <f>IF(K371=1,VLOOKUP(A371,[1]Plan1!$BO$80:$BQ$314,3),E370)</f>
        <v>5259.76</v>
      </c>
      <c r="F371" s="143">
        <f t="shared" si="175"/>
        <v>43788</v>
      </c>
      <c r="G371" s="9">
        <f t="shared" si="162"/>
        <v>5.1002566371174396E-3</v>
      </c>
      <c r="H371" s="64">
        <f t="shared" si="179"/>
        <v>43815</v>
      </c>
      <c r="I371" s="64">
        <f t="shared" si="163"/>
        <v>43815</v>
      </c>
      <c r="J371" s="1">
        <f t="shared" si="176"/>
        <v>20</v>
      </c>
      <c r="K371" s="1">
        <f t="shared" si="183"/>
        <v>19</v>
      </c>
      <c r="L371" s="5">
        <f t="shared" si="164"/>
        <v>1.0048446200000001</v>
      </c>
      <c r="M371" s="12">
        <f t="shared" si="184"/>
        <v>1.0010004100000001</v>
      </c>
      <c r="N371" s="12">
        <f t="shared" si="180"/>
        <v>1.0272005547481247</v>
      </c>
      <c r="O371" s="5">
        <f t="shared" si="182"/>
        <v>1.03217695</v>
      </c>
      <c r="P371" s="5">
        <f t="shared" si="165"/>
        <v>1032.17695</v>
      </c>
      <c r="Q371" s="10">
        <f t="shared" si="166"/>
        <v>0</v>
      </c>
      <c r="R371" s="6">
        <f t="shared" si="167"/>
        <v>0</v>
      </c>
      <c r="S371" s="5">
        <f t="shared" si="168"/>
        <v>0</v>
      </c>
      <c r="T371" s="6">
        <f t="shared" si="177"/>
        <v>0.12</v>
      </c>
      <c r="U371" s="10">
        <f t="shared" si="181"/>
        <v>9</v>
      </c>
      <c r="V371" s="10">
        <v>252</v>
      </c>
      <c r="W371" s="12">
        <f t="shared" si="169"/>
        <v>1.0040556549999999</v>
      </c>
      <c r="X371" s="5">
        <f t="shared" si="170"/>
        <v>4.1861535999999999</v>
      </c>
      <c r="Y371" s="11">
        <f t="shared" si="171"/>
        <v>0</v>
      </c>
      <c r="Z371" s="2" t="s">
        <v>65</v>
      </c>
      <c r="AA371" s="64">
        <f t="shared" si="178"/>
        <v>43829</v>
      </c>
      <c r="AB371" s="2"/>
      <c r="AC371" s="41"/>
      <c r="AD371" s="48">
        <v>43931</v>
      </c>
      <c r="AE371" s="22" t="s">
        <v>100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9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4"/>
      <c r="CX371" s="1"/>
      <c r="CY371" s="1"/>
      <c r="CZ371" s="1"/>
      <c r="DA371" s="1"/>
      <c r="DB371" s="1"/>
      <c r="DC371" s="1"/>
      <c r="DD371" s="1"/>
      <c r="DE371" s="1"/>
      <c r="DF371" s="1"/>
      <c r="DG371" s="2"/>
      <c r="DH371" s="1"/>
      <c r="DI371" s="1"/>
      <c r="DJ371" s="1"/>
      <c r="DK371" s="1"/>
      <c r="DL371" s="1"/>
      <c r="DM371" s="1"/>
    </row>
    <row r="372" spans="1:117" x14ac:dyDescent="0.2">
      <c r="A372" s="97">
        <f t="shared" si="172"/>
        <v>43813</v>
      </c>
      <c r="B372" s="5">
        <f t="shared" si="161"/>
        <v>1037.0930415900002</v>
      </c>
      <c r="C372" s="5">
        <f t="shared" si="173"/>
        <v>1000</v>
      </c>
      <c r="D372" s="63">
        <f t="shared" si="174"/>
        <v>5233.07</v>
      </c>
      <c r="E372" s="11">
        <f>IF(K372=1,VLOOKUP(A372,[1]Plan1!$BO$80:$BQ$314,3),E371)</f>
        <v>5259.76</v>
      </c>
      <c r="F372" s="143">
        <f t="shared" si="175"/>
        <v>43788</v>
      </c>
      <c r="G372" s="9">
        <f t="shared" si="162"/>
        <v>5.1002566371174396E-3</v>
      </c>
      <c r="H372" s="64">
        <f t="shared" si="179"/>
        <v>43815</v>
      </c>
      <c r="I372" s="64">
        <f t="shared" si="163"/>
        <v>43815</v>
      </c>
      <c r="J372" s="1">
        <f t="shared" si="176"/>
        <v>20</v>
      </c>
      <c r="K372" s="1">
        <f t="shared" si="183"/>
        <v>20</v>
      </c>
      <c r="L372" s="5">
        <f t="shared" si="164"/>
        <v>1.0051002499999999</v>
      </c>
      <c r="M372" s="12">
        <f t="shared" si="184"/>
        <v>1.0010004100000001</v>
      </c>
      <c r="N372" s="12">
        <f t="shared" si="180"/>
        <v>1.0272005547481247</v>
      </c>
      <c r="O372" s="5">
        <f t="shared" si="182"/>
        <v>1.03243953</v>
      </c>
      <c r="P372" s="5">
        <f t="shared" si="165"/>
        <v>1032.4395300000001</v>
      </c>
      <c r="Q372" s="10">
        <f t="shared" si="166"/>
        <v>0</v>
      </c>
      <c r="R372" s="6">
        <f t="shared" si="167"/>
        <v>0</v>
      </c>
      <c r="S372" s="5">
        <f t="shared" si="168"/>
        <v>0</v>
      </c>
      <c r="T372" s="6">
        <f t="shared" si="177"/>
        <v>0.12</v>
      </c>
      <c r="U372" s="10">
        <f t="shared" si="181"/>
        <v>10</v>
      </c>
      <c r="V372" s="10">
        <v>252</v>
      </c>
      <c r="W372" s="12">
        <f t="shared" si="169"/>
        <v>1.004507297</v>
      </c>
      <c r="X372" s="5">
        <f t="shared" si="170"/>
        <v>4.6535115899999999</v>
      </c>
      <c r="Y372" s="11">
        <f t="shared" si="171"/>
        <v>0</v>
      </c>
      <c r="Z372" s="2" t="s">
        <v>65</v>
      </c>
      <c r="AA372" s="64">
        <f t="shared" si="178"/>
        <v>43829</v>
      </c>
      <c r="AB372" s="2"/>
      <c r="AC372" s="41"/>
      <c r="AD372" s="48">
        <v>43942</v>
      </c>
      <c r="AE372" s="22" t="s">
        <v>85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9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4"/>
      <c r="CX372" s="1"/>
      <c r="CY372" s="1"/>
      <c r="CZ372" s="1"/>
      <c r="DA372" s="1"/>
      <c r="DB372" s="1"/>
      <c r="DC372" s="1"/>
      <c r="DD372" s="1"/>
      <c r="DE372" s="1"/>
      <c r="DF372" s="1"/>
      <c r="DG372" s="2"/>
      <c r="DH372" s="1"/>
      <c r="DI372" s="1"/>
      <c r="DJ372" s="1"/>
      <c r="DK372" s="1"/>
      <c r="DL372" s="1"/>
      <c r="DM372" s="1"/>
    </row>
    <row r="373" spans="1:117" x14ac:dyDescent="0.2">
      <c r="A373" s="97">
        <f t="shared" si="172"/>
        <v>43814</v>
      </c>
      <c r="B373" s="5">
        <f t="shared" si="161"/>
        <v>1037.0930415900002</v>
      </c>
      <c r="C373" s="5">
        <f t="shared" si="173"/>
        <v>1000</v>
      </c>
      <c r="D373" s="63">
        <f t="shared" si="174"/>
        <v>5233.07</v>
      </c>
      <c r="E373" s="11">
        <f>IF(K373=1,VLOOKUP(A373,[1]Plan1!$BO$80:$BQ$314,3),E372)</f>
        <v>5259.76</v>
      </c>
      <c r="F373" s="143">
        <f t="shared" si="175"/>
        <v>43788</v>
      </c>
      <c r="G373" s="9">
        <f t="shared" si="162"/>
        <v>5.1002566371174396E-3</v>
      </c>
      <c r="H373" s="64">
        <f t="shared" si="179"/>
        <v>43845</v>
      </c>
      <c r="I373" s="64">
        <f t="shared" si="163"/>
        <v>43815</v>
      </c>
      <c r="J373" s="1">
        <f t="shared" si="176"/>
        <v>20</v>
      </c>
      <c r="K373" s="1">
        <f t="shared" si="183"/>
        <v>20</v>
      </c>
      <c r="L373" s="5">
        <f t="shared" si="164"/>
        <v>1.0051002499999999</v>
      </c>
      <c r="M373" s="12">
        <f t="shared" si="184"/>
        <v>1.0010004100000001</v>
      </c>
      <c r="N373" s="12">
        <f t="shared" si="180"/>
        <v>1.0272005547481247</v>
      </c>
      <c r="O373" s="5">
        <f t="shared" si="182"/>
        <v>1.03243953</v>
      </c>
      <c r="P373" s="5">
        <f t="shared" si="165"/>
        <v>1032.4395300000001</v>
      </c>
      <c r="Q373" s="10">
        <f t="shared" si="166"/>
        <v>0</v>
      </c>
      <c r="R373" s="6">
        <f t="shared" si="167"/>
        <v>0</v>
      </c>
      <c r="S373" s="5">
        <f t="shared" si="168"/>
        <v>0</v>
      </c>
      <c r="T373" s="6">
        <f t="shared" si="177"/>
        <v>0.12</v>
      </c>
      <c r="U373" s="10">
        <f t="shared" si="181"/>
        <v>10</v>
      </c>
      <c r="V373" s="10">
        <v>252</v>
      </c>
      <c r="W373" s="12">
        <f t="shared" si="169"/>
        <v>1.004507297</v>
      </c>
      <c r="X373" s="5">
        <f t="shared" si="170"/>
        <v>4.6535115899999999</v>
      </c>
      <c r="Y373" s="11">
        <f t="shared" si="171"/>
        <v>0</v>
      </c>
      <c r="Z373" s="2" t="s">
        <v>65</v>
      </c>
      <c r="AA373" s="64">
        <f t="shared" si="178"/>
        <v>43829</v>
      </c>
      <c r="AB373" s="2"/>
      <c r="AC373" s="41"/>
      <c r="AD373" s="48">
        <v>43952</v>
      </c>
      <c r="AE373" s="22" t="s">
        <v>102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9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4"/>
      <c r="CX373" s="1"/>
      <c r="CY373" s="1"/>
      <c r="CZ373" s="1"/>
      <c r="DA373" s="1"/>
      <c r="DB373" s="1"/>
      <c r="DC373" s="1"/>
      <c r="DD373" s="1"/>
      <c r="DE373" s="1"/>
      <c r="DF373" s="1"/>
      <c r="DG373" s="2"/>
      <c r="DH373" s="1"/>
      <c r="DI373" s="1"/>
      <c r="DJ373" s="1"/>
      <c r="DK373" s="1"/>
      <c r="DL373" s="1"/>
      <c r="DM373" s="1"/>
    </row>
    <row r="374" spans="1:117" x14ac:dyDescent="0.2">
      <c r="A374" s="97">
        <f t="shared" si="172"/>
        <v>43815</v>
      </c>
      <c r="B374" s="5">
        <f t="shared" si="161"/>
        <v>1037.0930415900002</v>
      </c>
      <c r="C374" s="5">
        <f t="shared" si="173"/>
        <v>1000</v>
      </c>
      <c r="D374" s="63">
        <f t="shared" si="174"/>
        <v>5233.07</v>
      </c>
      <c r="E374" s="11">
        <f>IF(K374=1,VLOOKUP(A374,[1]Plan1!$BO$80:$BQ$314,3),E373)</f>
        <v>5259.76</v>
      </c>
      <c r="F374" s="143">
        <f t="shared" si="175"/>
        <v>43788</v>
      </c>
      <c r="G374" s="9">
        <f t="shared" si="162"/>
        <v>5.1002566371174396E-3</v>
      </c>
      <c r="H374" s="64">
        <f t="shared" si="179"/>
        <v>43845</v>
      </c>
      <c r="I374" s="64">
        <f t="shared" si="163"/>
        <v>43815</v>
      </c>
      <c r="J374" s="1">
        <f t="shared" si="176"/>
        <v>20</v>
      </c>
      <c r="K374" s="1">
        <f t="shared" si="183"/>
        <v>20</v>
      </c>
      <c r="L374" s="5">
        <f t="shared" si="164"/>
        <v>1.0051002499999999</v>
      </c>
      <c r="M374" s="12">
        <f t="shared" si="184"/>
        <v>1.0010004100000001</v>
      </c>
      <c r="N374" s="12">
        <f t="shared" si="180"/>
        <v>1.0272005547481247</v>
      </c>
      <c r="O374" s="5">
        <f t="shared" si="182"/>
        <v>1.03243953</v>
      </c>
      <c r="P374" s="5">
        <f t="shared" si="165"/>
        <v>1032.4395300000001</v>
      </c>
      <c r="Q374" s="10">
        <f t="shared" si="166"/>
        <v>0</v>
      </c>
      <c r="R374" s="6">
        <f t="shared" si="167"/>
        <v>0</v>
      </c>
      <c r="S374" s="5">
        <f t="shared" si="168"/>
        <v>0</v>
      </c>
      <c r="T374" s="6">
        <f t="shared" si="177"/>
        <v>0.12</v>
      </c>
      <c r="U374" s="10">
        <f t="shared" si="181"/>
        <v>10</v>
      </c>
      <c r="V374" s="10">
        <v>252</v>
      </c>
      <c r="W374" s="12">
        <f t="shared" si="169"/>
        <v>1.004507297</v>
      </c>
      <c r="X374" s="5">
        <f t="shared" si="170"/>
        <v>4.6535115899999999</v>
      </c>
      <c r="Y374" s="11">
        <f t="shared" si="171"/>
        <v>0</v>
      </c>
      <c r="Z374" s="2" t="s">
        <v>65</v>
      </c>
      <c r="AA374" s="64">
        <f t="shared" si="178"/>
        <v>43829</v>
      </c>
      <c r="AB374" s="2"/>
      <c r="AC374" s="41"/>
      <c r="AD374" s="48">
        <v>43993</v>
      </c>
      <c r="AE374" s="22" t="s">
        <v>93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9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4"/>
      <c r="CX374" s="1"/>
      <c r="CY374" s="1"/>
      <c r="CZ374" s="1"/>
      <c r="DA374" s="1"/>
      <c r="DB374" s="1"/>
      <c r="DC374" s="1"/>
      <c r="DD374" s="1"/>
      <c r="DE374" s="1"/>
      <c r="DF374" s="1"/>
      <c r="DG374" s="2"/>
      <c r="DH374" s="1"/>
      <c r="DI374" s="1"/>
      <c r="DJ374" s="1"/>
      <c r="DK374" s="1"/>
      <c r="DL374" s="1"/>
      <c r="DM374" s="1"/>
    </row>
    <row r="375" spans="1:117" x14ac:dyDescent="0.2">
      <c r="A375" s="97">
        <f t="shared" si="172"/>
        <v>43816</v>
      </c>
      <c r="B375" s="5">
        <f t="shared" si="161"/>
        <v>1038.1529233900001</v>
      </c>
      <c r="C375" s="5">
        <f t="shared" si="173"/>
        <v>1000</v>
      </c>
      <c r="D375" s="63">
        <f t="shared" si="174"/>
        <v>5259.76</v>
      </c>
      <c r="E375" s="11">
        <f>IF(K375=1,VLOOKUP(A375,[1]Plan1!$BO$80:$BQ$314,3),E374)</f>
        <v>5320.25</v>
      </c>
      <c r="F375" s="143">
        <f t="shared" si="175"/>
        <v>43816</v>
      </c>
      <c r="G375" s="9">
        <f t="shared" si="162"/>
        <v>1.1500524738771389E-2</v>
      </c>
      <c r="H375" s="64">
        <f t="shared" si="179"/>
        <v>43845</v>
      </c>
      <c r="I375" s="64">
        <f t="shared" si="163"/>
        <v>43845</v>
      </c>
      <c r="J375" s="1">
        <f t="shared" si="176"/>
        <v>20</v>
      </c>
      <c r="K375" s="1">
        <f t="shared" si="183"/>
        <v>1</v>
      </c>
      <c r="L375" s="5">
        <f t="shared" si="164"/>
        <v>1.0005719</v>
      </c>
      <c r="M375" s="12">
        <f t="shared" si="184"/>
        <v>1.0051002499999999</v>
      </c>
      <c r="N375" s="12">
        <f t="shared" si="180"/>
        <v>1.0324395343774786</v>
      </c>
      <c r="O375" s="5">
        <f t="shared" si="182"/>
        <v>1.03302998</v>
      </c>
      <c r="P375" s="5">
        <f t="shared" si="165"/>
        <v>1033.02998</v>
      </c>
      <c r="Q375" s="10">
        <f t="shared" si="166"/>
        <v>0</v>
      </c>
      <c r="R375" s="6">
        <f t="shared" si="167"/>
        <v>0</v>
      </c>
      <c r="S375" s="5">
        <f t="shared" si="168"/>
        <v>0</v>
      </c>
      <c r="T375" s="6">
        <f t="shared" si="177"/>
        <v>0.12</v>
      </c>
      <c r="U375" s="10">
        <f t="shared" si="181"/>
        <v>11</v>
      </c>
      <c r="V375" s="10">
        <v>252</v>
      </c>
      <c r="W375" s="12">
        <f t="shared" si="169"/>
        <v>1.004959143</v>
      </c>
      <c r="X375" s="5">
        <f t="shared" si="170"/>
        <v>5.1229433899999997</v>
      </c>
      <c r="Y375" s="11">
        <f t="shared" si="171"/>
        <v>0</v>
      </c>
      <c r="Z375" s="2" t="s">
        <v>65</v>
      </c>
      <c r="AA375" s="64">
        <f t="shared" si="178"/>
        <v>43829</v>
      </c>
      <c r="AB375" s="35"/>
      <c r="AC375" s="41"/>
      <c r="AD375" s="48">
        <v>44081</v>
      </c>
      <c r="AE375" s="22" t="s">
        <v>103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1"/>
      <c r="CH375" s="34"/>
      <c r="CI375" s="1"/>
      <c r="CJ375" s="4"/>
      <c r="CK375" s="4"/>
      <c r="CL375" s="4"/>
      <c r="CM375" s="4"/>
      <c r="CN375" s="1"/>
      <c r="CO375" s="4"/>
      <c r="CP375" s="1"/>
      <c r="CQ375" s="4"/>
      <c r="CR375" s="4"/>
      <c r="CS375" s="4"/>
      <c r="CT375" s="4"/>
      <c r="CU375" s="4"/>
      <c r="CV375" s="1"/>
      <c r="CW375" s="4"/>
      <c r="CX375" s="4"/>
      <c r="CY375" s="4"/>
      <c r="CZ375" s="4"/>
      <c r="DA375" s="1"/>
      <c r="DB375" s="4"/>
      <c r="DC375" s="4"/>
      <c r="DD375" s="4"/>
      <c r="DE375" s="4"/>
      <c r="DF375" s="4"/>
      <c r="DG375" s="35"/>
      <c r="DH375" s="4"/>
      <c r="DI375" s="4"/>
      <c r="DJ375" s="4"/>
      <c r="DK375" s="4"/>
      <c r="DL375" s="4"/>
      <c r="DM375" s="4"/>
    </row>
    <row r="376" spans="1:117" x14ac:dyDescent="0.2">
      <c r="A376" s="97">
        <f t="shared" si="172"/>
        <v>43817</v>
      </c>
      <c r="B376" s="5">
        <f t="shared" si="161"/>
        <v>1039.21390049</v>
      </c>
      <c r="C376" s="5">
        <f t="shared" si="173"/>
        <v>1000</v>
      </c>
      <c r="D376" s="63">
        <f t="shared" si="174"/>
        <v>5259.76</v>
      </c>
      <c r="E376" s="11">
        <f>IF(K376=1,VLOOKUP(A376,[1]Plan1!$BO$80:$BQ$314,3),E375)</f>
        <v>5320.25</v>
      </c>
      <c r="F376" s="143">
        <f t="shared" si="175"/>
        <v>43816</v>
      </c>
      <c r="G376" s="9">
        <f t="shared" si="162"/>
        <v>1.1500524738771389E-2</v>
      </c>
      <c r="H376" s="64">
        <f t="shared" si="179"/>
        <v>43845</v>
      </c>
      <c r="I376" s="64">
        <f t="shared" si="163"/>
        <v>43845</v>
      </c>
      <c r="J376" s="1">
        <f t="shared" si="176"/>
        <v>20</v>
      </c>
      <c r="K376" s="1">
        <f t="shared" si="183"/>
        <v>2</v>
      </c>
      <c r="L376" s="5">
        <f t="shared" si="164"/>
        <v>1.0011441400000001</v>
      </c>
      <c r="M376" s="12">
        <f t="shared" si="184"/>
        <v>1.0051002499999999</v>
      </c>
      <c r="N376" s="12">
        <f t="shared" si="180"/>
        <v>1.0324395343774786</v>
      </c>
      <c r="O376" s="5">
        <f t="shared" si="182"/>
        <v>1.0336207799999999</v>
      </c>
      <c r="P376" s="5">
        <f t="shared" si="165"/>
        <v>1033.62078</v>
      </c>
      <c r="Q376" s="10">
        <f t="shared" si="166"/>
        <v>0</v>
      </c>
      <c r="R376" s="6">
        <f t="shared" si="167"/>
        <v>0</v>
      </c>
      <c r="S376" s="5">
        <f t="shared" si="168"/>
        <v>0</v>
      </c>
      <c r="T376" s="6">
        <f t="shared" si="177"/>
        <v>0.12</v>
      </c>
      <c r="U376" s="10">
        <f t="shared" si="181"/>
        <v>12</v>
      </c>
      <c r="V376" s="10">
        <v>252</v>
      </c>
      <c r="W376" s="12">
        <f t="shared" si="169"/>
        <v>1.005411192</v>
      </c>
      <c r="X376" s="5">
        <f t="shared" si="170"/>
        <v>5.5931204900000004</v>
      </c>
      <c r="Y376" s="11">
        <f t="shared" si="171"/>
        <v>0</v>
      </c>
      <c r="Z376" s="2" t="s">
        <v>65</v>
      </c>
      <c r="AA376" s="64">
        <f t="shared" si="178"/>
        <v>43829</v>
      </c>
      <c r="AB376" s="35"/>
      <c r="AC376" s="41"/>
      <c r="AD376" s="48">
        <v>44116</v>
      </c>
      <c r="AE376" s="32" t="s">
        <v>89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1"/>
      <c r="CG376" s="1"/>
      <c r="CH376" s="29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4"/>
      <c r="CX376" s="1"/>
      <c r="CY376" s="1"/>
      <c r="CZ376" s="1"/>
      <c r="DA376" s="1"/>
      <c r="DB376" s="1"/>
      <c r="DC376" s="1"/>
      <c r="DD376" s="1"/>
      <c r="DE376" s="1"/>
      <c r="DF376" s="1"/>
      <c r="DG376" s="35"/>
      <c r="DH376" s="4"/>
      <c r="DI376" s="4"/>
      <c r="DJ376" s="4"/>
      <c r="DK376" s="4"/>
      <c r="DL376" s="4"/>
      <c r="DM376" s="4"/>
    </row>
    <row r="377" spans="1:117" x14ac:dyDescent="0.2">
      <c r="A377" s="97">
        <f t="shared" si="172"/>
        <v>43818</v>
      </c>
      <c r="B377" s="5">
        <f t="shared" si="161"/>
        <v>1040.27596367</v>
      </c>
      <c r="C377" s="5">
        <f t="shared" si="173"/>
        <v>1000</v>
      </c>
      <c r="D377" s="63">
        <f t="shared" si="174"/>
        <v>5259.76</v>
      </c>
      <c r="E377" s="11">
        <f>IF(K377=1,VLOOKUP(A377,[1]Plan1!$BO$80:$BQ$314,3),E376)</f>
        <v>5320.25</v>
      </c>
      <c r="F377" s="143">
        <f t="shared" si="175"/>
        <v>43816</v>
      </c>
      <c r="G377" s="9">
        <f t="shared" si="162"/>
        <v>1.1500524738771389E-2</v>
      </c>
      <c r="H377" s="64">
        <f t="shared" si="179"/>
        <v>43845</v>
      </c>
      <c r="I377" s="64">
        <f t="shared" si="163"/>
        <v>43845</v>
      </c>
      <c r="J377" s="1">
        <f t="shared" si="176"/>
        <v>20</v>
      </c>
      <c r="K377" s="1">
        <f t="shared" si="183"/>
        <v>3</v>
      </c>
      <c r="L377" s="5">
        <f t="shared" si="164"/>
        <v>1.0017167</v>
      </c>
      <c r="M377" s="12">
        <f t="shared" si="184"/>
        <v>1.0051002499999999</v>
      </c>
      <c r="N377" s="12">
        <f t="shared" si="180"/>
        <v>1.0324395343774786</v>
      </c>
      <c r="O377" s="5">
        <f t="shared" si="182"/>
        <v>1.03421192</v>
      </c>
      <c r="P377" s="5">
        <f t="shared" si="165"/>
        <v>1034.21192</v>
      </c>
      <c r="Q377" s="10">
        <f t="shared" si="166"/>
        <v>0</v>
      </c>
      <c r="R377" s="6">
        <f t="shared" si="167"/>
        <v>0</v>
      </c>
      <c r="S377" s="5">
        <f t="shared" si="168"/>
        <v>0</v>
      </c>
      <c r="T377" s="6">
        <f t="shared" si="177"/>
        <v>0.12</v>
      </c>
      <c r="U377" s="10">
        <f t="shared" si="181"/>
        <v>13</v>
      </c>
      <c r="V377" s="10">
        <v>252</v>
      </c>
      <c r="W377" s="12">
        <f t="shared" si="169"/>
        <v>1.0058634440000001</v>
      </c>
      <c r="X377" s="5">
        <f t="shared" si="170"/>
        <v>6.0640436700000002</v>
      </c>
      <c r="Y377" s="11">
        <f t="shared" si="171"/>
        <v>0</v>
      </c>
      <c r="Z377" s="2" t="s">
        <v>65</v>
      </c>
      <c r="AA377" s="64">
        <f t="shared" si="178"/>
        <v>43829</v>
      </c>
      <c r="AB377" s="2"/>
      <c r="AC377" s="41"/>
      <c r="AD377" s="48">
        <v>44137</v>
      </c>
      <c r="AE377" s="22" t="s">
        <v>95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9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4"/>
      <c r="CX377" s="1"/>
      <c r="CY377" s="1"/>
      <c r="CZ377" s="1"/>
      <c r="DA377" s="1"/>
      <c r="DB377" s="1"/>
      <c r="DC377" s="1"/>
      <c r="DD377" s="1"/>
      <c r="DE377" s="1"/>
      <c r="DF377" s="1"/>
      <c r="DG377" s="2"/>
      <c r="DH377" s="1"/>
      <c r="DI377" s="1"/>
      <c r="DJ377" s="1"/>
      <c r="DK377" s="1"/>
      <c r="DL377" s="1"/>
      <c r="DM377" s="1"/>
    </row>
    <row r="378" spans="1:117" x14ac:dyDescent="0.2">
      <c r="A378" s="97">
        <f t="shared" si="172"/>
        <v>43819</v>
      </c>
      <c r="B378" s="5">
        <f t="shared" si="161"/>
        <v>1041.3391047300001</v>
      </c>
      <c r="C378" s="5">
        <f t="shared" si="173"/>
        <v>1000</v>
      </c>
      <c r="D378" s="63">
        <f t="shared" si="174"/>
        <v>5259.76</v>
      </c>
      <c r="E378" s="11">
        <f>IF(K378=1,VLOOKUP(A378,[1]Plan1!$BO$80:$BQ$314,3),E377)</f>
        <v>5320.25</v>
      </c>
      <c r="F378" s="143">
        <f t="shared" si="175"/>
        <v>43816</v>
      </c>
      <c r="G378" s="9">
        <f t="shared" si="162"/>
        <v>1.1500524738771389E-2</v>
      </c>
      <c r="H378" s="64">
        <f t="shared" si="179"/>
        <v>43845</v>
      </c>
      <c r="I378" s="64">
        <f t="shared" si="163"/>
        <v>43845</v>
      </c>
      <c r="J378" s="1">
        <f t="shared" si="176"/>
        <v>20</v>
      </c>
      <c r="K378" s="1">
        <f t="shared" si="183"/>
        <v>4</v>
      </c>
      <c r="L378" s="5">
        <f t="shared" si="164"/>
        <v>1.00228959</v>
      </c>
      <c r="M378" s="12">
        <f t="shared" si="184"/>
        <v>1.0051002499999999</v>
      </c>
      <c r="N378" s="12">
        <f t="shared" si="180"/>
        <v>1.0324395343774786</v>
      </c>
      <c r="O378" s="5">
        <f t="shared" si="182"/>
        <v>1.03480339</v>
      </c>
      <c r="P378" s="5">
        <f t="shared" si="165"/>
        <v>1034.80339</v>
      </c>
      <c r="Q378" s="10">
        <f t="shared" si="166"/>
        <v>0</v>
      </c>
      <c r="R378" s="6">
        <f t="shared" si="167"/>
        <v>0</v>
      </c>
      <c r="S378" s="5">
        <f t="shared" si="168"/>
        <v>0</v>
      </c>
      <c r="T378" s="6">
        <f t="shared" si="177"/>
        <v>0.12</v>
      </c>
      <c r="U378" s="10">
        <f t="shared" si="181"/>
        <v>14</v>
      </c>
      <c r="V378" s="10">
        <v>252</v>
      </c>
      <c r="W378" s="12">
        <f t="shared" si="169"/>
        <v>1.0063158999999999</v>
      </c>
      <c r="X378" s="5">
        <f t="shared" si="170"/>
        <v>6.5357147299999996</v>
      </c>
      <c r="Y378" s="11">
        <f t="shared" si="171"/>
        <v>0</v>
      </c>
      <c r="Z378" s="2" t="s">
        <v>65</v>
      </c>
      <c r="AA378" s="64">
        <f t="shared" si="178"/>
        <v>43829</v>
      </c>
      <c r="AB378" s="2"/>
      <c r="AC378" s="41"/>
      <c r="AD378" s="48">
        <v>44190</v>
      </c>
      <c r="AE378" s="22" t="s">
        <v>97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9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4"/>
      <c r="CX378" s="1"/>
      <c r="CY378" s="1"/>
      <c r="CZ378" s="1"/>
      <c r="DA378" s="1"/>
      <c r="DB378" s="1"/>
      <c r="DC378" s="1"/>
      <c r="DD378" s="1"/>
      <c r="DE378" s="1"/>
      <c r="DF378" s="1"/>
      <c r="DG378" s="2"/>
      <c r="DH378" s="1"/>
      <c r="DI378" s="1"/>
      <c r="DJ378" s="1"/>
      <c r="DK378" s="1"/>
      <c r="DL378" s="1"/>
      <c r="DM378" s="1"/>
    </row>
    <row r="379" spans="1:117" x14ac:dyDescent="0.2">
      <c r="A379" s="97">
        <f t="shared" si="172"/>
        <v>43820</v>
      </c>
      <c r="B379" s="5">
        <f t="shared" si="161"/>
        <v>1042.4033435599999</v>
      </c>
      <c r="C379" s="5">
        <f t="shared" si="173"/>
        <v>1000</v>
      </c>
      <c r="D379" s="63">
        <f t="shared" si="174"/>
        <v>5259.76</v>
      </c>
      <c r="E379" s="11">
        <f>IF(K379=1,VLOOKUP(A379,[1]Plan1!$BO$80:$BQ$314,3),E378)</f>
        <v>5320.25</v>
      </c>
      <c r="F379" s="143">
        <f t="shared" si="175"/>
        <v>43816</v>
      </c>
      <c r="G379" s="9">
        <f t="shared" si="162"/>
        <v>1.1500524738771389E-2</v>
      </c>
      <c r="H379" s="64">
        <f t="shared" si="179"/>
        <v>43845</v>
      </c>
      <c r="I379" s="64">
        <f t="shared" si="163"/>
        <v>43845</v>
      </c>
      <c r="J379" s="1">
        <f t="shared" si="176"/>
        <v>20</v>
      </c>
      <c r="K379" s="1">
        <f t="shared" si="183"/>
        <v>5</v>
      </c>
      <c r="L379" s="5">
        <f t="shared" si="164"/>
        <v>1.0028628100000001</v>
      </c>
      <c r="M379" s="12">
        <f t="shared" si="184"/>
        <v>1.0051002499999999</v>
      </c>
      <c r="N379" s="12">
        <f t="shared" si="180"/>
        <v>1.0324395343774786</v>
      </c>
      <c r="O379" s="5">
        <f t="shared" si="182"/>
        <v>1.0353952099999999</v>
      </c>
      <c r="P379" s="5">
        <f t="shared" si="165"/>
        <v>1035.3952099999999</v>
      </c>
      <c r="Q379" s="10">
        <f t="shared" si="166"/>
        <v>0</v>
      </c>
      <c r="R379" s="6">
        <f t="shared" si="167"/>
        <v>0</v>
      </c>
      <c r="S379" s="5">
        <f t="shared" si="168"/>
        <v>0</v>
      </c>
      <c r="T379" s="6">
        <f t="shared" si="177"/>
        <v>0.12</v>
      </c>
      <c r="U379" s="10">
        <f t="shared" si="181"/>
        <v>15</v>
      </c>
      <c r="V379" s="10">
        <v>252</v>
      </c>
      <c r="W379" s="12">
        <f t="shared" si="169"/>
        <v>1.006768559</v>
      </c>
      <c r="X379" s="5">
        <f t="shared" si="170"/>
        <v>7.0081335600000001</v>
      </c>
      <c r="Y379" s="11">
        <f t="shared" si="171"/>
        <v>0</v>
      </c>
      <c r="Z379" s="2" t="s">
        <v>65</v>
      </c>
      <c r="AA379" s="64">
        <f t="shared" si="178"/>
        <v>43829</v>
      </c>
      <c r="AB379" s="2"/>
      <c r="AC379" s="41"/>
      <c r="AD379" s="48">
        <v>44197</v>
      </c>
      <c r="AE379" s="22" t="s">
        <v>99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9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4"/>
      <c r="CX379" s="1"/>
      <c r="CY379" s="1"/>
      <c r="CZ379" s="1"/>
      <c r="DA379" s="1"/>
      <c r="DB379" s="1"/>
      <c r="DC379" s="1"/>
      <c r="DD379" s="1"/>
      <c r="DE379" s="1"/>
      <c r="DF379" s="1"/>
      <c r="DG379" s="2"/>
      <c r="DH379" s="1"/>
      <c r="DI379" s="1"/>
      <c r="DJ379" s="1"/>
      <c r="DK379" s="1"/>
      <c r="DL379" s="1"/>
      <c r="DM379" s="1"/>
    </row>
    <row r="380" spans="1:117" x14ac:dyDescent="0.2">
      <c r="A380" s="97">
        <f t="shared" si="172"/>
        <v>43821</v>
      </c>
      <c r="B380" s="5">
        <f t="shared" si="161"/>
        <v>1042.4033435599999</v>
      </c>
      <c r="C380" s="5">
        <f t="shared" si="173"/>
        <v>1000</v>
      </c>
      <c r="D380" s="63">
        <f t="shared" si="174"/>
        <v>5259.76</v>
      </c>
      <c r="E380" s="11">
        <f>IF(K380=1,VLOOKUP(A380,[1]Plan1!$BO$80:$BQ$314,3),E379)</f>
        <v>5320.25</v>
      </c>
      <c r="F380" s="143">
        <f t="shared" si="175"/>
        <v>43816</v>
      </c>
      <c r="G380" s="9">
        <f t="shared" si="162"/>
        <v>1.1500524738771389E-2</v>
      </c>
      <c r="H380" s="64">
        <f t="shared" si="179"/>
        <v>43845</v>
      </c>
      <c r="I380" s="64">
        <f t="shared" si="163"/>
        <v>43845</v>
      </c>
      <c r="J380" s="1">
        <f t="shared" si="176"/>
        <v>20</v>
      </c>
      <c r="K380" s="1">
        <f t="shared" si="183"/>
        <v>5</v>
      </c>
      <c r="L380" s="5">
        <f t="shared" si="164"/>
        <v>1.0028628100000001</v>
      </c>
      <c r="M380" s="12">
        <f t="shared" si="184"/>
        <v>1.0051002499999999</v>
      </c>
      <c r="N380" s="12">
        <f t="shared" si="180"/>
        <v>1.0324395343774786</v>
      </c>
      <c r="O380" s="5">
        <f t="shared" si="182"/>
        <v>1.0353952099999999</v>
      </c>
      <c r="P380" s="5">
        <f t="shared" si="165"/>
        <v>1035.3952099999999</v>
      </c>
      <c r="Q380" s="10">
        <f t="shared" si="166"/>
        <v>0</v>
      </c>
      <c r="R380" s="6">
        <f t="shared" si="167"/>
        <v>0</v>
      </c>
      <c r="S380" s="5">
        <f t="shared" si="168"/>
        <v>0</v>
      </c>
      <c r="T380" s="6">
        <f t="shared" si="177"/>
        <v>0.12</v>
      </c>
      <c r="U380" s="10">
        <f t="shared" si="181"/>
        <v>15</v>
      </c>
      <c r="V380" s="10">
        <v>252</v>
      </c>
      <c r="W380" s="12">
        <f t="shared" si="169"/>
        <v>1.006768559</v>
      </c>
      <c r="X380" s="5">
        <f t="shared" si="170"/>
        <v>7.0081335600000001</v>
      </c>
      <c r="Y380" s="11">
        <f t="shared" si="171"/>
        <v>0</v>
      </c>
      <c r="Z380" s="2" t="s">
        <v>65</v>
      </c>
      <c r="AA380" s="64">
        <f t="shared" si="178"/>
        <v>43829</v>
      </c>
      <c r="AB380" s="2"/>
      <c r="AC380" s="41"/>
      <c r="AD380" s="48">
        <v>44242</v>
      </c>
      <c r="AE380" s="22" t="s">
        <v>83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9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4"/>
      <c r="CX380" s="1"/>
      <c r="CY380" s="1"/>
      <c r="CZ380" s="1"/>
      <c r="DA380" s="1"/>
      <c r="DB380" s="1"/>
      <c r="DC380" s="1"/>
      <c r="DD380" s="1"/>
      <c r="DE380" s="1"/>
      <c r="DF380" s="1"/>
      <c r="DG380" s="2"/>
      <c r="DH380" s="1"/>
      <c r="DI380" s="1"/>
      <c r="DJ380" s="1"/>
      <c r="DK380" s="1"/>
      <c r="DL380" s="1"/>
      <c r="DM380" s="1"/>
    </row>
    <row r="381" spans="1:117" x14ac:dyDescent="0.2">
      <c r="A381" s="97">
        <f t="shared" si="172"/>
        <v>43822</v>
      </c>
      <c r="B381" s="5">
        <f t="shared" si="161"/>
        <v>1042.4033435599999</v>
      </c>
      <c r="C381" s="5">
        <f t="shared" si="173"/>
        <v>1000</v>
      </c>
      <c r="D381" s="63">
        <f t="shared" si="174"/>
        <v>5259.76</v>
      </c>
      <c r="E381" s="11">
        <f>IF(K381=1,VLOOKUP(A381,[1]Plan1!$BO$80:$BQ$314,3),E380)</f>
        <v>5320.25</v>
      </c>
      <c r="F381" s="143">
        <f t="shared" si="175"/>
        <v>43816</v>
      </c>
      <c r="G381" s="9">
        <f t="shared" si="162"/>
        <v>1.1500524738771389E-2</v>
      </c>
      <c r="H381" s="64">
        <f t="shared" si="179"/>
        <v>43845</v>
      </c>
      <c r="I381" s="64">
        <f t="shared" si="163"/>
        <v>43845</v>
      </c>
      <c r="J381" s="1">
        <f t="shared" si="176"/>
        <v>20</v>
      </c>
      <c r="K381" s="1">
        <f t="shared" si="183"/>
        <v>5</v>
      </c>
      <c r="L381" s="5">
        <f t="shared" si="164"/>
        <v>1.0028628100000001</v>
      </c>
      <c r="M381" s="12">
        <f t="shared" si="184"/>
        <v>1.0051002499999999</v>
      </c>
      <c r="N381" s="12">
        <f t="shared" si="180"/>
        <v>1.0324395343774786</v>
      </c>
      <c r="O381" s="5">
        <f t="shared" si="182"/>
        <v>1.0353952099999999</v>
      </c>
      <c r="P381" s="5">
        <f t="shared" si="165"/>
        <v>1035.3952099999999</v>
      </c>
      <c r="Q381" s="10">
        <f t="shared" si="166"/>
        <v>0</v>
      </c>
      <c r="R381" s="6">
        <f t="shared" si="167"/>
        <v>0</v>
      </c>
      <c r="S381" s="5">
        <f t="shared" si="168"/>
        <v>0</v>
      </c>
      <c r="T381" s="6">
        <f t="shared" si="177"/>
        <v>0.12</v>
      </c>
      <c r="U381" s="10">
        <f t="shared" si="181"/>
        <v>15</v>
      </c>
      <c r="V381" s="10">
        <v>252</v>
      </c>
      <c r="W381" s="12">
        <f t="shared" si="169"/>
        <v>1.006768559</v>
      </c>
      <c r="X381" s="5">
        <f t="shared" si="170"/>
        <v>7.0081335600000001</v>
      </c>
      <c r="Y381" s="11">
        <f t="shared" si="171"/>
        <v>0</v>
      </c>
      <c r="Z381" s="2" t="s">
        <v>65</v>
      </c>
      <c r="AA381" s="64">
        <f t="shared" si="178"/>
        <v>43829</v>
      </c>
      <c r="AB381" s="2"/>
      <c r="AC381" s="41"/>
      <c r="AD381" s="48">
        <v>44243</v>
      </c>
      <c r="AE381" s="22" t="s">
        <v>83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9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4"/>
      <c r="CX381" s="1"/>
      <c r="CY381" s="1"/>
      <c r="CZ381" s="1"/>
      <c r="DA381" s="1"/>
      <c r="DB381" s="1"/>
      <c r="DC381" s="1"/>
      <c r="DD381" s="1"/>
      <c r="DE381" s="1"/>
      <c r="DF381" s="1"/>
      <c r="DG381" s="2"/>
      <c r="DH381" s="1"/>
      <c r="DI381" s="1"/>
      <c r="DJ381" s="1"/>
      <c r="DK381" s="1"/>
      <c r="DL381" s="1"/>
      <c r="DM381" s="1"/>
    </row>
    <row r="382" spans="1:117" x14ac:dyDescent="0.2">
      <c r="A382" s="97">
        <f t="shared" si="172"/>
        <v>43823</v>
      </c>
      <c r="B382" s="5">
        <f t="shared" si="161"/>
        <v>1043.4686518400001</v>
      </c>
      <c r="C382" s="5">
        <f t="shared" si="173"/>
        <v>1000</v>
      </c>
      <c r="D382" s="63">
        <f t="shared" si="174"/>
        <v>5259.76</v>
      </c>
      <c r="E382" s="11">
        <f>IF(K382=1,VLOOKUP(A382,[1]Plan1!$BO$80:$BQ$314,3),E381)</f>
        <v>5320.25</v>
      </c>
      <c r="F382" s="143">
        <f t="shared" si="175"/>
        <v>43816</v>
      </c>
      <c r="G382" s="9">
        <f t="shared" si="162"/>
        <v>1.1500524738771389E-2</v>
      </c>
      <c r="H382" s="64">
        <f t="shared" si="179"/>
        <v>43845</v>
      </c>
      <c r="I382" s="64">
        <f t="shared" si="163"/>
        <v>43845</v>
      </c>
      <c r="J382" s="1">
        <f t="shared" si="176"/>
        <v>20</v>
      </c>
      <c r="K382" s="1">
        <f t="shared" si="183"/>
        <v>6</v>
      </c>
      <c r="L382" s="5">
        <f t="shared" si="164"/>
        <v>1.0034363500000001</v>
      </c>
      <c r="M382" s="12">
        <f t="shared" si="184"/>
        <v>1.0051002499999999</v>
      </c>
      <c r="N382" s="12">
        <f t="shared" si="180"/>
        <v>1.0324395343774786</v>
      </c>
      <c r="O382" s="5">
        <f t="shared" si="182"/>
        <v>1.0359873500000001</v>
      </c>
      <c r="P382" s="5">
        <f t="shared" si="165"/>
        <v>1035.9873500000001</v>
      </c>
      <c r="Q382" s="10">
        <f t="shared" si="166"/>
        <v>0</v>
      </c>
      <c r="R382" s="6">
        <f t="shared" si="167"/>
        <v>0</v>
      </c>
      <c r="S382" s="5">
        <f t="shared" si="168"/>
        <v>0</v>
      </c>
      <c r="T382" s="6">
        <f t="shared" si="177"/>
        <v>0.12</v>
      </c>
      <c r="U382" s="10">
        <f t="shared" si="181"/>
        <v>16</v>
      </c>
      <c r="V382" s="10">
        <v>252</v>
      </c>
      <c r="W382" s="12">
        <f t="shared" si="169"/>
        <v>1.007221422</v>
      </c>
      <c r="X382" s="5">
        <f t="shared" si="170"/>
        <v>7.4813018400000004</v>
      </c>
      <c r="Y382" s="11">
        <f t="shared" si="171"/>
        <v>0</v>
      </c>
      <c r="Z382" s="2" t="s">
        <v>65</v>
      </c>
      <c r="AA382" s="64">
        <f t="shared" si="178"/>
        <v>43829</v>
      </c>
      <c r="AB382" s="2"/>
      <c r="AC382" s="41"/>
      <c r="AD382" s="48">
        <v>44288</v>
      </c>
      <c r="AE382" s="22" t="s">
        <v>100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9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4"/>
      <c r="CX382" s="1"/>
      <c r="CY382" s="1"/>
      <c r="CZ382" s="1"/>
      <c r="DA382" s="1"/>
      <c r="DB382" s="1"/>
      <c r="DC382" s="1"/>
      <c r="DD382" s="1"/>
      <c r="DE382" s="1"/>
      <c r="DF382" s="1"/>
      <c r="DG382" s="2"/>
      <c r="DH382" s="1"/>
      <c r="DI382" s="1"/>
      <c r="DJ382" s="1"/>
      <c r="DK382" s="1"/>
      <c r="DL382" s="1"/>
      <c r="DM382" s="1"/>
    </row>
    <row r="383" spans="1:117" x14ac:dyDescent="0.2">
      <c r="A383" s="97">
        <f t="shared" si="172"/>
        <v>43824</v>
      </c>
      <c r="B383" s="5">
        <f t="shared" si="161"/>
        <v>1044.5350696100002</v>
      </c>
      <c r="C383" s="5">
        <f t="shared" si="173"/>
        <v>1000</v>
      </c>
      <c r="D383" s="63">
        <f t="shared" si="174"/>
        <v>5259.76</v>
      </c>
      <c r="E383" s="11">
        <f>IF(K383=1,VLOOKUP(A383,[1]Plan1!$BO$80:$BQ$314,3),E382)</f>
        <v>5320.25</v>
      </c>
      <c r="F383" s="143">
        <f t="shared" si="175"/>
        <v>43816</v>
      </c>
      <c r="G383" s="9">
        <f t="shared" si="162"/>
        <v>1.1500524738771389E-2</v>
      </c>
      <c r="H383" s="64">
        <f t="shared" si="179"/>
        <v>43845</v>
      </c>
      <c r="I383" s="64">
        <f t="shared" si="163"/>
        <v>43845</v>
      </c>
      <c r="J383" s="1">
        <f t="shared" si="176"/>
        <v>20</v>
      </c>
      <c r="K383" s="1">
        <f t="shared" si="183"/>
        <v>7</v>
      </c>
      <c r="L383" s="5">
        <f t="shared" si="164"/>
        <v>1.00401023</v>
      </c>
      <c r="M383" s="12">
        <f t="shared" si="184"/>
        <v>1.0051002499999999</v>
      </c>
      <c r="N383" s="12">
        <f t="shared" si="180"/>
        <v>1.0324395343774786</v>
      </c>
      <c r="O383" s="5">
        <f t="shared" si="182"/>
        <v>1.0365798500000001</v>
      </c>
      <c r="P383" s="5">
        <f t="shared" si="165"/>
        <v>1036.5798500000001</v>
      </c>
      <c r="Q383" s="10">
        <f t="shared" si="166"/>
        <v>0</v>
      </c>
      <c r="R383" s="6">
        <f t="shared" si="167"/>
        <v>0</v>
      </c>
      <c r="S383" s="5">
        <f t="shared" si="168"/>
        <v>0</v>
      </c>
      <c r="T383" s="6">
        <f t="shared" si="177"/>
        <v>0.12</v>
      </c>
      <c r="U383" s="10">
        <f t="shared" si="181"/>
        <v>17</v>
      </c>
      <c r="V383" s="10">
        <v>252</v>
      </c>
      <c r="W383" s="12">
        <f t="shared" si="169"/>
        <v>1.0076744879999999</v>
      </c>
      <c r="X383" s="5">
        <f t="shared" si="170"/>
        <v>7.9552196100000003</v>
      </c>
      <c r="Y383" s="11">
        <f t="shared" si="171"/>
        <v>0</v>
      </c>
      <c r="Z383" s="2" t="s">
        <v>65</v>
      </c>
      <c r="AA383" s="64">
        <f t="shared" si="178"/>
        <v>43829</v>
      </c>
      <c r="AB383" s="2"/>
      <c r="AC383" s="41"/>
      <c r="AD383" s="48">
        <v>44307</v>
      </c>
      <c r="AE383" s="22" t="s">
        <v>85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9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4"/>
      <c r="CX383" s="1"/>
      <c r="CY383" s="1"/>
      <c r="CZ383" s="1"/>
      <c r="DA383" s="1"/>
      <c r="DB383" s="1"/>
      <c r="DC383" s="1"/>
      <c r="DD383" s="1"/>
      <c r="DE383" s="1"/>
      <c r="DF383" s="1"/>
      <c r="DG383" s="2"/>
      <c r="DH383" s="1"/>
      <c r="DI383" s="1"/>
      <c r="DJ383" s="1"/>
      <c r="DK383" s="1"/>
      <c r="DL383" s="1"/>
      <c r="DM383" s="1"/>
    </row>
    <row r="384" spans="1:117" x14ac:dyDescent="0.2">
      <c r="A384" s="97">
        <f t="shared" si="172"/>
        <v>43825</v>
      </c>
      <c r="B384" s="5">
        <f t="shared" si="161"/>
        <v>1044.5350696100002</v>
      </c>
      <c r="C384" s="5">
        <f t="shared" si="173"/>
        <v>1000</v>
      </c>
      <c r="D384" s="63">
        <f t="shared" si="174"/>
        <v>5259.76</v>
      </c>
      <c r="E384" s="11">
        <f>IF(K384=1,VLOOKUP(A384,[1]Plan1!$BO$80:$BQ$314,3),E383)</f>
        <v>5320.25</v>
      </c>
      <c r="F384" s="143">
        <f t="shared" si="175"/>
        <v>43816</v>
      </c>
      <c r="G384" s="9">
        <f t="shared" si="162"/>
        <v>1.1500524738771389E-2</v>
      </c>
      <c r="H384" s="64">
        <f t="shared" si="179"/>
        <v>43845</v>
      </c>
      <c r="I384" s="64">
        <f t="shared" si="163"/>
        <v>43845</v>
      </c>
      <c r="J384" s="1">
        <f t="shared" si="176"/>
        <v>20</v>
      </c>
      <c r="K384" s="1">
        <f t="shared" si="183"/>
        <v>7</v>
      </c>
      <c r="L384" s="5">
        <f t="shared" si="164"/>
        <v>1.00401023</v>
      </c>
      <c r="M384" s="12">
        <f t="shared" si="184"/>
        <v>1.0051002499999999</v>
      </c>
      <c r="N384" s="12">
        <f t="shared" si="180"/>
        <v>1.0324395343774786</v>
      </c>
      <c r="O384" s="5">
        <f t="shared" si="182"/>
        <v>1.0365798500000001</v>
      </c>
      <c r="P384" s="5">
        <f t="shared" si="165"/>
        <v>1036.5798500000001</v>
      </c>
      <c r="Q384" s="10">
        <f t="shared" si="166"/>
        <v>0</v>
      </c>
      <c r="R384" s="6">
        <f t="shared" si="167"/>
        <v>0</v>
      </c>
      <c r="S384" s="5">
        <f t="shared" si="168"/>
        <v>0</v>
      </c>
      <c r="T384" s="6">
        <f t="shared" si="177"/>
        <v>0.12</v>
      </c>
      <c r="U384" s="10">
        <f t="shared" si="181"/>
        <v>17</v>
      </c>
      <c r="V384" s="10">
        <v>252</v>
      </c>
      <c r="W384" s="12">
        <f t="shared" si="169"/>
        <v>1.0076744879999999</v>
      </c>
      <c r="X384" s="5">
        <f t="shared" si="170"/>
        <v>7.9552196100000003</v>
      </c>
      <c r="Y384" s="11">
        <f t="shared" si="171"/>
        <v>0</v>
      </c>
      <c r="Z384" s="2" t="s">
        <v>65</v>
      </c>
      <c r="AA384" s="64">
        <f t="shared" si="178"/>
        <v>43829</v>
      </c>
      <c r="AB384" s="2"/>
      <c r="AC384" s="41"/>
      <c r="AD384" s="48">
        <v>44350</v>
      </c>
      <c r="AE384" s="22" t="s">
        <v>101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9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4"/>
      <c r="CX384" s="1"/>
      <c r="CY384" s="1"/>
      <c r="CZ384" s="1"/>
      <c r="DA384" s="1"/>
      <c r="DB384" s="1"/>
      <c r="DC384" s="1"/>
      <c r="DD384" s="1"/>
      <c r="DE384" s="1"/>
      <c r="DF384" s="1"/>
      <c r="DG384" s="2"/>
      <c r="DH384" s="1"/>
      <c r="DI384" s="1"/>
      <c r="DJ384" s="1"/>
      <c r="DK384" s="1"/>
      <c r="DL384" s="1"/>
      <c r="DM384" s="1"/>
    </row>
    <row r="385" spans="1:117" x14ac:dyDescent="0.2">
      <c r="A385" s="97">
        <f t="shared" si="172"/>
        <v>43826</v>
      </c>
      <c r="B385" s="5">
        <f t="shared" si="161"/>
        <v>1045.60256854</v>
      </c>
      <c r="C385" s="5">
        <f t="shared" si="173"/>
        <v>1000</v>
      </c>
      <c r="D385" s="63">
        <f t="shared" si="174"/>
        <v>5259.76</v>
      </c>
      <c r="E385" s="11">
        <f>IF(K385=1,VLOOKUP(A385,[1]Plan1!$BO$80:$BQ$314,3),E384)</f>
        <v>5320.25</v>
      </c>
      <c r="F385" s="143">
        <f t="shared" si="175"/>
        <v>43816</v>
      </c>
      <c r="G385" s="9">
        <f t="shared" si="162"/>
        <v>1.1500524738771389E-2</v>
      </c>
      <c r="H385" s="64">
        <f t="shared" si="179"/>
        <v>43845</v>
      </c>
      <c r="I385" s="64">
        <f t="shared" si="163"/>
        <v>43845</v>
      </c>
      <c r="J385" s="1">
        <f t="shared" si="176"/>
        <v>20</v>
      </c>
      <c r="K385" s="1">
        <f t="shared" si="183"/>
        <v>8</v>
      </c>
      <c r="L385" s="5">
        <f t="shared" si="164"/>
        <v>1.00458443</v>
      </c>
      <c r="M385" s="12">
        <f t="shared" si="184"/>
        <v>1.0051002499999999</v>
      </c>
      <c r="N385" s="12">
        <f t="shared" si="180"/>
        <v>1.0324395343774786</v>
      </c>
      <c r="O385" s="5">
        <f t="shared" si="182"/>
        <v>1.0371726800000001</v>
      </c>
      <c r="P385" s="5">
        <f t="shared" si="165"/>
        <v>1037.1726799999999</v>
      </c>
      <c r="Q385" s="10">
        <f t="shared" si="166"/>
        <v>0</v>
      </c>
      <c r="R385" s="6">
        <f t="shared" si="167"/>
        <v>0</v>
      </c>
      <c r="S385" s="5">
        <f t="shared" si="168"/>
        <v>0</v>
      </c>
      <c r="T385" s="6">
        <f t="shared" si="177"/>
        <v>0.12</v>
      </c>
      <c r="U385" s="10">
        <f t="shared" si="181"/>
        <v>18</v>
      </c>
      <c r="V385" s="10">
        <v>252</v>
      </c>
      <c r="W385" s="12">
        <f t="shared" si="169"/>
        <v>1.0081277580000001</v>
      </c>
      <c r="X385" s="5">
        <f t="shared" si="170"/>
        <v>8.4298885400000003</v>
      </c>
      <c r="Y385" s="11">
        <f t="shared" si="171"/>
        <v>0</v>
      </c>
      <c r="Z385" s="2" t="s">
        <v>65</v>
      </c>
      <c r="AA385" s="64">
        <f t="shared" si="178"/>
        <v>43829</v>
      </c>
      <c r="AB385" s="2"/>
      <c r="AC385" s="41"/>
      <c r="AD385" s="48">
        <v>44446</v>
      </c>
      <c r="AE385" s="22" t="s">
        <v>103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9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4"/>
      <c r="CX385" s="1"/>
      <c r="CY385" s="1"/>
      <c r="CZ385" s="1"/>
      <c r="DA385" s="1"/>
      <c r="DB385" s="1"/>
      <c r="DC385" s="1"/>
      <c r="DD385" s="1"/>
      <c r="DE385" s="1"/>
      <c r="DF385" s="1"/>
      <c r="DG385" s="2"/>
      <c r="DH385" s="1"/>
      <c r="DI385" s="1"/>
      <c r="DJ385" s="1"/>
      <c r="DK385" s="1"/>
      <c r="DL385" s="1"/>
      <c r="DM385" s="1"/>
    </row>
    <row r="386" spans="1:117" x14ac:dyDescent="0.2">
      <c r="A386" s="97">
        <f t="shared" si="172"/>
        <v>43827</v>
      </c>
      <c r="B386" s="5">
        <f t="shared" si="161"/>
        <v>1046.6711504699999</v>
      </c>
      <c r="C386" s="5">
        <f t="shared" si="173"/>
        <v>1000</v>
      </c>
      <c r="D386" s="63">
        <f t="shared" si="174"/>
        <v>5259.76</v>
      </c>
      <c r="E386" s="11">
        <f>IF(K386=1,VLOOKUP(A386,[1]Plan1!$BO$80:$BQ$314,3),E385)</f>
        <v>5320.25</v>
      </c>
      <c r="F386" s="143">
        <f t="shared" si="175"/>
        <v>43816</v>
      </c>
      <c r="G386" s="9">
        <f t="shared" si="162"/>
        <v>1.1500524738771389E-2</v>
      </c>
      <c r="H386" s="64">
        <f t="shared" si="179"/>
        <v>43845</v>
      </c>
      <c r="I386" s="64">
        <f t="shared" si="163"/>
        <v>43845</v>
      </c>
      <c r="J386" s="1">
        <f t="shared" si="176"/>
        <v>20</v>
      </c>
      <c r="K386" s="1">
        <f t="shared" si="183"/>
        <v>9</v>
      </c>
      <c r="L386" s="5">
        <f t="shared" si="164"/>
        <v>1.0051589599999999</v>
      </c>
      <c r="M386" s="12">
        <f t="shared" si="184"/>
        <v>1.0051002499999999</v>
      </c>
      <c r="N386" s="12">
        <f t="shared" si="180"/>
        <v>1.0324395343774786</v>
      </c>
      <c r="O386" s="5">
        <f t="shared" si="182"/>
        <v>1.0377658400000001</v>
      </c>
      <c r="P386" s="5">
        <f t="shared" si="165"/>
        <v>1037.76584</v>
      </c>
      <c r="Q386" s="10">
        <f t="shared" si="166"/>
        <v>0</v>
      </c>
      <c r="R386" s="6">
        <f t="shared" si="167"/>
        <v>0</v>
      </c>
      <c r="S386" s="5">
        <f t="shared" si="168"/>
        <v>0</v>
      </c>
      <c r="T386" s="6">
        <f t="shared" si="177"/>
        <v>0.12</v>
      </c>
      <c r="U386" s="10">
        <f t="shared" si="181"/>
        <v>19</v>
      </c>
      <c r="V386" s="10">
        <v>252</v>
      </c>
      <c r="W386" s="12">
        <f t="shared" si="169"/>
        <v>1.0085812329999999</v>
      </c>
      <c r="X386" s="5">
        <f t="shared" si="170"/>
        <v>8.9053104699999999</v>
      </c>
      <c r="Y386" s="11">
        <f t="shared" si="171"/>
        <v>0</v>
      </c>
      <c r="Z386" s="2" t="s">
        <v>65</v>
      </c>
      <c r="AA386" s="64">
        <f t="shared" si="178"/>
        <v>43829</v>
      </c>
      <c r="AB386" s="2"/>
      <c r="AC386" s="41"/>
      <c r="AD386" s="48">
        <v>44481</v>
      </c>
      <c r="AE386" s="32" t="s">
        <v>89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9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4"/>
      <c r="CX386" s="1"/>
      <c r="CY386" s="1"/>
      <c r="CZ386" s="1"/>
      <c r="DA386" s="1"/>
      <c r="DB386" s="1"/>
      <c r="DC386" s="1"/>
      <c r="DD386" s="1"/>
      <c r="DE386" s="1"/>
      <c r="DF386" s="1"/>
      <c r="DG386" s="2"/>
      <c r="DH386" s="1"/>
      <c r="DI386" s="1"/>
      <c r="DJ386" s="1"/>
      <c r="DK386" s="1"/>
      <c r="DL386" s="1"/>
      <c r="DM386" s="1"/>
    </row>
    <row r="387" spans="1:117" x14ac:dyDescent="0.2">
      <c r="A387" s="97">
        <f t="shared" si="172"/>
        <v>43828</v>
      </c>
      <c r="B387" s="5">
        <f t="shared" si="161"/>
        <v>1046.6711504699999</v>
      </c>
      <c r="C387" s="5">
        <f t="shared" si="173"/>
        <v>1000</v>
      </c>
      <c r="D387" s="63">
        <f t="shared" si="174"/>
        <v>5259.76</v>
      </c>
      <c r="E387" s="11">
        <f>IF(K387=1,VLOOKUP(A387,[1]Plan1!$BO$80:$BQ$314,3),E386)</f>
        <v>5320.25</v>
      </c>
      <c r="F387" s="143">
        <f t="shared" si="175"/>
        <v>43816</v>
      </c>
      <c r="G387" s="9">
        <f t="shared" si="162"/>
        <v>1.1500524738771389E-2</v>
      </c>
      <c r="H387" s="64">
        <f t="shared" si="179"/>
        <v>43845</v>
      </c>
      <c r="I387" s="64">
        <f t="shared" si="163"/>
        <v>43845</v>
      </c>
      <c r="J387" s="1">
        <f t="shared" si="176"/>
        <v>20</v>
      </c>
      <c r="K387" s="1">
        <f t="shared" si="183"/>
        <v>9</v>
      </c>
      <c r="L387" s="5">
        <f t="shared" si="164"/>
        <v>1.0051589599999999</v>
      </c>
      <c r="M387" s="12">
        <f t="shared" si="184"/>
        <v>1.0051002499999999</v>
      </c>
      <c r="N387" s="12">
        <f t="shared" si="180"/>
        <v>1.0324395343774786</v>
      </c>
      <c r="O387" s="5">
        <f t="shared" si="182"/>
        <v>1.0377658400000001</v>
      </c>
      <c r="P387" s="5">
        <f t="shared" si="165"/>
        <v>1037.76584</v>
      </c>
      <c r="Q387" s="10">
        <f t="shared" si="166"/>
        <v>0</v>
      </c>
      <c r="R387" s="6">
        <f t="shared" si="167"/>
        <v>0</v>
      </c>
      <c r="S387" s="5">
        <f t="shared" si="168"/>
        <v>0</v>
      </c>
      <c r="T387" s="6">
        <f t="shared" si="177"/>
        <v>0.12</v>
      </c>
      <c r="U387" s="10">
        <f t="shared" si="181"/>
        <v>19</v>
      </c>
      <c r="V387" s="10">
        <v>252</v>
      </c>
      <c r="W387" s="12">
        <f t="shared" si="169"/>
        <v>1.0085812329999999</v>
      </c>
      <c r="X387" s="5">
        <f t="shared" si="170"/>
        <v>8.9053104699999999</v>
      </c>
      <c r="Y387" s="11">
        <f t="shared" si="171"/>
        <v>0</v>
      </c>
      <c r="Z387" s="2" t="s">
        <v>65</v>
      </c>
      <c r="AA387" s="64">
        <f t="shared" si="178"/>
        <v>43829</v>
      </c>
      <c r="AB387" s="2"/>
      <c r="AC387" s="41"/>
      <c r="AD387" s="48">
        <v>44502</v>
      </c>
      <c r="AE387" s="22" t="s">
        <v>95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9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4"/>
      <c r="CX387" s="1"/>
      <c r="CY387" s="1"/>
      <c r="CZ387" s="1"/>
      <c r="DA387" s="1"/>
      <c r="DB387" s="1"/>
      <c r="DC387" s="1"/>
      <c r="DD387" s="1"/>
      <c r="DE387" s="1"/>
      <c r="DF387" s="1"/>
      <c r="DG387" s="2"/>
      <c r="DH387" s="1"/>
      <c r="DI387" s="1"/>
      <c r="DJ387" s="1"/>
      <c r="DK387" s="1"/>
      <c r="DL387" s="1"/>
      <c r="DM387" s="1"/>
    </row>
    <row r="388" spans="1:117" x14ac:dyDescent="0.2">
      <c r="A388" s="97">
        <f t="shared" si="172"/>
        <v>43829</v>
      </c>
      <c r="B388" s="5">
        <f t="shared" si="161"/>
        <v>1046.6711504699999</v>
      </c>
      <c r="C388" s="5">
        <f t="shared" si="173"/>
        <v>1000</v>
      </c>
      <c r="D388" s="63">
        <f t="shared" si="174"/>
        <v>5259.76</v>
      </c>
      <c r="E388" s="11">
        <f>IF(K388=1,VLOOKUP(A388,[1]Plan1!$BO$80:$BQ$314,3),E387)</f>
        <v>5320.25</v>
      </c>
      <c r="F388" s="143">
        <f t="shared" si="175"/>
        <v>43816</v>
      </c>
      <c r="G388" s="9">
        <f t="shared" si="162"/>
        <v>1.1500524738771389E-2</v>
      </c>
      <c r="H388" s="64">
        <f t="shared" si="179"/>
        <v>43845</v>
      </c>
      <c r="I388" s="64">
        <f t="shared" si="163"/>
        <v>43845</v>
      </c>
      <c r="J388" s="1">
        <f t="shared" si="176"/>
        <v>20</v>
      </c>
      <c r="K388" s="1">
        <f t="shared" si="183"/>
        <v>9</v>
      </c>
      <c r="L388" s="5">
        <f t="shared" si="164"/>
        <v>1.0051589599999999</v>
      </c>
      <c r="M388" s="12">
        <f t="shared" si="184"/>
        <v>1.0051002499999999</v>
      </c>
      <c r="N388" s="12">
        <f t="shared" si="180"/>
        <v>1.0324395343774786</v>
      </c>
      <c r="O388" s="5">
        <f t="shared" si="182"/>
        <v>1.0377658400000001</v>
      </c>
      <c r="P388" s="5">
        <f t="shared" si="165"/>
        <v>1037.76584</v>
      </c>
      <c r="Q388" s="10">
        <f t="shared" si="166"/>
        <v>13</v>
      </c>
      <c r="R388" s="6">
        <f t="shared" si="167"/>
        <v>0</v>
      </c>
      <c r="S388" s="5">
        <f t="shared" si="168"/>
        <v>0</v>
      </c>
      <c r="T388" s="6">
        <f t="shared" si="177"/>
        <v>0.12</v>
      </c>
      <c r="U388" s="10">
        <f t="shared" si="181"/>
        <v>19</v>
      </c>
      <c r="V388" s="10">
        <v>252</v>
      </c>
      <c r="W388" s="12">
        <f t="shared" si="169"/>
        <v>1.0085812329999999</v>
      </c>
      <c r="X388" s="5">
        <f t="shared" si="170"/>
        <v>8.9053104699999999</v>
      </c>
      <c r="Y388" s="11">
        <f t="shared" si="171"/>
        <v>8.9053104699999999</v>
      </c>
      <c r="Z388" s="2" t="s">
        <v>65</v>
      </c>
      <c r="AA388" s="64">
        <f t="shared" si="178"/>
        <v>43829</v>
      </c>
      <c r="AB388" s="2"/>
      <c r="AC388" s="41"/>
      <c r="AD388" s="48">
        <v>44515</v>
      </c>
      <c r="AE388" s="22" t="s">
        <v>104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9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4"/>
      <c r="CX388" s="1"/>
      <c r="CY388" s="1"/>
      <c r="CZ388" s="1"/>
      <c r="DA388" s="1"/>
      <c r="DB388" s="1"/>
      <c r="DC388" s="1"/>
      <c r="DD388" s="1"/>
      <c r="DE388" s="1"/>
      <c r="DF388" s="1"/>
      <c r="DG388" s="2"/>
      <c r="DH388" s="1"/>
      <c r="DI388" s="1"/>
      <c r="DJ388" s="1"/>
      <c r="DK388" s="1"/>
      <c r="DL388" s="1"/>
      <c r="DM388" s="1"/>
    </row>
    <row r="389" spans="1:117" x14ac:dyDescent="0.2">
      <c r="A389" s="97">
        <f t="shared" si="172"/>
        <v>43830</v>
      </c>
      <c r="B389" s="5">
        <f t="shared" si="161"/>
        <v>1038.82642272</v>
      </c>
      <c r="C389" s="5">
        <f t="shared" si="173"/>
        <v>1000</v>
      </c>
      <c r="D389" s="63">
        <f t="shared" si="174"/>
        <v>5259.76</v>
      </c>
      <c r="E389" s="11">
        <f>IF(K389=1,VLOOKUP(A389,[1]Plan1!$BO$80:$BQ$314,3),E388)</f>
        <v>5320.25</v>
      </c>
      <c r="F389" s="143">
        <f t="shared" si="175"/>
        <v>43816</v>
      </c>
      <c r="G389" s="9">
        <f t="shared" si="162"/>
        <v>1.1500524738771389E-2</v>
      </c>
      <c r="H389" s="64">
        <f t="shared" si="179"/>
        <v>43845</v>
      </c>
      <c r="I389" s="64">
        <f t="shared" si="163"/>
        <v>43845</v>
      </c>
      <c r="J389" s="1">
        <f t="shared" si="176"/>
        <v>20</v>
      </c>
      <c r="K389" s="1">
        <f t="shared" si="183"/>
        <v>10</v>
      </c>
      <c r="L389" s="5">
        <f t="shared" si="164"/>
        <v>1.0057338199999999</v>
      </c>
      <c r="M389" s="12">
        <f t="shared" si="184"/>
        <v>1.0051002499999999</v>
      </c>
      <c r="N389" s="12">
        <f t="shared" si="180"/>
        <v>1.0324395343774786</v>
      </c>
      <c r="O389" s="5">
        <f t="shared" si="182"/>
        <v>1.0383593499999999</v>
      </c>
      <c r="P389" s="5">
        <f t="shared" si="165"/>
        <v>1038.3593499999999</v>
      </c>
      <c r="Q389" s="10">
        <f t="shared" si="166"/>
        <v>0</v>
      </c>
      <c r="R389" s="6">
        <f t="shared" si="167"/>
        <v>0</v>
      </c>
      <c r="S389" s="5">
        <f t="shared" si="168"/>
        <v>0</v>
      </c>
      <c r="T389" s="6">
        <f t="shared" si="177"/>
        <v>0.12</v>
      </c>
      <c r="U389" s="10">
        <f t="shared" si="181"/>
        <v>1</v>
      </c>
      <c r="V389" s="10">
        <v>252</v>
      </c>
      <c r="W389" s="12">
        <f t="shared" si="169"/>
        <v>1.0004498180000001</v>
      </c>
      <c r="X389" s="5">
        <f t="shared" si="170"/>
        <v>0.46707272</v>
      </c>
      <c r="Y389" s="11">
        <f t="shared" si="171"/>
        <v>0</v>
      </c>
      <c r="Z389" s="2" t="s">
        <v>65</v>
      </c>
      <c r="AA389" s="64">
        <f t="shared" si="178"/>
        <v>43860</v>
      </c>
      <c r="AB389" s="2"/>
      <c r="AC389" s="41"/>
      <c r="AD389" s="48">
        <v>44620</v>
      </c>
      <c r="AE389" s="22" t="s">
        <v>83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9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4"/>
      <c r="CX389" s="1"/>
      <c r="CY389" s="1"/>
      <c r="CZ389" s="1"/>
      <c r="DA389" s="1"/>
      <c r="DB389" s="1"/>
      <c r="DC389" s="1"/>
      <c r="DD389" s="1"/>
      <c r="DE389" s="1"/>
      <c r="DF389" s="1"/>
      <c r="DG389" s="2"/>
      <c r="DH389" s="1"/>
      <c r="DI389" s="1"/>
      <c r="DJ389" s="1"/>
      <c r="DK389" s="1"/>
      <c r="DL389" s="1"/>
      <c r="DM389" s="1"/>
    </row>
    <row r="390" spans="1:117" x14ac:dyDescent="0.2">
      <c r="A390" s="97">
        <f t="shared" si="172"/>
        <v>43831</v>
      </c>
      <c r="B390" s="5">
        <f t="shared" si="161"/>
        <v>1039.8880905999999</v>
      </c>
      <c r="C390" s="5">
        <f t="shared" si="173"/>
        <v>1000</v>
      </c>
      <c r="D390" s="63">
        <f t="shared" si="174"/>
        <v>5259.76</v>
      </c>
      <c r="E390" s="11">
        <f>IF(K390=1,VLOOKUP(A390,[1]Plan1!$BO$80:$BQ$314,3),E389)</f>
        <v>5320.25</v>
      </c>
      <c r="F390" s="143">
        <f t="shared" si="175"/>
        <v>43816</v>
      </c>
      <c r="G390" s="9">
        <f t="shared" si="162"/>
        <v>1.1500524738771389E-2</v>
      </c>
      <c r="H390" s="64">
        <f t="shared" si="179"/>
        <v>43845</v>
      </c>
      <c r="I390" s="64">
        <f t="shared" si="163"/>
        <v>43845</v>
      </c>
      <c r="J390" s="1">
        <f t="shared" si="176"/>
        <v>20</v>
      </c>
      <c r="K390" s="1">
        <f t="shared" si="183"/>
        <v>11</v>
      </c>
      <c r="L390" s="5">
        <f t="shared" si="164"/>
        <v>1.0063090100000001</v>
      </c>
      <c r="M390" s="12">
        <f t="shared" si="184"/>
        <v>1.0051002499999999</v>
      </c>
      <c r="N390" s="12">
        <f t="shared" si="180"/>
        <v>1.0324395343774786</v>
      </c>
      <c r="O390" s="5">
        <f t="shared" si="182"/>
        <v>1.0389531999999999</v>
      </c>
      <c r="P390" s="5">
        <f t="shared" si="165"/>
        <v>1038.9531999999999</v>
      </c>
      <c r="Q390" s="10">
        <f t="shared" si="166"/>
        <v>0</v>
      </c>
      <c r="R390" s="6">
        <f t="shared" si="167"/>
        <v>0</v>
      </c>
      <c r="S390" s="5">
        <f t="shared" si="168"/>
        <v>0</v>
      </c>
      <c r="T390" s="6">
        <f t="shared" si="177"/>
        <v>0.12</v>
      </c>
      <c r="U390" s="10">
        <f t="shared" si="181"/>
        <v>2</v>
      </c>
      <c r="V390" s="10">
        <v>252</v>
      </c>
      <c r="W390" s="12">
        <f t="shared" si="169"/>
        <v>1.0008998389999999</v>
      </c>
      <c r="X390" s="5">
        <f t="shared" si="170"/>
        <v>0.93489060000000002</v>
      </c>
      <c r="Y390" s="11">
        <f t="shared" si="171"/>
        <v>0</v>
      </c>
      <c r="Z390" s="2" t="s">
        <v>65</v>
      </c>
      <c r="AA390" s="64">
        <f t="shared" si="178"/>
        <v>43860</v>
      </c>
      <c r="AB390" s="2"/>
      <c r="AC390" s="41"/>
      <c r="AD390" s="48">
        <v>44621</v>
      </c>
      <c r="AE390" s="22" t="s">
        <v>83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9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4"/>
      <c r="CX390" s="1"/>
      <c r="CY390" s="1"/>
      <c r="CZ390" s="1"/>
      <c r="DA390" s="1"/>
      <c r="DB390" s="1"/>
      <c r="DC390" s="1"/>
      <c r="DD390" s="1"/>
      <c r="DE390" s="1"/>
      <c r="DF390" s="1"/>
      <c r="DG390" s="2"/>
      <c r="DH390" s="1"/>
      <c r="DI390" s="1"/>
      <c r="DJ390" s="1"/>
      <c r="DK390" s="1"/>
      <c r="DL390" s="1"/>
      <c r="DM390" s="1"/>
    </row>
    <row r="391" spans="1:117" x14ac:dyDescent="0.2">
      <c r="A391" s="97">
        <f t="shared" si="172"/>
        <v>43832</v>
      </c>
      <c r="B391" s="5">
        <f t="shared" si="161"/>
        <v>1039.8880905999999</v>
      </c>
      <c r="C391" s="5">
        <f t="shared" si="173"/>
        <v>1000</v>
      </c>
      <c r="D391" s="63">
        <f t="shared" si="174"/>
        <v>5259.76</v>
      </c>
      <c r="E391" s="11">
        <f>IF(K391=1,VLOOKUP(A391,[1]Plan1!$BO$80:$BQ$314,3),E390)</f>
        <v>5320.25</v>
      </c>
      <c r="F391" s="143">
        <f t="shared" si="175"/>
        <v>43816</v>
      </c>
      <c r="G391" s="9">
        <f t="shared" si="162"/>
        <v>1.1500524738771389E-2</v>
      </c>
      <c r="H391" s="64">
        <f t="shared" si="179"/>
        <v>43845</v>
      </c>
      <c r="I391" s="64">
        <f t="shared" si="163"/>
        <v>43845</v>
      </c>
      <c r="J391" s="1">
        <f t="shared" si="176"/>
        <v>20</v>
      </c>
      <c r="K391" s="1">
        <f t="shared" si="183"/>
        <v>11</v>
      </c>
      <c r="L391" s="5">
        <f t="shared" si="164"/>
        <v>1.0063090100000001</v>
      </c>
      <c r="M391" s="12">
        <f t="shared" si="184"/>
        <v>1.0051002499999999</v>
      </c>
      <c r="N391" s="12">
        <f t="shared" si="180"/>
        <v>1.0324395343774786</v>
      </c>
      <c r="O391" s="5">
        <f t="shared" si="182"/>
        <v>1.0389531999999999</v>
      </c>
      <c r="P391" s="5">
        <f t="shared" si="165"/>
        <v>1038.9531999999999</v>
      </c>
      <c r="Q391" s="10">
        <f t="shared" si="166"/>
        <v>0</v>
      </c>
      <c r="R391" s="6">
        <f t="shared" si="167"/>
        <v>0</v>
      </c>
      <c r="S391" s="5">
        <f t="shared" si="168"/>
        <v>0</v>
      </c>
      <c r="T391" s="6">
        <f t="shared" si="177"/>
        <v>0.12</v>
      </c>
      <c r="U391" s="10">
        <f t="shared" si="181"/>
        <v>2</v>
      </c>
      <c r="V391" s="10">
        <v>252</v>
      </c>
      <c r="W391" s="12">
        <f t="shared" si="169"/>
        <v>1.0008998389999999</v>
      </c>
      <c r="X391" s="5">
        <f t="shared" si="170"/>
        <v>0.93489060000000002</v>
      </c>
      <c r="Y391" s="11">
        <f t="shared" si="171"/>
        <v>0</v>
      </c>
      <c r="Z391" s="2" t="s">
        <v>65</v>
      </c>
      <c r="AA391" s="64">
        <f t="shared" si="178"/>
        <v>43860</v>
      </c>
      <c r="AB391" s="2"/>
      <c r="AC391" s="41"/>
      <c r="AD391" s="48">
        <v>44666</v>
      </c>
      <c r="AE391" s="22" t="s">
        <v>100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9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4"/>
      <c r="CX391" s="1"/>
      <c r="CY391" s="1"/>
      <c r="CZ391" s="1"/>
      <c r="DA391" s="1"/>
      <c r="DB391" s="1"/>
      <c r="DC391" s="1"/>
      <c r="DD391" s="1"/>
      <c r="DE391" s="1"/>
      <c r="DF391" s="1"/>
      <c r="DG391" s="2"/>
      <c r="DH391" s="1"/>
      <c r="DI391" s="1"/>
      <c r="DJ391" s="1"/>
      <c r="DK391" s="1"/>
      <c r="DL391" s="1"/>
      <c r="DM391" s="1"/>
    </row>
    <row r="392" spans="1:117" x14ac:dyDescent="0.2">
      <c r="A392" s="97">
        <f t="shared" si="172"/>
        <v>43833</v>
      </c>
      <c r="B392" s="5">
        <f t="shared" si="161"/>
        <v>1040.9508323699999</v>
      </c>
      <c r="C392" s="5">
        <f t="shared" si="173"/>
        <v>1000</v>
      </c>
      <c r="D392" s="63">
        <f t="shared" si="174"/>
        <v>5259.76</v>
      </c>
      <c r="E392" s="11">
        <f>IF(K392=1,VLOOKUP(A392,[1]Plan1!$BO$80:$BQ$314,3),E391)</f>
        <v>5320.25</v>
      </c>
      <c r="F392" s="143">
        <f t="shared" si="175"/>
        <v>43816</v>
      </c>
      <c r="G392" s="9">
        <f t="shared" si="162"/>
        <v>1.1500524738771389E-2</v>
      </c>
      <c r="H392" s="64">
        <f t="shared" si="179"/>
        <v>43845</v>
      </c>
      <c r="I392" s="64">
        <f t="shared" si="163"/>
        <v>43845</v>
      </c>
      <c r="J392" s="1">
        <f t="shared" si="176"/>
        <v>20</v>
      </c>
      <c r="K392" s="1">
        <f t="shared" si="183"/>
        <v>12</v>
      </c>
      <c r="L392" s="5">
        <f t="shared" si="164"/>
        <v>1.0068845200000001</v>
      </c>
      <c r="M392" s="12">
        <f t="shared" si="184"/>
        <v>1.0051002499999999</v>
      </c>
      <c r="N392" s="12">
        <f t="shared" si="180"/>
        <v>1.0324395343774786</v>
      </c>
      <c r="O392" s="5">
        <f t="shared" si="182"/>
        <v>1.0395473799999999</v>
      </c>
      <c r="P392" s="5">
        <f t="shared" si="165"/>
        <v>1039.54738</v>
      </c>
      <c r="Q392" s="10">
        <f t="shared" si="166"/>
        <v>0</v>
      </c>
      <c r="R392" s="6">
        <f t="shared" si="167"/>
        <v>0</v>
      </c>
      <c r="S392" s="5">
        <f t="shared" si="168"/>
        <v>0</v>
      </c>
      <c r="T392" s="6">
        <f t="shared" si="177"/>
        <v>0.12</v>
      </c>
      <c r="U392" s="10">
        <f t="shared" si="181"/>
        <v>3</v>
      </c>
      <c r="V392" s="10">
        <v>252</v>
      </c>
      <c r="W392" s="12">
        <f t="shared" si="169"/>
        <v>1.0013500609999999</v>
      </c>
      <c r="X392" s="5">
        <f t="shared" si="170"/>
        <v>1.4034523699999999</v>
      </c>
      <c r="Y392" s="11">
        <f t="shared" si="171"/>
        <v>0</v>
      </c>
      <c r="Z392" s="2" t="s">
        <v>65</v>
      </c>
      <c r="AA392" s="64">
        <f t="shared" si="178"/>
        <v>43860</v>
      </c>
      <c r="AB392" s="2"/>
      <c r="AC392" s="41"/>
      <c r="AD392" s="48">
        <v>44672</v>
      </c>
      <c r="AE392" s="22" t="s">
        <v>85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9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4"/>
      <c r="CX392" s="1"/>
      <c r="CY392" s="1"/>
      <c r="CZ392" s="1"/>
      <c r="DA392" s="1"/>
      <c r="DB392" s="1"/>
      <c r="DC392" s="1"/>
      <c r="DD392" s="1"/>
      <c r="DE392" s="1"/>
      <c r="DF392" s="1"/>
      <c r="DG392" s="2"/>
      <c r="DH392" s="1"/>
      <c r="DI392" s="1"/>
      <c r="DJ392" s="1"/>
      <c r="DK392" s="1"/>
      <c r="DL392" s="1"/>
      <c r="DM392" s="1"/>
    </row>
    <row r="393" spans="1:117" x14ac:dyDescent="0.2">
      <c r="A393" s="97">
        <f t="shared" si="172"/>
        <v>43834</v>
      </c>
      <c r="B393" s="5">
        <f t="shared" si="161"/>
        <v>1042.01467198</v>
      </c>
      <c r="C393" s="5">
        <f t="shared" si="173"/>
        <v>1000</v>
      </c>
      <c r="D393" s="63">
        <f t="shared" si="174"/>
        <v>5259.76</v>
      </c>
      <c r="E393" s="11">
        <f>IF(K393=1,VLOOKUP(A393,[1]Plan1!$BO$80:$BQ$314,3),E392)</f>
        <v>5320.25</v>
      </c>
      <c r="F393" s="143">
        <f t="shared" si="175"/>
        <v>43816</v>
      </c>
      <c r="G393" s="9">
        <f t="shared" si="162"/>
        <v>1.1500524738771389E-2</v>
      </c>
      <c r="H393" s="64">
        <f t="shared" si="179"/>
        <v>43845</v>
      </c>
      <c r="I393" s="64">
        <f t="shared" si="163"/>
        <v>43845</v>
      </c>
      <c r="J393" s="1">
        <f t="shared" si="176"/>
        <v>20</v>
      </c>
      <c r="K393" s="1">
        <f t="shared" si="183"/>
        <v>13</v>
      </c>
      <c r="L393" s="5">
        <f t="shared" si="164"/>
        <v>1.00746037</v>
      </c>
      <c r="M393" s="12">
        <f t="shared" si="184"/>
        <v>1.0051002499999999</v>
      </c>
      <c r="N393" s="12">
        <f t="shared" si="180"/>
        <v>1.0324395343774786</v>
      </c>
      <c r="O393" s="5">
        <f t="shared" si="182"/>
        <v>1.04014191</v>
      </c>
      <c r="P393" s="5">
        <f t="shared" si="165"/>
        <v>1040.1419100000001</v>
      </c>
      <c r="Q393" s="10">
        <f t="shared" si="166"/>
        <v>0</v>
      </c>
      <c r="R393" s="6">
        <f t="shared" si="167"/>
        <v>0</v>
      </c>
      <c r="S393" s="5">
        <f t="shared" si="168"/>
        <v>0</v>
      </c>
      <c r="T393" s="6">
        <f t="shared" si="177"/>
        <v>0.12</v>
      </c>
      <c r="U393" s="10">
        <f t="shared" si="181"/>
        <v>4</v>
      </c>
      <c r="V393" s="10">
        <v>252</v>
      </c>
      <c r="W393" s="12">
        <f t="shared" si="169"/>
        <v>1.0018004869999999</v>
      </c>
      <c r="X393" s="5">
        <f t="shared" si="170"/>
        <v>1.8727619799999999</v>
      </c>
      <c r="Y393" s="11">
        <f t="shared" si="171"/>
        <v>0</v>
      </c>
      <c r="Z393" s="2" t="s">
        <v>65</v>
      </c>
      <c r="AA393" s="64">
        <f t="shared" si="178"/>
        <v>43860</v>
      </c>
      <c r="AB393" s="2"/>
      <c r="AC393" s="41"/>
      <c r="AD393" s="48">
        <v>44728</v>
      </c>
      <c r="AE393" s="22" t="s">
        <v>101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9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4"/>
      <c r="CX393" s="1"/>
      <c r="CY393" s="1"/>
      <c r="CZ393" s="1"/>
      <c r="DA393" s="1"/>
      <c r="DB393" s="1"/>
      <c r="DC393" s="1"/>
      <c r="DD393" s="1"/>
      <c r="DE393" s="1"/>
      <c r="DF393" s="1"/>
      <c r="DG393" s="2"/>
      <c r="DH393" s="1"/>
      <c r="DI393" s="1"/>
      <c r="DJ393" s="1"/>
      <c r="DK393" s="1"/>
      <c r="DL393" s="1"/>
      <c r="DM393" s="1"/>
    </row>
    <row r="394" spans="1:117" x14ac:dyDescent="0.2">
      <c r="A394" s="97">
        <f t="shared" si="172"/>
        <v>43835</v>
      </c>
      <c r="B394" s="5">
        <f t="shared" ref="B394:B457" si="185">(P394+X394)</f>
        <v>1042.01467198</v>
      </c>
      <c r="C394" s="5">
        <f t="shared" si="173"/>
        <v>1000</v>
      </c>
      <c r="D394" s="63">
        <f t="shared" si="174"/>
        <v>5259.76</v>
      </c>
      <c r="E394" s="11">
        <f>IF(K394=1,VLOOKUP(A394,[1]Plan1!$BO$80:$BQ$314,3),E393)</f>
        <v>5320.25</v>
      </c>
      <c r="F394" s="143">
        <f t="shared" si="175"/>
        <v>43816</v>
      </c>
      <c r="G394" s="9">
        <f t="shared" ref="G394:G457" si="186">(E394/D394)-1</f>
        <v>1.1500524738771389E-2</v>
      </c>
      <c r="H394" s="64">
        <f t="shared" si="179"/>
        <v>43845</v>
      </c>
      <c r="I394" s="64">
        <f t="shared" ref="I394:I457" si="187">IF(A394&gt;I393,H394,I393)</f>
        <v>43845</v>
      </c>
      <c r="J394" s="1">
        <f t="shared" si="176"/>
        <v>20</v>
      </c>
      <c r="K394" s="1">
        <f t="shared" si="183"/>
        <v>13</v>
      </c>
      <c r="L394" s="5">
        <f t="shared" ref="L394:L457" si="188">TRUNC((E394/D394)^TRUNC((K394/J394),9),8)</f>
        <v>1.00746037</v>
      </c>
      <c r="M394" s="12">
        <f t="shared" si="184"/>
        <v>1.0051002499999999</v>
      </c>
      <c r="N394" s="12">
        <f t="shared" si="180"/>
        <v>1.0324395343774786</v>
      </c>
      <c r="O394" s="5">
        <f t="shared" si="182"/>
        <v>1.04014191</v>
      </c>
      <c r="P394" s="5">
        <f t="shared" ref="P394:P457" si="189">TRUNC(C394*O394,8)</f>
        <v>1040.1419100000001</v>
      </c>
      <c r="Q394" s="10">
        <f t="shared" ref="Q394:Q457" si="190">IF(VLOOKUP(A394,AD$10:AK$114,8)=VLOOKUP(A393,AD$10:AK$114,8),0,VLOOKUP(A394,AD$10:AK$114,8))</f>
        <v>0</v>
      </c>
      <c r="R394" s="6">
        <f t="shared" ref="R394:R457" si="191">IF(Q394&gt;0,VLOOKUP($A394,$AD$10:$AI$114,6),0)</f>
        <v>0</v>
      </c>
      <c r="S394" s="5">
        <f t="shared" ref="S394:S457" si="192">IF(R394&gt;0,TRUNC(R394*P394,8),0)</f>
        <v>0</v>
      </c>
      <c r="T394" s="6">
        <f t="shared" si="177"/>
        <v>0.12</v>
      </c>
      <c r="U394" s="10">
        <f t="shared" si="181"/>
        <v>4</v>
      </c>
      <c r="V394" s="10">
        <v>252</v>
      </c>
      <c r="W394" s="12">
        <f t="shared" ref="W394:W457" si="193">ROUND((1+T394)^TRUNC((U394/V394),9),9)</f>
        <v>1.0018004869999999</v>
      </c>
      <c r="X394" s="5">
        <f t="shared" ref="X394:X457" si="194">TRUNC((P394*(W394-1)),8)</f>
        <v>1.8727619799999999</v>
      </c>
      <c r="Y394" s="11">
        <f t="shared" ref="Y394:Y457" si="195">IF(Q394&gt;0,S394+X394,0)</f>
        <v>0</v>
      </c>
      <c r="Z394" s="2" t="s">
        <v>65</v>
      </c>
      <c r="AA394" s="64">
        <f t="shared" si="178"/>
        <v>43860</v>
      </c>
      <c r="AB394" s="2"/>
      <c r="AC394" s="41"/>
      <c r="AD394" s="48">
        <v>44811</v>
      </c>
      <c r="AE394" s="22" t="s">
        <v>103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9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4"/>
      <c r="CX394" s="1"/>
      <c r="CY394" s="1"/>
      <c r="CZ394" s="1"/>
      <c r="DA394" s="1"/>
      <c r="DB394" s="1"/>
      <c r="DC394" s="1"/>
      <c r="DD394" s="1"/>
      <c r="DE394" s="1"/>
      <c r="DF394" s="1"/>
      <c r="DG394" s="2"/>
      <c r="DH394" s="1"/>
      <c r="DI394" s="1"/>
      <c r="DJ394" s="1"/>
      <c r="DK394" s="1"/>
      <c r="DL394" s="1"/>
      <c r="DM394" s="1"/>
    </row>
    <row r="395" spans="1:117" x14ac:dyDescent="0.2">
      <c r="A395" s="97">
        <f t="shared" ref="A395:A458" si="196">(A394+1)</f>
        <v>43836</v>
      </c>
      <c r="B395" s="5">
        <f t="shared" si="185"/>
        <v>1042.01467198</v>
      </c>
      <c r="C395" s="5">
        <f t="shared" ref="C395:C458" si="197">TRUNC(IF(Q394&gt;0,VLOOKUP(A394,$AD$12:$AE$114,2),C394),8)</f>
        <v>1000</v>
      </c>
      <c r="D395" s="63">
        <f t="shared" ref="D395:D458" si="198">IF(E395=E394,D394,E394)</f>
        <v>5259.76</v>
      </c>
      <c r="E395" s="11">
        <f>IF(K395=1,VLOOKUP(A395,[1]Plan1!$BO$80:$BQ$314,3),E394)</f>
        <v>5320.25</v>
      </c>
      <c r="F395" s="143">
        <f t="shared" ref="F395:F458" si="199">IF(D395=D394,F394,A395)</f>
        <v>43816</v>
      </c>
      <c r="G395" s="9">
        <f t="shared" si="186"/>
        <v>1.1500524738771389E-2</v>
      </c>
      <c r="H395" s="64">
        <f t="shared" si="179"/>
        <v>43845</v>
      </c>
      <c r="I395" s="64">
        <f t="shared" si="187"/>
        <v>43845</v>
      </c>
      <c r="J395" s="1">
        <f t="shared" ref="J395:J458" si="200">IF(I395=I394,J394,NETWORKDAYS(I394,I395,$AD$118:$AD$502)-1)</f>
        <v>20</v>
      </c>
      <c r="K395" s="1">
        <f t="shared" si="183"/>
        <v>13</v>
      </c>
      <c r="L395" s="5">
        <f t="shared" si="188"/>
        <v>1.00746037</v>
      </c>
      <c r="M395" s="12">
        <f t="shared" si="184"/>
        <v>1.0051002499999999</v>
      </c>
      <c r="N395" s="12">
        <f t="shared" si="180"/>
        <v>1.0324395343774786</v>
      </c>
      <c r="O395" s="5">
        <f t="shared" si="182"/>
        <v>1.04014191</v>
      </c>
      <c r="P395" s="5">
        <f t="shared" si="189"/>
        <v>1040.1419100000001</v>
      </c>
      <c r="Q395" s="10">
        <f t="shared" si="190"/>
        <v>0</v>
      </c>
      <c r="R395" s="6">
        <f t="shared" si="191"/>
        <v>0</v>
      </c>
      <c r="S395" s="5">
        <f t="shared" si="192"/>
        <v>0</v>
      </c>
      <c r="T395" s="6">
        <f t="shared" ref="T395:T458" si="201">(T394)</f>
        <v>0.12</v>
      </c>
      <c r="U395" s="10">
        <f t="shared" si="181"/>
        <v>4</v>
      </c>
      <c r="V395" s="10">
        <v>252</v>
      </c>
      <c r="W395" s="12">
        <f t="shared" si="193"/>
        <v>1.0018004869999999</v>
      </c>
      <c r="X395" s="5">
        <f t="shared" si="194"/>
        <v>1.8727619799999999</v>
      </c>
      <c r="Y395" s="11">
        <f t="shared" si="195"/>
        <v>0</v>
      </c>
      <c r="Z395" s="2" t="s">
        <v>65</v>
      </c>
      <c r="AA395" s="64">
        <f t="shared" ref="AA395:AA458" si="202">IF(Q394&gt;0,VLOOKUP(A394,$AD$10:$AL$114,9),AA394)</f>
        <v>43860</v>
      </c>
      <c r="AB395" s="2"/>
      <c r="AC395" s="41"/>
      <c r="AD395" s="48">
        <v>44846</v>
      </c>
      <c r="AE395" s="32" t="s">
        <v>89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9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4"/>
      <c r="CX395" s="1"/>
      <c r="CY395" s="1"/>
      <c r="CZ395" s="1"/>
      <c r="DA395" s="1"/>
      <c r="DB395" s="1"/>
      <c r="DC395" s="1"/>
      <c r="DD395" s="1"/>
      <c r="DE395" s="1"/>
      <c r="DF395" s="1"/>
      <c r="DG395" s="2"/>
      <c r="DH395" s="1"/>
      <c r="DI395" s="1"/>
      <c r="DJ395" s="1"/>
      <c r="DK395" s="1"/>
      <c r="DL395" s="1"/>
      <c r="DM395" s="1"/>
    </row>
    <row r="396" spans="1:117" x14ac:dyDescent="0.2">
      <c r="A396" s="97">
        <f t="shared" si="196"/>
        <v>43837</v>
      </c>
      <c r="B396" s="5">
        <f t="shared" si="185"/>
        <v>1043.0795881500001</v>
      </c>
      <c r="C396" s="5">
        <f t="shared" si="197"/>
        <v>1000</v>
      </c>
      <c r="D396" s="63">
        <f t="shared" si="198"/>
        <v>5259.76</v>
      </c>
      <c r="E396" s="11">
        <f>IF(K396=1,VLOOKUP(A396,[1]Plan1!$BO$80:$BQ$314,3),E395)</f>
        <v>5320.25</v>
      </c>
      <c r="F396" s="143">
        <f t="shared" si="199"/>
        <v>43816</v>
      </c>
      <c r="G396" s="9">
        <f t="shared" si="186"/>
        <v>1.1500524738771389E-2</v>
      </c>
      <c r="H396" s="64">
        <f t="shared" ref="H396:H459" si="203">IF(DAY(A396)=15,VLOOKUP(A396,AH$118:AK$167,4),H395)</f>
        <v>43845</v>
      </c>
      <c r="I396" s="64">
        <f t="shared" si="187"/>
        <v>43845</v>
      </c>
      <c r="J396" s="1">
        <f t="shared" si="200"/>
        <v>20</v>
      </c>
      <c r="K396" s="1">
        <f t="shared" si="183"/>
        <v>14</v>
      </c>
      <c r="L396" s="5">
        <f t="shared" si="188"/>
        <v>1.00803654</v>
      </c>
      <c r="M396" s="12">
        <f t="shared" si="184"/>
        <v>1.0051002499999999</v>
      </c>
      <c r="N396" s="12">
        <f t="shared" si="180"/>
        <v>1.0324395343774786</v>
      </c>
      <c r="O396" s="5">
        <f t="shared" si="182"/>
        <v>1.0407367700000001</v>
      </c>
      <c r="P396" s="5">
        <f t="shared" si="189"/>
        <v>1040.73677</v>
      </c>
      <c r="Q396" s="10">
        <f t="shared" si="190"/>
        <v>0</v>
      </c>
      <c r="R396" s="6">
        <f t="shared" si="191"/>
        <v>0</v>
      </c>
      <c r="S396" s="5">
        <f t="shared" si="192"/>
        <v>0</v>
      </c>
      <c r="T396" s="6">
        <f t="shared" si="201"/>
        <v>0.12</v>
      </c>
      <c r="U396" s="10">
        <f t="shared" si="181"/>
        <v>5</v>
      </c>
      <c r="V396" s="10">
        <v>252</v>
      </c>
      <c r="W396" s="12">
        <f t="shared" si="193"/>
        <v>1.002251115</v>
      </c>
      <c r="X396" s="5">
        <f t="shared" si="194"/>
        <v>2.3428181499999998</v>
      </c>
      <c r="Y396" s="11">
        <f t="shared" si="195"/>
        <v>0</v>
      </c>
      <c r="Z396" s="2" t="s">
        <v>65</v>
      </c>
      <c r="AA396" s="64">
        <f t="shared" si="202"/>
        <v>43860</v>
      </c>
      <c r="AB396" s="2"/>
      <c r="AC396" s="41"/>
      <c r="AD396" s="48">
        <v>44867</v>
      </c>
      <c r="AE396" s="22" t="s">
        <v>95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9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4"/>
      <c r="CX396" s="1"/>
      <c r="CY396" s="1"/>
      <c r="CZ396" s="1"/>
      <c r="DA396" s="1"/>
      <c r="DB396" s="1"/>
      <c r="DC396" s="1"/>
      <c r="DD396" s="1"/>
      <c r="DE396" s="1"/>
      <c r="DF396" s="1"/>
      <c r="DG396" s="2"/>
      <c r="DH396" s="1"/>
      <c r="DI396" s="1"/>
      <c r="DJ396" s="1"/>
      <c r="DK396" s="1"/>
      <c r="DL396" s="1"/>
      <c r="DM396" s="1"/>
    </row>
    <row r="397" spans="1:117" x14ac:dyDescent="0.2">
      <c r="A397" s="97">
        <f t="shared" si="196"/>
        <v>43838</v>
      </c>
      <c r="B397" s="5">
        <f t="shared" si="185"/>
        <v>1044.1456027699999</v>
      </c>
      <c r="C397" s="5">
        <f t="shared" si="197"/>
        <v>1000</v>
      </c>
      <c r="D397" s="63">
        <f t="shared" si="198"/>
        <v>5259.76</v>
      </c>
      <c r="E397" s="11">
        <f>IF(K397=1,VLOOKUP(A397,[1]Plan1!$BO$80:$BQ$314,3),E396)</f>
        <v>5320.25</v>
      </c>
      <c r="F397" s="143">
        <f t="shared" si="199"/>
        <v>43816</v>
      </c>
      <c r="G397" s="9">
        <f t="shared" si="186"/>
        <v>1.1500524738771389E-2</v>
      </c>
      <c r="H397" s="64">
        <f t="shared" si="203"/>
        <v>43845</v>
      </c>
      <c r="I397" s="64">
        <f t="shared" si="187"/>
        <v>43845</v>
      </c>
      <c r="J397" s="1">
        <f t="shared" si="200"/>
        <v>20</v>
      </c>
      <c r="K397" s="1">
        <f t="shared" si="183"/>
        <v>15</v>
      </c>
      <c r="L397" s="5">
        <f t="shared" si="188"/>
        <v>1.0086130499999999</v>
      </c>
      <c r="M397" s="12">
        <f t="shared" si="184"/>
        <v>1.0051002499999999</v>
      </c>
      <c r="N397" s="12">
        <f t="shared" si="180"/>
        <v>1.0324395343774786</v>
      </c>
      <c r="O397" s="5">
        <f t="shared" si="182"/>
        <v>1.04133198</v>
      </c>
      <c r="P397" s="5">
        <f t="shared" si="189"/>
        <v>1041.3319799999999</v>
      </c>
      <c r="Q397" s="10">
        <f t="shared" si="190"/>
        <v>0</v>
      </c>
      <c r="R397" s="6">
        <f t="shared" si="191"/>
        <v>0</v>
      </c>
      <c r="S397" s="5">
        <f t="shared" si="192"/>
        <v>0</v>
      </c>
      <c r="T397" s="6">
        <f t="shared" si="201"/>
        <v>0.12</v>
      </c>
      <c r="U397" s="10">
        <f t="shared" si="181"/>
        <v>6</v>
      </c>
      <c r="V397" s="10">
        <v>252</v>
      </c>
      <c r="W397" s="12">
        <f t="shared" si="193"/>
        <v>1.002701946</v>
      </c>
      <c r="X397" s="5">
        <f t="shared" si="194"/>
        <v>2.8136227699999998</v>
      </c>
      <c r="Y397" s="11">
        <f t="shared" si="195"/>
        <v>0</v>
      </c>
      <c r="Z397" s="2" t="s">
        <v>65</v>
      </c>
      <c r="AA397" s="64">
        <f t="shared" si="202"/>
        <v>43860</v>
      </c>
      <c r="AB397" s="2"/>
      <c r="AC397" s="41"/>
      <c r="AD397" s="48">
        <v>44880</v>
      </c>
      <c r="AE397" s="22" t="s">
        <v>104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9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4"/>
      <c r="CX397" s="1"/>
      <c r="CY397" s="1"/>
      <c r="CZ397" s="1"/>
      <c r="DA397" s="1"/>
      <c r="DB397" s="1"/>
      <c r="DC397" s="1"/>
      <c r="DD397" s="1"/>
      <c r="DE397" s="1"/>
      <c r="DF397" s="1"/>
      <c r="DG397" s="2"/>
      <c r="DH397" s="1"/>
      <c r="DI397" s="1"/>
      <c r="DJ397" s="1"/>
      <c r="DK397" s="1"/>
      <c r="DL397" s="1"/>
      <c r="DM397" s="1"/>
    </row>
    <row r="398" spans="1:117" x14ac:dyDescent="0.2">
      <c r="A398" s="97">
        <f t="shared" si="196"/>
        <v>43839</v>
      </c>
      <c r="B398" s="5">
        <f t="shared" si="185"/>
        <v>1045.2126955900001</v>
      </c>
      <c r="C398" s="5">
        <f t="shared" si="197"/>
        <v>1000</v>
      </c>
      <c r="D398" s="63">
        <f t="shared" si="198"/>
        <v>5259.76</v>
      </c>
      <c r="E398" s="11">
        <f>IF(K398=1,VLOOKUP(A398,[1]Plan1!$BO$80:$BQ$314,3),E397)</f>
        <v>5320.25</v>
      </c>
      <c r="F398" s="143">
        <f t="shared" si="199"/>
        <v>43816</v>
      </c>
      <c r="G398" s="9">
        <f t="shared" si="186"/>
        <v>1.1500524738771389E-2</v>
      </c>
      <c r="H398" s="64">
        <f t="shared" si="203"/>
        <v>43845</v>
      </c>
      <c r="I398" s="64">
        <f t="shared" si="187"/>
        <v>43845</v>
      </c>
      <c r="J398" s="1">
        <f t="shared" si="200"/>
        <v>20</v>
      </c>
      <c r="K398" s="1">
        <f t="shared" si="183"/>
        <v>16</v>
      </c>
      <c r="L398" s="5">
        <f t="shared" si="188"/>
        <v>1.0091898800000001</v>
      </c>
      <c r="M398" s="12">
        <f t="shared" si="184"/>
        <v>1.0051002499999999</v>
      </c>
      <c r="N398" s="12">
        <f t="shared" si="180"/>
        <v>1.0324395343774786</v>
      </c>
      <c r="O398" s="5">
        <f t="shared" si="182"/>
        <v>1.04192752</v>
      </c>
      <c r="P398" s="5">
        <f t="shared" si="189"/>
        <v>1041.92752</v>
      </c>
      <c r="Q398" s="10">
        <f t="shared" si="190"/>
        <v>0</v>
      </c>
      <c r="R398" s="6">
        <f t="shared" si="191"/>
        <v>0</v>
      </c>
      <c r="S398" s="5">
        <f t="shared" si="192"/>
        <v>0</v>
      </c>
      <c r="T398" s="6">
        <f t="shared" si="201"/>
        <v>0.12</v>
      </c>
      <c r="U398" s="10">
        <f t="shared" si="181"/>
        <v>7</v>
      </c>
      <c r="V398" s="10">
        <v>252</v>
      </c>
      <c r="W398" s="12">
        <f t="shared" si="193"/>
        <v>1.003152979</v>
      </c>
      <c r="X398" s="5">
        <f t="shared" si="194"/>
        <v>3.2851755900000001</v>
      </c>
      <c r="Y398" s="11">
        <f t="shared" si="195"/>
        <v>0</v>
      </c>
      <c r="Z398" s="2" t="s">
        <v>65</v>
      </c>
      <c r="AA398" s="64">
        <f t="shared" si="202"/>
        <v>43860</v>
      </c>
      <c r="AB398" s="2"/>
      <c r="AC398" s="41"/>
      <c r="AD398" s="48">
        <v>44977</v>
      </c>
      <c r="AE398" s="22" t="s">
        <v>83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9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4"/>
      <c r="CX398" s="1"/>
      <c r="CY398" s="1"/>
      <c r="CZ398" s="1"/>
      <c r="DA398" s="1"/>
      <c r="DB398" s="1"/>
      <c r="DC398" s="1"/>
      <c r="DD398" s="1"/>
      <c r="DE398" s="1"/>
      <c r="DF398" s="1"/>
      <c r="DG398" s="2"/>
      <c r="DH398" s="1"/>
      <c r="DI398" s="1"/>
      <c r="DJ398" s="1"/>
      <c r="DK398" s="1"/>
      <c r="DL398" s="1"/>
      <c r="DM398" s="1"/>
    </row>
    <row r="399" spans="1:117" x14ac:dyDescent="0.2">
      <c r="A399" s="97">
        <f t="shared" si="196"/>
        <v>43840</v>
      </c>
      <c r="B399" s="5">
        <f t="shared" si="185"/>
        <v>1046.28089959</v>
      </c>
      <c r="C399" s="5">
        <f t="shared" si="197"/>
        <v>1000</v>
      </c>
      <c r="D399" s="63">
        <f t="shared" si="198"/>
        <v>5259.76</v>
      </c>
      <c r="E399" s="11">
        <f>IF(K399=1,VLOOKUP(A399,[1]Plan1!$BO$80:$BQ$314,3),E398)</f>
        <v>5320.25</v>
      </c>
      <c r="F399" s="143">
        <f t="shared" si="199"/>
        <v>43816</v>
      </c>
      <c r="G399" s="9">
        <f t="shared" si="186"/>
        <v>1.1500524738771389E-2</v>
      </c>
      <c r="H399" s="64">
        <f t="shared" si="203"/>
        <v>43845</v>
      </c>
      <c r="I399" s="64">
        <f t="shared" si="187"/>
        <v>43845</v>
      </c>
      <c r="J399" s="1">
        <f t="shared" si="200"/>
        <v>20</v>
      </c>
      <c r="K399" s="1">
        <f t="shared" si="183"/>
        <v>17</v>
      </c>
      <c r="L399" s="5">
        <f t="shared" si="188"/>
        <v>1.00976705</v>
      </c>
      <c r="M399" s="12">
        <f t="shared" si="184"/>
        <v>1.0051002499999999</v>
      </c>
      <c r="N399" s="12">
        <f t="shared" si="180"/>
        <v>1.0324395343774786</v>
      </c>
      <c r="O399" s="5">
        <f t="shared" si="182"/>
        <v>1.04252342</v>
      </c>
      <c r="P399" s="5">
        <f t="shared" si="189"/>
        <v>1042.52342</v>
      </c>
      <c r="Q399" s="10">
        <f t="shared" si="190"/>
        <v>0</v>
      </c>
      <c r="R399" s="6">
        <f t="shared" si="191"/>
        <v>0</v>
      </c>
      <c r="S399" s="5">
        <f t="shared" si="192"/>
        <v>0</v>
      </c>
      <c r="T399" s="6">
        <f t="shared" si="201"/>
        <v>0.12</v>
      </c>
      <c r="U399" s="10">
        <f t="shared" si="181"/>
        <v>8</v>
      </c>
      <c r="V399" s="10">
        <v>252</v>
      </c>
      <c r="W399" s="12">
        <f t="shared" si="193"/>
        <v>1.003604216</v>
      </c>
      <c r="X399" s="5">
        <f t="shared" si="194"/>
        <v>3.75747959</v>
      </c>
      <c r="Y399" s="11">
        <f t="shared" si="195"/>
        <v>0</v>
      </c>
      <c r="Z399" s="2" t="s">
        <v>65</v>
      </c>
      <c r="AA399" s="64">
        <f t="shared" si="202"/>
        <v>43860</v>
      </c>
      <c r="AB399" s="2"/>
      <c r="AC399" s="41"/>
      <c r="AD399" s="48">
        <v>44978</v>
      </c>
      <c r="AE399" s="22" t="s">
        <v>83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9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4"/>
      <c r="CX399" s="1"/>
      <c r="CY399" s="1"/>
      <c r="CZ399" s="1"/>
      <c r="DA399" s="1"/>
      <c r="DB399" s="1"/>
      <c r="DC399" s="1"/>
      <c r="DD399" s="1"/>
      <c r="DE399" s="1"/>
      <c r="DF399" s="1"/>
      <c r="DG399" s="2"/>
      <c r="DH399" s="1"/>
      <c r="DI399" s="1"/>
      <c r="DJ399" s="1"/>
      <c r="DK399" s="1"/>
      <c r="DL399" s="1"/>
      <c r="DM399" s="1"/>
    </row>
    <row r="400" spans="1:117" x14ac:dyDescent="0.2">
      <c r="A400" s="97">
        <f t="shared" si="196"/>
        <v>43841</v>
      </c>
      <c r="B400" s="5">
        <f t="shared" si="185"/>
        <v>1047.3501733799999</v>
      </c>
      <c r="C400" s="5">
        <f t="shared" si="197"/>
        <v>1000</v>
      </c>
      <c r="D400" s="63">
        <f t="shared" si="198"/>
        <v>5259.76</v>
      </c>
      <c r="E400" s="11">
        <f>IF(K400=1,VLOOKUP(A400,[1]Plan1!$BO$80:$BQ$314,3),E399)</f>
        <v>5320.25</v>
      </c>
      <c r="F400" s="143">
        <f t="shared" si="199"/>
        <v>43816</v>
      </c>
      <c r="G400" s="9">
        <f t="shared" si="186"/>
        <v>1.1500524738771389E-2</v>
      </c>
      <c r="H400" s="64">
        <f t="shared" si="203"/>
        <v>43845</v>
      </c>
      <c r="I400" s="64">
        <f t="shared" si="187"/>
        <v>43845</v>
      </c>
      <c r="J400" s="1">
        <f t="shared" si="200"/>
        <v>20</v>
      </c>
      <c r="K400" s="1">
        <f t="shared" si="183"/>
        <v>18</v>
      </c>
      <c r="L400" s="5">
        <f t="shared" si="188"/>
        <v>1.01034454</v>
      </c>
      <c r="M400" s="12">
        <f t="shared" si="184"/>
        <v>1.0051002499999999</v>
      </c>
      <c r="N400" s="12">
        <f t="shared" si="180"/>
        <v>1.0324395343774786</v>
      </c>
      <c r="O400" s="5">
        <f t="shared" si="182"/>
        <v>1.04311964</v>
      </c>
      <c r="P400" s="5">
        <f t="shared" si="189"/>
        <v>1043.1196399999999</v>
      </c>
      <c r="Q400" s="10">
        <f t="shared" si="190"/>
        <v>0</v>
      </c>
      <c r="R400" s="6">
        <f t="shared" si="191"/>
        <v>0</v>
      </c>
      <c r="S400" s="5">
        <f t="shared" si="192"/>
        <v>0</v>
      </c>
      <c r="T400" s="6">
        <f t="shared" si="201"/>
        <v>0.12</v>
      </c>
      <c r="U400" s="10">
        <f t="shared" si="181"/>
        <v>9</v>
      </c>
      <c r="V400" s="10">
        <v>252</v>
      </c>
      <c r="W400" s="12">
        <f t="shared" si="193"/>
        <v>1.0040556549999999</v>
      </c>
      <c r="X400" s="5">
        <f t="shared" si="194"/>
        <v>4.2305333799999998</v>
      </c>
      <c r="Y400" s="11">
        <f t="shared" si="195"/>
        <v>0</v>
      </c>
      <c r="Z400" s="2" t="s">
        <v>65</v>
      </c>
      <c r="AA400" s="64">
        <f t="shared" si="202"/>
        <v>43860</v>
      </c>
      <c r="AB400" s="2"/>
      <c r="AC400" s="41"/>
      <c r="AD400" s="48">
        <v>45023</v>
      </c>
      <c r="AE400" s="22" t="s">
        <v>100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9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4"/>
      <c r="CX400" s="1"/>
      <c r="CY400" s="1"/>
      <c r="CZ400" s="1"/>
      <c r="DA400" s="1"/>
      <c r="DB400" s="1"/>
      <c r="DC400" s="1"/>
      <c r="DD400" s="1"/>
      <c r="DE400" s="1"/>
      <c r="DF400" s="1"/>
      <c r="DG400" s="2"/>
      <c r="DH400" s="1"/>
      <c r="DI400" s="1"/>
      <c r="DJ400" s="1"/>
      <c r="DK400" s="1"/>
      <c r="DL400" s="1"/>
      <c r="DM400" s="1"/>
    </row>
    <row r="401" spans="1:117" x14ac:dyDescent="0.2">
      <c r="A401" s="97">
        <f t="shared" si="196"/>
        <v>43842</v>
      </c>
      <c r="B401" s="5">
        <f t="shared" si="185"/>
        <v>1047.3501733799999</v>
      </c>
      <c r="C401" s="5">
        <f t="shared" si="197"/>
        <v>1000</v>
      </c>
      <c r="D401" s="63">
        <f t="shared" si="198"/>
        <v>5259.76</v>
      </c>
      <c r="E401" s="11">
        <f>IF(K401=1,VLOOKUP(A401,[1]Plan1!$BO$80:$BQ$314,3),E400)</f>
        <v>5320.25</v>
      </c>
      <c r="F401" s="143">
        <f t="shared" si="199"/>
        <v>43816</v>
      </c>
      <c r="G401" s="9">
        <f t="shared" si="186"/>
        <v>1.1500524738771389E-2</v>
      </c>
      <c r="H401" s="64">
        <f t="shared" si="203"/>
        <v>43845</v>
      </c>
      <c r="I401" s="64">
        <f t="shared" si="187"/>
        <v>43845</v>
      </c>
      <c r="J401" s="1">
        <f t="shared" si="200"/>
        <v>20</v>
      </c>
      <c r="K401" s="1">
        <f t="shared" si="183"/>
        <v>18</v>
      </c>
      <c r="L401" s="5">
        <f t="shared" si="188"/>
        <v>1.01034454</v>
      </c>
      <c r="M401" s="12">
        <f t="shared" si="184"/>
        <v>1.0051002499999999</v>
      </c>
      <c r="N401" s="12">
        <f t="shared" si="180"/>
        <v>1.0324395343774786</v>
      </c>
      <c r="O401" s="5">
        <f t="shared" si="182"/>
        <v>1.04311964</v>
      </c>
      <c r="P401" s="5">
        <f t="shared" si="189"/>
        <v>1043.1196399999999</v>
      </c>
      <c r="Q401" s="10">
        <f t="shared" si="190"/>
        <v>0</v>
      </c>
      <c r="R401" s="6">
        <f t="shared" si="191"/>
        <v>0</v>
      </c>
      <c r="S401" s="5">
        <f t="shared" si="192"/>
        <v>0</v>
      </c>
      <c r="T401" s="6">
        <f t="shared" si="201"/>
        <v>0.12</v>
      </c>
      <c r="U401" s="10">
        <f t="shared" si="181"/>
        <v>9</v>
      </c>
      <c r="V401" s="10">
        <v>252</v>
      </c>
      <c r="W401" s="12">
        <f t="shared" si="193"/>
        <v>1.0040556549999999</v>
      </c>
      <c r="X401" s="5">
        <f t="shared" si="194"/>
        <v>4.2305333799999998</v>
      </c>
      <c r="Y401" s="11">
        <f t="shared" si="195"/>
        <v>0</v>
      </c>
      <c r="Z401" s="2" t="s">
        <v>65</v>
      </c>
      <c r="AA401" s="64">
        <f t="shared" si="202"/>
        <v>43860</v>
      </c>
      <c r="AB401" s="2"/>
      <c r="AC401" s="41"/>
      <c r="AD401" s="48">
        <v>45037</v>
      </c>
      <c r="AE401" s="22" t="s">
        <v>85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9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4"/>
      <c r="CX401" s="1"/>
      <c r="CY401" s="1"/>
      <c r="CZ401" s="1"/>
      <c r="DA401" s="1"/>
      <c r="DB401" s="1"/>
      <c r="DC401" s="1"/>
      <c r="DD401" s="1"/>
      <c r="DE401" s="1"/>
      <c r="DF401" s="1"/>
      <c r="DG401" s="2"/>
      <c r="DH401" s="1"/>
      <c r="DI401" s="1"/>
      <c r="DJ401" s="1"/>
      <c r="DK401" s="1"/>
      <c r="DL401" s="1"/>
      <c r="DM401" s="1"/>
    </row>
    <row r="402" spans="1:117" x14ac:dyDescent="0.2">
      <c r="A402" s="97">
        <f t="shared" si="196"/>
        <v>43843</v>
      </c>
      <c r="B402" s="5">
        <f t="shared" si="185"/>
        <v>1047.3501733799999</v>
      </c>
      <c r="C402" s="5">
        <f t="shared" si="197"/>
        <v>1000</v>
      </c>
      <c r="D402" s="63">
        <f t="shared" si="198"/>
        <v>5259.76</v>
      </c>
      <c r="E402" s="11">
        <f>IF(K402=1,VLOOKUP(A402,[1]Plan1!$BO$80:$BQ$314,3),E401)</f>
        <v>5320.25</v>
      </c>
      <c r="F402" s="143">
        <f t="shared" si="199"/>
        <v>43816</v>
      </c>
      <c r="G402" s="9">
        <f t="shared" si="186"/>
        <v>1.1500524738771389E-2</v>
      </c>
      <c r="H402" s="64">
        <f t="shared" si="203"/>
        <v>43845</v>
      </c>
      <c r="I402" s="64">
        <f t="shared" si="187"/>
        <v>43845</v>
      </c>
      <c r="J402" s="1">
        <f t="shared" si="200"/>
        <v>20</v>
      </c>
      <c r="K402" s="1">
        <f t="shared" si="183"/>
        <v>18</v>
      </c>
      <c r="L402" s="5">
        <f t="shared" si="188"/>
        <v>1.01034454</v>
      </c>
      <c r="M402" s="12">
        <f t="shared" si="184"/>
        <v>1.0051002499999999</v>
      </c>
      <c r="N402" s="12">
        <f t="shared" si="180"/>
        <v>1.0324395343774786</v>
      </c>
      <c r="O402" s="5">
        <f t="shared" si="182"/>
        <v>1.04311964</v>
      </c>
      <c r="P402" s="5">
        <f t="shared" si="189"/>
        <v>1043.1196399999999</v>
      </c>
      <c r="Q402" s="10">
        <f t="shared" si="190"/>
        <v>0</v>
      </c>
      <c r="R402" s="6">
        <f t="shared" si="191"/>
        <v>0</v>
      </c>
      <c r="S402" s="5">
        <f t="shared" si="192"/>
        <v>0</v>
      </c>
      <c r="T402" s="6">
        <f t="shared" si="201"/>
        <v>0.12</v>
      </c>
      <c r="U402" s="10">
        <f t="shared" si="181"/>
        <v>9</v>
      </c>
      <c r="V402" s="10">
        <v>252</v>
      </c>
      <c r="W402" s="12">
        <f t="shared" si="193"/>
        <v>1.0040556549999999</v>
      </c>
      <c r="X402" s="5">
        <f t="shared" si="194"/>
        <v>4.2305333799999998</v>
      </c>
      <c r="Y402" s="11">
        <f t="shared" si="195"/>
        <v>0</v>
      </c>
      <c r="Z402" s="2" t="s">
        <v>65</v>
      </c>
      <c r="AA402" s="64">
        <f t="shared" si="202"/>
        <v>43860</v>
      </c>
      <c r="AB402" s="2"/>
      <c r="AC402" s="41"/>
      <c r="AD402" s="48">
        <v>45047</v>
      </c>
      <c r="AE402" s="22" t="s">
        <v>102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9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4"/>
      <c r="CX402" s="1"/>
      <c r="CY402" s="1"/>
      <c r="CZ402" s="1"/>
      <c r="DA402" s="1"/>
      <c r="DB402" s="1"/>
      <c r="DC402" s="1"/>
      <c r="DD402" s="1"/>
      <c r="DE402" s="1"/>
      <c r="DF402" s="1"/>
      <c r="DG402" s="2"/>
      <c r="DH402" s="1"/>
      <c r="DI402" s="1"/>
      <c r="DJ402" s="1"/>
      <c r="DK402" s="1"/>
      <c r="DL402" s="1"/>
      <c r="DM402" s="1"/>
    </row>
    <row r="403" spans="1:117" x14ac:dyDescent="0.2">
      <c r="A403" s="97">
        <f t="shared" si="196"/>
        <v>43844</v>
      </c>
      <c r="B403" s="5">
        <f t="shared" si="185"/>
        <v>1048.4205489400001</v>
      </c>
      <c r="C403" s="5">
        <f t="shared" si="197"/>
        <v>1000</v>
      </c>
      <c r="D403" s="63">
        <f t="shared" si="198"/>
        <v>5259.76</v>
      </c>
      <c r="E403" s="11">
        <f>IF(K403=1,VLOOKUP(A403,[1]Plan1!$BO$80:$BQ$314,3),E402)</f>
        <v>5320.25</v>
      </c>
      <c r="F403" s="143">
        <f t="shared" si="199"/>
        <v>43816</v>
      </c>
      <c r="G403" s="9">
        <f t="shared" si="186"/>
        <v>1.1500524738771389E-2</v>
      </c>
      <c r="H403" s="64">
        <f t="shared" si="203"/>
        <v>43845</v>
      </c>
      <c r="I403" s="64">
        <f t="shared" si="187"/>
        <v>43845</v>
      </c>
      <c r="J403" s="1">
        <f t="shared" si="200"/>
        <v>20</v>
      </c>
      <c r="K403" s="1">
        <f t="shared" si="183"/>
        <v>19</v>
      </c>
      <c r="L403" s="5">
        <f t="shared" si="188"/>
        <v>1.0109223599999999</v>
      </c>
      <c r="M403" s="12">
        <f t="shared" si="184"/>
        <v>1.0051002499999999</v>
      </c>
      <c r="N403" s="12">
        <f t="shared" si="180"/>
        <v>1.0324395343774786</v>
      </c>
      <c r="O403" s="5">
        <f t="shared" si="182"/>
        <v>1.0437162099999999</v>
      </c>
      <c r="P403" s="5">
        <f t="shared" si="189"/>
        <v>1043.71621</v>
      </c>
      <c r="Q403" s="10">
        <f t="shared" si="190"/>
        <v>0</v>
      </c>
      <c r="R403" s="6">
        <f t="shared" si="191"/>
        <v>0</v>
      </c>
      <c r="S403" s="5">
        <f t="shared" si="192"/>
        <v>0</v>
      </c>
      <c r="T403" s="6">
        <f t="shared" si="201"/>
        <v>0.12</v>
      </c>
      <c r="U403" s="10">
        <f t="shared" si="181"/>
        <v>10</v>
      </c>
      <c r="V403" s="10">
        <v>252</v>
      </c>
      <c r="W403" s="12">
        <f t="shared" si="193"/>
        <v>1.004507297</v>
      </c>
      <c r="X403" s="5">
        <f t="shared" si="194"/>
        <v>4.7043389400000004</v>
      </c>
      <c r="Y403" s="11">
        <f t="shared" si="195"/>
        <v>0</v>
      </c>
      <c r="Z403" s="2" t="s">
        <v>65</v>
      </c>
      <c r="AA403" s="64">
        <f t="shared" si="202"/>
        <v>43860</v>
      </c>
      <c r="AB403" s="2"/>
      <c r="AC403" s="41"/>
      <c r="AD403" s="48">
        <v>45085</v>
      </c>
      <c r="AE403" s="22" t="s">
        <v>101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9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4"/>
      <c r="CX403" s="1"/>
      <c r="CY403" s="1"/>
      <c r="CZ403" s="1"/>
      <c r="DA403" s="1"/>
      <c r="DB403" s="1"/>
      <c r="DC403" s="1"/>
      <c r="DD403" s="1"/>
      <c r="DE403" s="1"/>
      <c r="DF403" s="1"/>
      <c r="DG403" s="2"/>
      <c r="DH403" s="1"/>
      <c r="DI403" s="1"/>
      <c r="DJ403" s="1"/>
      <c r="DK403" s="1"/>
      <c r="DL403" s="1"/>
      <c r="DM403" s="1"/>
    </row>
    <row r="404" spans="1:117" x14ac:dyDescent="0.2">
      <c r="A404" s="97">
        <f t="shared" si="196"/>
        <v>43845</v>
      </c>
      <c r="B404" s="5">
        <f t="shared" si="185"/>
        <v>1049.4920180900001</v>
      </c>
      <c r="C404" s="5">
        <f t="shared" si="197"/>
        <v>1000</v>
      </c>
      <c r="D404" s="63">
        <f t="shared" si="198"/>
        <v>5259.76</v>
      </c>
      <c r="E404" s="11">
        <f>IF(K404=1,VLOOKUP(A404,[1]Plan1!$BO$80:$BQ$314,3),E403)</f>
        <v>5320.25</v>
      </c>
      <c r="F404" s="143">
        <f t="shared" si="199"/>
        <v>43816</v>
      </c>
      <c r="G404" s="9">
        <f t="shared" si="186"/>
        <v>1.1500524738771389E-2</v>
      </c>
      <c r="H404" s="64">
        <f t="shared" si="203"/>
        <v>43878</v>
      </c>
      <c r="I404" s="64">
        <f t="shared" si="187"/>
        <v>43845</v>
      </c>
      <c r="J404" s="1">
        <f t="shared" si="200"/>
        <v>20</v>
      </c>
      <c r="K404" s="1">
        <f t="shared" si="183"/>
        <v>20</v>
      </c>
      <c r="L404" s="5">
        <f t="shared" si="188"/>
        <v>1.01150052</v>
      </c>
      <c r="M404" s="12">
        <f t="shared" si="184"/>
        <v>1.0051002499999999</v>
      </c>
      <c r="N404" s="12">
        <f t="shared" si="180"/>
        <v>1.0324395343774786</v>
      </c>
      <c r="O404" s="5">
        <f t="shared" si="182"/>
        <v>1.04431312</v>
      </c>
      <c r="P404" s="5">
        <f t="shared" si="189"/>
        <v>1044.31312</v>
      </c>
      <c r="Q404" s="10">
        <f t="shared" si="190"/>
        <v>0</v>
      </c>
      <c r="R404" s="6">
        <f t="shared" si="191"/>
        <v>0</v>
      </c>
      <c r="S404" s="5">
        <f t="shared" si="192"/>
        <v>0</v>
      </c>
      <c r="T404" s="6">
        <f t="shared" si="201"/>
        <v>0.12</v>
      </c>
      <c r="U404" s="10">
        <f t="shared" si="181"/>
        <v>11</v>
      </c>
      <c r="V404" s="10">
        <v>252</v>
      </c>
      <c r="W404" s="12">
        <f t="shared" si="193"/>
        <v>1.004959143</v>
      </c>
      <c r="X404" s="5">
        <f t="shared" si="194"/>
        <v>5.1788980899999997</v>
      </c>
      <c r="Y404" s="11">
        <f t="shared" si="195"/>
        <v>0</v>
      </c>
      <c r="Z404" s="2" t="s">
        <v>65</v>
      </c>
      <c r="AA404" s="64">
        <f t="shared" si="202"/>
        <v>43860</v>
      </c>
      <c r="AB404" s="2"/>
      <c r="AC404" s="41"/>
      <c r="AD404" s="48">
        <v>45176</v>
      </c>
      <c r="AE404" s="22" t="s">
        <v>103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9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4"/>
      <c r="CX404" s="1"/>
      <c r="CY404" s="1"/>
      <c r="CZ404" s="1"/>
      <c r="DA404" s="1"/>
      <c r="DB404" s="1"/>
      <c r="DC404" s="1"/>
      <c r="DD404" s="1"/>
      <c r="DE404" s="1"/>
      <c r="DF404" s="1"/>
      <c r="DG404" s="2"/>
      <c r="DH404" s="1"/>
      <c r="DI404" s="1"/>
      <c r="DJ404" s="1"/>
      <c r="DK404" s="1"/>
      <c r="DL404" s="1"/>
      <c r="DM404" s="1"/>
    </row>
    <row r="405" spans="1:117" x14ac:dyDescent="0.2">
      <c r="A405" s="97">
        <f t="shared" si="196"/>
        <v>43846</v>
      </c>
      <c r="B405" s="5">
        <f t="shared" si="185"/>
        <v>1050.0598441</v>
      </c>
      <c r="C405" s="5">
        <f t="shared" si="197"/>
        <v>1000</v>
      </c>
      <c r="D405" s="63">
        <f t="shared" si="198"/>
        <v>5320.25</v>
      </c>
      <c r="E405" s="11">
        <f>IF(K405=1,VLOOKUP(A405,[1]Plan1!$BO$80:$BQ$314,3),E404)</f>
        <v>5331.42</v>
      </c>
      <c r="F405" s="143">
        <f t="shared" si="199"/>
        <v>43846</v>
      </c>
      <c r="G405" s="9">
        <f t="shared" si="186"/>
        <v>2.099525398242541E-3</v>
      </c>
      <c r="H405" s="64">
        <f t="shared" si="203"/>
        <v>43878</v>
      </c>
      <c r="I405" s="64">
        <f t="shared" si="187"/>
        <v>43878</v>
      </c>
      <c r="J405" s="1">
        <f t="shared" si="200"/>
        <v>23</v>
      </c>
      <c r="K405" s="1">
        <f t="shared" si="183"/>
        <v>1</v>
      </c>
      <c r="L405" s="5">
        <f t="shared" si="188"/>
        <v>1.00009119</v>
      </c>
      <c r="M405" s="12">
        <f t="shared" si="184"/>
        <v>1.01150052</v>
      </c>
      <c r="N405" s="12">
        <f t="shared" si="180"/>
        <v>1.0443131258913776</v>
      </c>
      <c r="O405" s="5">
        <f t="shared" si="182"/>
        <v>1.0444083500000001</v>
      </c>
      <c r="P405" s="5">
        <f t="shared" si="189"/>
        <v>1044.4083499999999</v>
      </c>
      <c r="Q405" s="10">
        <f t="shared" si="190"/>
        <v>0</v>
      </c>
      <c r="R405" s="6">
        <f t="shared" si="191"/>
        <v>0</v>
      </c>
      <c r="S405" s="5">
        <f t="shared" si="192"/>
        <v>0</v>
      </c>
      <c r="T405" s="6">
        <f t="shared" si="201"/>
        <v>0.12</v>
      </c>
      <c r="U405" s="10">
        <f t="shared" si="181"/>
        <v>12</v>
      </c>
      <c r="V405" s="10">
        <v>252</v>
      </c>
      <c r="W405" s="12">
        <f t="shared" si="193"/>
        <v>1.005411192</v>
      </c>
      <c r="X405" s="5">
        <f t="shared" si="194"/>
        <v>5.6514940999999999</v>
      </c>
      <c r="Y405" s="11">
        <f t="shared" si="195"/>
        <v>0</v>
      </c>
      <c r="Z405" s="2" t="s">
        <v>65</v>
      </c>
      <c r="AA405" s="64">
        <f t="shared" si="202"/>
        <v>43860</v>
      </c>
      <c r="AB405" s="2"/>
      <c r="AC405" s="41"/>
      <c r="AD405" s="48">
        <v>45211</v>
      </c>
      <c r="AE405" s="32" t="s">
        <v>89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9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4"/>
      <c r="CX405" s="1"/>
      <c r="CY405" s="1"/>
      <c r="CZ405" s="1"/>
      <c r="DA405" s="1"/>
      <c r="DB405" s="1"/>
      <c r="DC405" s="1"/>
      <c r="DD405" s="1"/>
      <c r="DE405" s="1"/>
      <c r="DF405" s="1"/>
      <c r="DG405" s="2"/>
      <c r="DH405" s="1"/>
      <c r="DI405" s="1"/>
      <c r="DJ405" s="1"/>
      <c r="DK405" s="1"/>
      <c r="DL405" s="1"/>
      <c r="DM405" s="1"/>
    </row>
    <row r="406" spans="1:117" x14ac:dyDescent="0.2">
      <c r="A406" s="97">
        <f t="shared" si="196"/>
        <v>43847</v>
      </c>
      <c r="B406" s="5">
        <f t="shared" si="185"/>
        <v>1050.6279783</v>
      </c>
      <c r="C406" s="5">
        <f t="shared" si="197"/>
        <v>1000</v>
      </c>
      <c r="D406" s="63">
        <f t="shared" si="198"/>
        <v>5320.25</v>
      </c>
      <c r="E406" s="11">
        <f>IF(K406=1,VLOOKUP(A406,[1]Plan1!$BO$80:$BQ$314,3),E405)</f>
        <v>5331.42</v>
      </c>
      <c r="F406" s="143">
        <f t="shared" si="199"/>
        <v>43846</v>
      </c>
      <c r="G406" s="9">
        <f t="shared" si="186"/>
        <v>2.099525398242541E-3</v>
      </c>
      <c r="H406" s="64">
        <f t="shared" si="203"/>
        <v>43878</v>
      </c>
      <c r="I406" s="64">
        <f t="shared" si="187"/>
        <v>43878</v>
      </c>
      <c r="J406" s="1">
        <f t="shared" si="200"/>
        <v>23</v>
      </c>
      <c r="K406" s="1">
        <f t="shared" si="183"/>
        <v>2</v>
      </c>
      <c r="L406" s="5">
        <f t="shared" si="188"/>
        <v>1.00018239</v>
      </c>
      <c r="M406" s="12">
        <f t="shared" si="184"/>
        <v>1.01150052</v>
      </c>
      <c r="N406" s="12">
        <f t="shared" si="180"/>
        <v>1.0443131258913776</v>
      </c>
      <c r="O406" s="5">
        <f t="shared" si="182"/>
        <v>1.0445035899999999</v>
      </c>
      <c r="P406" s="5">
        <f t="shared" si="189"/>
        <v>1044.50359</v>
      </c>
      <c r="Q406" s="10">
        <f t="shared" si="190"/>
        <v>0</v>
      </c>
      <c r="R406" s="6">
        <f t="shared" si="191"/>
        <v>0</v>
      </c>
      <c r="S406" s="5">
        <f t="shared" si="192"/>
        <v>0</v>
      </c>
      <c r="T406" s="6">
        <f t="shared" si="201"/>
        <v>0.12</v>
      </c>
      <c r="U406" s="10">
        <f t="shared" si="181"/>
        <v>13</v>
      </c>
      <c r="V406" s="10">
        <v>252</v>
      </c>
      <c r="W406" s="12">
        <f t="shared" si="193"/>
        <v>1.0058634440000001</v>
      </c>
      <c r="X406" s="5">
        <f t="shared" si="194"/>
        <v>6.1243882999999997</v>
      </c>
      <c r="Y406" s="11">
        <f t="shared" si="195"/>
        <v>0</v>
      </c>
      <c r="Z406" s="2" t="s">
        <v>65</v>
      </c>
      <c r="AA406" s="64">
        <f t="shared" si="202"/>
        <v>43860</v>
      </c>
      <c r="AB406" s="2"/>
      <c r="AC406" s="41"/>
      <c r="AD406" s="48">
        <v>45232</v>
      </c>
      <c r="AE406" s="22" t="s">
        <v>95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9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4"/>
      <c r="CX406" s="1"/>
      <c r="CY406" s="1"/>
      <c r="CZ406" s="1"/>
      <c r="DA406" s="1"/>
      <c r="DB406" s="1"/>
      <c r="DC406" s="1"/>
      <c r="DD406" s="1"/>
      <c r="DE406" s="1"/>
      <c r="DF406" s="1"/>
      <c r="DG406" s="2"/>
      <c r="DH406" s="1"/>
      <c r="DI406" s="1"/>
      <c r="DJ406" s="1"/>
      <c r="DK406" s="1"/>
      <c r="DL406" s="1"/>
      <c r="DM406" s="1"/>
    </row>
    <row r="407" spans="1:117" x14ac:dyDescent="0.2">
      <c r="A407" s="97">
        <f t="shared" si="196"/>
        <v>43848</v>
      </c>
      <c r="B407" s="5">
        <f t="shared" si="185"/>
        <v>1051.1964218100002</v>
      </c>
      <c r="C407" s="5">
        <f t="shared" si="197"/>
        <v>1000</v>
      </c>
      <c r="D407" s="63">
        <f t="shared" si="198"/>
        <v>5320.25</v>
      </c>
      <c r="E407" s="11">
        <f>IF(K407=1,VLOOKUP(A407,[1]Plan1!$BO$80:$BQ$314,3),E406)</f>
        <v>5331.42</v>
      </c>
      <c r="F407" s="143">
        <f t="shared" si="199"/>
        <v>43846</v>
      </c>
      <c r="G407" s="9">
        <f t="shared" si="186"/>
        <v>2.099525398242541E-3</v>
      </c>
      <c r="H407" s="64">
        <f t="shared" si="203"/>
        <v>43878</v>
      </c>
      <c r="I407" s="64">
        <f t="shared" si="187"/>
        <v>43878</v>
      </c>
      <c r="J407" s="1">
        <f t="shared" si="200"/>
        <v>23</v>
      </c>
      <c r="K407" s="1">
        <f t="shared" si="183"/>
        <v>3</v>
      </c>
      <c r="L407" s="5">
        <f t="shared" si="188"/>
        <v>1.0002736000000001</v>
      </c>
      <c r="M407" s="12">
        <f t="shared" si="184"/>
        <v>1.01150052</v>
      </c>
      <c r="N407" s="12">
        <f t="shared" si="180"/>
        <v>1.0443131258913776</v>
      </c>
      <c r="O407" s="5">
        <f t="shared" si="182"/>
        <v>1.0445988399999999</v>
      </c>
      <c r="P407" s="5">
        <f t="shared" si="189"/>
        <v>1044.5988400000001</v>
      </c>
      <c r="Q407" s="10">
        <f t="shared" si="190"/>
        <v>0</v>
      </c>
      <c r="R407" s="6">
        <f t="shared" si="191"/>
        <v>0</v>
      </c>
      <c r="S407" s="5">
        <f t="shared" si="192"/>
        <v>0</v>
      </c>
      <c r="T407" s="6">
        <f t="shared" si="201"/>
        <v>0.12</v>
      </c>
      <c r="U407" s="10">
        <f t="shared" si="181"/>
        <v>14</v>
      </c>
      <c r="V407" s="10">
        <v>252</v>
      </c>
      <c r="W407" s="12">
        <f t="shared" si="193"/>
        <v>1.0063158999999999</v>
      </c>
      <c r="X407" s="5">
        <f t="shared" si="194"/>
        <v>6.5975818100000003</v>
      </c>
      <c r="Y407" s="11">
        <f t="shared" si="195"/>
        <v>0</v>
      </c>
      <c r="Z407" s="2" t="s">
        <v>65</v>
      </c>
      <c r="AA407" s="64">
        <f t="shared" si="202"/>
        <v>43860</v>
      </c>
      <c r="AB407" s="2"/>
      <c r="AC407" s="41"/>
      <c r="AD407" s="48">
        <v>45245</v>
      </c>
      <c r="AE407" s="22" t="s">
        <v>104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9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4"/>
      <c r="CX407" s="1"/>
      <c r="CY407" s="1"/>
      <c r="CZ407" s="1"/>
      <c r="DA407" s="1"/>
      <c r="DB407" s="1"/>
      <c r="DC407" s="1"/>
      <c r="DD407" s="1"/>
      <c r="DE407" s="1"/>
      <c r="DF407" s="1"/>
      <c r="DG407" s="2"/>
      <c r="DH407" s="1"/>
      <c r="DI407" s="1"/>
      <c r="DJ407" s="1"/>
      <c r="DK407" s="1"/>
      <c r="DL407" s="1"/>
      <c r="DM407" s="1"/>
    </row>
    <row r="408" spans="1:117" x14ac:dyDescent="0.2">
      <c r="A408" s="97">
        <f t="shared" si="196"/>
        <v>43849</v>
      </c>
      <c r="B408" s="5">
        <f t="shared" si="185"/>
        <v>1051.1964218100002</v>
      </c>
      <c r="C408" s="5">
        <f t="shared" si="197"/>
        <v>1000</v>
      </c>
      <c r="D408" s="63">
        <f t="shared" si="198"/>
        <v>5320.25</v>
      </c>
      <c r="E408" s="11">
        <f>IF(K408=1,VLOOKUP(A408,[1]Plan1!$BO$80:$BQ$314,3),E407)</f>
        <v>5331.42</v>
      </c>
      <c r="F408" s="143">
        <f t="shared" si="199"/>
        <v>43846</v>
      </c>
      <c r="G408" s="9">
        <f t="shared" si="186"/>
        <v>2.099525398242541E-3</v>
      </c>
      <c r="H408" s="64">
        <f t="shared" si="203"/>
        <v>43878</v>
      </c>
      <c r="I408" s="64">
        <f t="shared" si="187"/>
        <v>43878</v>
      </c>
      <c r="J408" s="1">
        <f t="shared" si="200"/>
        <v>23</v>
      </c>
      <c r="K408" s="1">
        <f t="shared" si="183"/>
        <v>3</v>
      </c>
      <c r="L408" s="5">
        <f t="shared" si="188"/>
        <v>1.0002736000000001</v>
      </c>
      <c r="M408" s="12">
        <f t="shared" si="184"/>
        <v>1.01150052</v>
      </c>
      <c r="N408" s="12">
        <f t="shared" si="180"/>
        <v>1.0443131258913776</v>
      </c>
      <c r="O408" s="5">
        <f t="shared" si="182"/>
        <v>1.0445988399999999</v>
      </c>
      <c r="P408" s="5">
        <f t="shared" si="189"/>
        <v>1044.5988400000001</v>
      </c>
      <c r="Q408" s="10">
        <f t="shared" si="190"/>
        <v>0</v>
      </c>
      <c r="R408" s="6">
        <f t="shared" si="191"/>
        <v>0</v>
      </c>
      <c r="S408" s="5">
        <f t="shared" si="192"/>
        <v>0</v>
      </c>
      <c r="T408" s="6">
        <f t="shared" si="201"/>
        <v>0.12</v>
      </c>
      <c r="U408" s="10">
        <f t="shared" si="181"/>
        <v>14</v>
      </c>
      <c r="V408" s="10">
        <v>252</v>
      </c>
      <c r="W408" s="12">
        <f t="shared" si="193"/>
        <v>1.0063158999999999</v>
      </c>
      <c r="X408" s="5">
        <f t="shared" si="194"/>
        <v>6.5975818100000003</v>
      </c>
      <c r="Y408" s="11">
        <f t="shared" si="195"/>
        <v>0</v>
      </c>
      <c r="Z408" s="2" t="s">
        <v>65</v>
      </c>
      <c r="AA408" s="64">
        <f t="shared" si="202"/>
        <v>43860</v>
      </c>
      <c r="AB408" s="2"/>
      <c r="AC408" s="41"/>
      <c r="AD408" s="48">
        <v>45285</v>
      </c>
      <c r="AE408" s="22" t="s">
        <v>97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9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4"/>
      <c r="CX408" s="1"/>
      <c r="CY408" s="1"/>
      <c r="CZ408" s="1"/>
      <c r="DA408" s="1"/>
      <c r="DB408" s="1"/>
      <c r="DC408" s="1"/>
      <c r="DD408" s="1"/>
      <c r="DE408" s="1"/>
      <c r="DF408" s="1"/>
      <c r="DG408" s="2"/>
      <c r="DH408" s="1"/>
      <c r="DI408" s="1"/>
      <c r="DJ408" s="1"/>
      <c r="DK408" s="1"/>
      <c r="DL408" s="1"/>
      <c r="DM408" s="1"/>
    </row>
    <row r="409" spans="1:117" x14ac:dyDescent="0.2">
      <c r="A409" s="97">
        <f t="shared" si="196"/>
        <v>43850</v>
      </c>
      <c r="B409" s="5">
        <f t="shared" si="185"/>
        <v>1051.1964218100002</v>
      </c>
      <c r="C409" s="5">
        <f t="shared" si="197"/>
        <v>1000</v>
      </c>
      <c r="D409" s="63">
        <f t="shared" si="198"/>
        <v>5320.25</v>
      </c>
      <c r="E409" s="11">
        <f>IF(K409=1,VLOOKUP(A409,[1]Plan1!$BO$80:$BQ$314,3),E408)</f>
        <v>5331.42</v>
      </c>
      <c r="F409" s="143">
        <f t="shared" si="199"/>
        <v>43846</v>
      </c>
      <c r="G409" s="9">
        <f t="shared" si="186"/>
        <v>2.099525398242541E-3</v>
      </c>
      <c r="H409" s="64">
        <f t="shared" si="203"/>
        <v>43878</v>
      </c>
      <c r="I409" s="64">
        <f t="shared" si="187"/>
        <v>43878</v>
      </c>
      <c r="J409" s="1">
        <f t="shared" si="200"/>
        <v>23</v>
      </c>
      <c r="K409" s="1">
        <f t="shared" si="183"/>
        <v>3</v>
      </c>
      <c r="L409" s="5">
        <f t="shared" si="188"/>
        <v>1.0002736000000001</v>
      </c>
      <c r="M409" s="12">
        <f t="shared" si="184"/>
        <v>1.01150052</v>
      </c>
      <c r="N409" s="12">
        <f t="shared" si="180"/>
        <v>1.0443131258913776</v>
      </c>
      <c r="O409" s="5">
        <f t="shared" si="182"/>
        <v>1.0445988399999999</v>
      </c>
      <c r="P409" s="5">
        <f t="shared" si="189"/>
        <v>1044.5988400000001</v>
      </c>
      <c r="Q409" s="10">
        <f t="shared" si="190"/>
        <v>0</v>
      </c>
      <c r="R409" s="6">
        <f t="shared" si="191"/>
        <v>0</v>
      </c>
      <c r="S409" s="5">
        <f t="shared" si="192"/>
        <v>0</v>
      </c>
      <c r="T409" s="6">
        <f t="shared" si="201"/>
        <v>0.12</v>
      </c>
      <c r="U409" s="10">
        <f t="shared" si="181"/>
        <v>14</v>
      </c>
      <c r="V409" s="10">
        <v>252</v>
      </c>
      <c r="W409" s="12">
        <f t="shared" si="193"/>
        <v>1.0063158999999999</v>
      </c>
      <c r="X409" s="5">
        <f t="shared" si="194"/>
        <v>6.5975818100000003</v>
      </c>
      <c r="Y409" s="11">
        <f t="shared" si="195"/>
        <v>0</v>
      </c>
      <c r="Z409" s="2" t="s">
        <v>65</v>
      </c>
      <c r="AA409" s="64">
        <f t="shared" si="202"/>
        <v>43860</v>
      </c>
      <c r="AB409" s="2"/>
      <c r="AC409" s="41"/>
      <c r="AD409" s="48">
        <v>45292</v>
      </c>
      <c r="AE409" s="22" t="s">
        <v>99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9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4"/>
      <c r="CX409" s="1"/>
      <c r="CY409" s="1"/>
      <c r="CZ409" s="1"/>
      <c r="DA409" s="1"/>
      <c r="DB409" s="1"/>
      <c r="DC409" s="1"/>
      <c r="DD409" s="1"/>
      <c r="DE409" s="1"/>
      <c r="DF409" s="1"/>
      <c r="DG409" s="2"/>
      <c r="DH409" s="1"/>
      <c r="DI409" s="1"/>
      <c r="DJ409" s="1"/>
      <c r="DK409" s="1"/>
      <c r="DL409" s="1"/>
      <c r="DM409" s="1"/>
    </row>
    <row r="410" spans="1:117" x14ac:dyDescent="0.2">
      <c r="A410" s="97">
        <f t="shared" si="196"/>
        <v>43851</v>
      </c>
      <c r="B410" s="5">
        <f t="shared" si="185"/>
        <v>1051.76517365</v>
      </c>
      <c r="C410" s="5">
        <f t="shared" si="197"/>
        <v>1000</v>
      </c>
      <c r="D410" s="63">
        <f t="shared" si="198"/>
        <v>5320.25</v>
      </c>
      <c r="E410" s="11">
        <f>IF(K410=1,VLOOKUP(A410,[1]Plan1!$BO$80:$BQ$314,3),E409)</f>
        <v>5331.42</v>
      </c>
      <c r="F410" s="143">
        <f t="shared" si="199"/>
        <v>43846</v>
      </c>
      <c r="G410" s="9">
        <f t="shared" si="186"/>
        <v>2.099525398242541E-3</v>
      </c>
      <c r="H410" s="64">
        <f t="shared" si="203"/>
        <v>43878</v>
      </c>
      <c r="I410" s="64">
        <f t="shared" si="187"/>
        <v>43878</v>
      </c>
      <c r="J410" s="1">
        <f t="shared" si="200"/>
        <v>23</v>
      </c>
      <c r="K410" s="1">
        <f t="shared" si="183"/>
        <v>4</v>
      </c>
      <c r="L410" s="5">
        <f t="shared" si="188"/>
        <v>1.00036481</v>
      </c>
      <c r="M410" s="12">
        <f t="shared" si="184"/>
        <v>1.01150052</v>
      </c>
      <c r="N410" s="12">
        <f t="shared" si="180"/>
        <v>1.0443131258913776</v>
      </c>
      <c r="O410" s="5">
        <f t="shared" si="182"/>
        <v>1.0446941000000001</v>
      </c>
      <c r="P410" s="5">
        <f t="shared" si="189"/>
        <v>1044.6940999999999</v>
      </c>
      <c r="Q410" s="10">
        <f t="shared" si="190"/>
        <v>0</v>
      </c>
      <c r="R410" s="6">
        <f t="shared" si="191"/>
        <v>0</v>
      </c>
      <c r="S410" s="5">
        <f t="shared" si="192"/>
        <v>0</v>
      </c>
      <c r="T410" s="6">
        <f t="shared" si="201"/>
        <v>0.12</v>
      </c>
      <c r="U410" s="10">
        <f t="shared" si="181"/>
        <v>15</v>
      </c>
      <c r="V410" s="10">
        <v>252</v>
      </c>
      <c r="W410" s="12">
        <f t="shared" si="193"/>
        <v>1.006768559</v>
      </c>
      <c r="X410" s="5">
        <f t="shared" si="194"/>
        <v>7.0710736499999998</v>
      </c>
      <c r="Y410" s="11">
        <f t="shared" si="195"/>
        <v>0</v>
      </c>
      <c r="Z410" s="2" t="s">
        <v>65</v>
      </c>
      <c r="AA410" s="64">
        <f t="shared" si="202"/>
        <v>43860</v>
      </c>
      <c r="AB410" s="2"/>
      <c r="AC410" s="41"/>
      <c r="AD410" s="48">
        <v>45334</v>
      </c>
      <c r="AE410" s="22" t="s">
        <v>83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9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4"/>
      <c r="CX410" s="1"/>
      <c r="CY410" s="1"/>
      <c r="CZ410" s="1"/>
      <c r="DA410" s="1"/>
      <c r="DB410" s="1"/>
      <c r="DC410" s="1"/>
      <c r="DD410" s="1"/>
      <c r="DE410" s="1"/>
      <c r="DF410" s="1"/>
      <c r="DG410" s="2"/>
      <c r="DH410" s="1"/>
      <c r="DI410" s="1"/>
      <c r="DJ410" s="1"/>
      <c r="DK410" s="1"/>
      <c r="DL410" s="1"/>
      <c r="DM410" s="1"/>
    </row>
    <row r="411" spans="1:117" x14ac:dyDescent="0.2">
      <c r="A411" s="97">
        <f t="shared" si="196"/>
        <v>43852</v>
      </c>
      <c r="B411" s="5">
        <f t="shared" si="185"/>
        <v>1052.33423494</v>
      </c>
      <c r="C411" s="5">
        <f t="shared" si="197"/>
        <v>1000</v>
      </c>
      <c r="D411" s="63">
        <f t="shared" si="198"/>
        <v>5320.25</v>
      </c>
      <c r="E411" s="11">
        <f>IF(K411=1,VLOOKUP(A411,[1]Plan1!$BO$80:$BQ$314,3),E410)</f>
        <v>5331.42</v>
      </c>
      <c r="F411" s="143">
        <f t="shared" si="199"/>
        <v>43846</v>
      </c>
      <c r="G411" s="9">
        <f t="shared" si="186"/>
        <v>2.099525398242541E-3</v>
      </c>
      <c r="H411" s="64">
        <f t="shared" si="203"/>
        <v>43878</v>
      </c>
      <c r="I411" s="64">
        <f t="shared" si="187"/>
        <v>43878</v>
      </c>
      <c r="J411" s="1">
        <f t="shared" si="200"/>
        <v>23</v>
      </c>
      <c r="K411" s="1">
        <f t="shared" si="183"/>
        <v>5</v>
      </c>
      <c r="L411" s="5">
        <f t="shared" si="188"/>
        <v>1.00045604</v>
      </c>
      <c r="M411" s="12">
        <f t="shared" si="184"/>
        <v>1.01150052</v>
      </c>
      <c r="N411" s="12">
        <f t="shared" si="180"/>
        <v>1.0443131258913776</v>
      </c>
      <c r="O411" s="5">
        <f t="shared" si="182"/>
        <v>1.0447893699999999</v>
      </c>
      <c r="P411" s="5">
        <f t="shared" si="189"/>
        <v>1044.78937</v>
      </c>
      <c r="Q411" s="10">
        <f t="shared" si="190"/>
        <v>0</v>
      </c>
      <c r="R411" s="6">
        <f t="shared" si="191"/>
        <v>0</v>
      </c>
      <c r="S411" s="5">
        <f t="shared" si="192"/>
        <v>0</v>
      </c>
      <c r="T411" s="6">
        <f t="shared" si="201"/>
        <v>0.12</v>
      </c>
      <c r="U411" s="10">
        <f t="shared" si="181"/>
        <v>16</v>
      </c>
      <c r="V411" s="10">
        <v>252</v>
      </c>
      <c r="W411" s="12">
        <f t="shared" si="193"/>
        <v>1.007221422</v>
      </c>
      <c r="X411" s="5">
        <f t="shared" si="194"/>
        <v>7.5448649400000001</v>
      </c>
      <c r="Y411" s="11">
        <f t="shared" si="195"/>
        <v>0</v>
      </c>
      <c r="Z411" s="2" t="s">
        <v>65</v>
      </c>
      <c r="AA411" s="64">
        <f t="shared" si="202"/>
        <v>43860</v>
      </c>
      <c r="AB411" s="2"/>
      <c r="AC411" s="41"/>
      <c r="AD411" s="48">
        <v>45335</v>
      </c>
      <c r="AE411" s="22" t="s">
        <v>83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9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4"/>
      <c r="CX411" s="1"/>
      <c r="CY411" s="1"/>
      <c r="CZ411" s="1"/>
      <c r="DA411" s="1"/>
      <c r="DB411" s="1"/>
      <c r="DC411" s="1"/>
      <c r="DD411" s="1"/>
      <c r="DE411" s="1"/>
      <c r="DF411" s="1"/>
      <c r="DG411" s="2"/>
      <c r="DH411" s="1"/>
      <c r="DI411" s="1"/>
      <c r="DJ411" s="1"/>
      <c r="DK411" s="1"/>
      <c r="DL411" s="1"/>
      <c r="DM411" s="1"/>
    </row>
    <row r="412" spans="1:117" x14ac:dyDescent="0.2">
      <c r="A412" s="97">
        <f t="shared" si="196"/>
        <v>43853</v>
      </c>
      <c r="B412" s="5">
        <f t="shared" si="185"/>
        <v>1052.90359463</v>
      </c>
      <c r="C412" s="5">
        <f t="shared" si="197"/>
        <v>1000</v>
      </c>
      <c r="D412" s="63">
        <f t="shared" si="198"/>
        <v>5320.25</v>
      </c>
      <c r="E412" s="11">
        <f>IF(K412=1,VLOOKUP(A412,[1]Plan1!$BO$80:$BQ$314,3),E411)</f>
        <v>5331.42</v>
      </c>
      <c r="F412" s="143">
        <f t="shared" si="199"/>
        <v>43846</v>
      </c>
      <c r="G412" s="9">
        <f t="shared" si="186"/>
        <v>2.099525398242541E-3</v>
      </c>
      <c r="H412" s="64">
        <f t="shared" si="203"/>
        <v>43878</v>
      </c>
      <c r="I412" s="64">
        <f t="shared" si="187"/>
        <v>43878</v>
      </c>
      <c r="J412" s="1">
        <f t="shared" si="200"/>
        <v>23</v>
      </c>
      <c r="K412" s="1">
        <f t="shared" si="183"/>
        <v>6</v>
      </c>
      <c r="L412" s="5">
        <f t="shared" si="188"/>
        <v>1.00054727</v>
      </c>
      <c r="M412" s="12">
        <f t="shared" si="184"/>
        <v>1.01150052</v>
      </c>
      <c r="N412" s="12">
        <f t="shared" si="180"/>
        <v>1.0443131258913776</v>
      </c>
      <c r="O412" s="5">
        <f t="shared" si="182"/>
        <v>1.04488464</v>
      </c>
      <c r="P412" s="5">
        <f t="shared" si="189"/>
        <v>1044.88464</v>
      </c>
      <c r="Q412" s="10">
        <f t="shared" si="190"/>
        <v>0</v>
      </c>
      <c r="R412" s="6">
        <f t="shared" si="191"/>
        <v>0</v>
      </c>
      <c r="S412" s="5">
        <f t="shared" si="192"/>
        <v>0</v>
      </c>
      <c r="T412" s="6">
        <f t="shared" si="201"/>
        <v>0.12</v>
      </c>
      <c r="U412" s="10">
        <f t="shared" si="181"/>
        <v>17</v>
      </c>
      <c r="V412" s="10">
        <v>252</v>
      </c>
      <c r="W412" s="12">
        <f t="shared" si="193"/>
        <v>1.0076744879999999</v>
      </c>
      <c r="X412" s="5">
        <f t="shared" si="194"/>
        <v>8.0189546299999996</v>
      </c>
      <c r="Y412" s="11">
        <f t="shared" si="195"/>
        <v>0</v>
      </c>
      <c r="Z412" s="2" t="s">
        <v>65</v>
      </c>
      <c r="AA412" s="64">
        <f t="shared" si="202"/>
        <v>43860</v>
      </c>
      <c r="AB412" s="2"/>
      <c r="AC412" s="41"/>
      <c r="AD412" s="48">
        <v>45380</v>
      </c>
      <c r="AE412" s="22" t="s">
        <v>100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9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4"/>
      <c r="CX412" s="1"/>
      <c r="CY412" s="1"/>
      <c r="CZ412" s="1"/>
      <c r="DA412" s="1"/>
      <c r="DB412" s="1"/>
      <c r="DC412" s="1"/>
      <c r="DD412" s="1"/>
      <c r="DE412" s="1"/>
      <c r="DF412" s="1"/>
      <c r="DG412" s="2"/>
      <c r="DH412" s="1"/>
      <c r="DI412" s="1"/>
      <c r="DJ412" s="1"/>
      <c r="DK412" s="1"/>
      <c r="DL412" s="1"/>
      <c r="DM412" s="1"/>
    </row>
    <row r="413" spans="1:117" x14ac:dyDescent="0.2">
      <c r="A413" s="97">
        <f t="shared" si="196"/>
        <v>43854</v>
      </c>
      <c r="B413" s="5">
        <f t="shared" si="185"/>
        <v>1053.4732739799999</v>
      </c>
      <c r="C413" s="5">
        <f t="shared" si="197"/>
        <v>1000</v>
      </c>
      <c r="D413" s="63">
        <f t="shared" si="198"/>
        <v>5320.25</v>
      </c>
      <c r="E413" s="11">
        <f>IF(K413=1,VLOOKUP(A413,[1]Plan1!$BO$80:$BQ$314,3),E412)</f>
        <v>5331.42</v>
      </c>
      <c r="F413" s="143">
        <f t="shared" si="199"/>
        <v>43846</v>
      </c>
      <c r="G413" s="9">
        <f t="shared" si="186"/>
        <v>2.099525398242541E-3</v>
      </c>
      <c r="H413" s="64">
        <f t="shared" si="203"/>
        <v>43878</v>
      </c>
      <c r="I413" s="64">
        <f t="shared" si="187"/>
        <v>43878</v>
      </c>
      <c r="J413" s="1">
        <f t="shared" si="200"/>
        <v>23</v>
      </c>
      <c r="K413" s="1">
        <f t="shared" si="183"/>
        <v>7</v>
      </c>
      <c r="L413" s="5">
        <f t="shared" si="188"/>
        <v>1.0006385099999999</v>
      </c>
      <c r="M413" s="12">
        <f t="shared" si="184"/>
        <v>1.01150052</v>
      </c>
      <c r="N413" s="12">
        <f t="shared" si="180"/>
        <v>1.0443131258913776</v>
      </c>
      <c r="O413" s="5">
        <f t="shared" si="182"/>
        <v>1.04497993</v>
      </c>
      <c r="P413" s="5">
        <f t="shared" si="189"/>
        <v>1044.97993</v>
      </c>
      <c r="Q413" s="10">
        <f t="shared" si="190"/>
        <v>0</v>
      </c>
      <c r="R413" s="6">
        <f t="shared" si="191"/>
        <v>0</v>
      </c>
      <c r="S413" s="5">
        <f t="shared" si="192"/>
        <v>0</v>
      </c>
      <c r="T413" s="6">
        <f t="shared" si="201"/>
        <v>0.12</v>
      </c>
      <c r="U413" s="10">
        <f t="shared" si="181"/>
        <v>18</v>
      </c>
      <c r="V413" s="10">
        <v>252</v>
      </c>
      <c r="W413" s="12">
        <f t="shared" si="193"/>
        <v>1.0081277580000001</v>
      </c>
      <c r="X413" s="5">
        <f t="shared" si="194"/>
        <v>8.4933439800000006</v>
      </c>
      <c r="Y413" s="11">
        <f t="shared" si="195"/>
        <v>0</v>
      </c>
      <c r="Z413" s="2" t="s">
        <v>65</v>
      </c>
      <c r="AA413" s="64">
        <f t="shared" si="202"/>
        <v>43860</v>
      </c>
      <c r="AB413" s="2"/>
      <c r="AC413" s="41"/>
      <c r="AD413" s="48">
        <v>45413</v>
      </c>
      <c r="AE413" s="22" t="s">
        <v>102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9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4"/>
      <c r="CX413" s="1"/>
      <c r="CY413" s="1"/>
      <c r="CZ413" s="1"/>
      <c r="DA413" s="1"/>
      <c r="DB413" s="1"/>
      <c r="DC413" s="1"/>
      <c r="DD413" s="1"/>
      <c r="DE413" s="1"/>
      <c r="DF413" s="1"/>
      <c r="DG413" s="2"/>
      <c r="DH413" s="1"/>
      <c r="DI413" s="1"/>
      <c r="DJ413" s="1"/>
      <c r="DK413" s="1"/>
      <c r="DL413" s="1"/>
      <c r="DM413" s="1"/>
    </row>
    <row r="414" spans="1:117" x14ac:dyDescent="0.2">
      <c r="A414" s="97">
        <f t="shared" si="196"/>
        <v>43855</v>
      </c>
      <c r="B414" s="5">
        <f t="shared" si="185"/>
        <v>1054.0432640499998</v>
      </c>
      <c r="C414" s="5">
        <f t="shared" si="197"/>
        <v>1000</v>
      </c>
      <c r="D414" s="63">
        <f t="shared" si="198"/>
        <v>5320.25</v>
      </c>
      <c r="E414" s="11">
        <f>IF(K414=1,VLOOKUP(A414,[1]Plan1!$BO$80:$BQ$314,3),E413)</f>
        <v>5331.42</v>
      </c>
      <c r="F414" s="143">
        <f t="shared" si="199"/>
        <v>43846</v>
      </c>
      <c r="G414" s="9">
        <f t="shared" si="186"/>
        <v>2.099525398242541E-3</v>
      </c>
      <c r="H414" s="64">
        <f t="shared" si="203"/>
        <v>43878</v>
      </c>
      <c r="I414" s="64">
        <f t="shared" si="187"/>
        <v>43878</v>
      </c>
      <c r="J414" s="1">
        <f t="shared" si="200"/>
        <v>23</v>
      </c>
      <c r="K414" s="1">
        <f t="shared" si="183"/>
        <v>8</v>
      </c>
      <c r="L414" s="5">
        <f t="shared" si="188"/>
        <v>1.00072977</v>
      </c>
      <c r="M414" s="12">
        <f t="shared" si="184"/>
        <v>1.01150052</v>
      </c>
      <c r="N414" s="12">
        <f t="shared" si="180"/>
        <v>1.0443131258913776</v>
      </c>
      <c r="O414" s="5">
        <f t="shared" si="182"/>
        <v>1.0450752299999999</v>
      </c>
      <c r="P414" s="5">
        <f t="shared" si="189"/>
        <v>1045.0752299999999</v>
      </c>
      <c r="Q414" s="10">
        <f t="shared" si="190"/>
        <v>0</v>
      </c>
      <c r="R414" s="6">
        <f t="shared" si="191"/>
        <v>0</v>
      </c>
      <c r="S414" s="5">
        <f t="shared" si="192"/>
        <v>0</v>
      </c>
      <c r="T414" s="6">
        <f t="shared" si="201"/>
        <v>0.12</v>
      </c>
      <c r="U414" s="10">
        <f t="shared" si="181"/>
        <v>19</v>
      </c>
      <c r="V414" s="10">
        <v>252</v>
      </c>
      <c r="W414" s="12">
        <f t="shared" si="193"/>
        <v>1.0085812329999999</v>
      </c>
      <c r="X414" s="5">
        <f t="shared" si="194"/>
        <v>8.96803405</v>
      </c>
      <c r="Y414" s="11">
        <f t="shared" si="195"/>
        <v>0</v>
      </c>
      <c r="Z414" s="2" t="s">
        <v>65</v>
      </c>
      <c r="AA414" s="64">
        <f t="shared" si="202"/>
        <v>43860</v>
      </c>
      <c r="AB414" s="2"/>
      <c r="AC414" s="41"/>
      <c r="AD414" s="48">
        <v>45442</v>
      </c>
      <c r="AE414" s="22" t="s">
        <v>101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9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4"/>
      <c r="CX414" s="1"/>
      <c r="CY414" s="1"/>
      <c r="CZ414" s="1"/>
      <c r="DA414" s="1"/>
      <c r="DB414" s="1"/>
      <c r="DC414" s="1"/>
      <c r="DD414" s="1"/>
      <c r="DE414" s="1"/>
      <c r="DF414" s="1"/>
      <c r="DG414" s="2"/>
      <c r="DH414" s="1"/>
      <c r="DI414" s="1"/>
      <c r="DJ414" s="1"/>
      <c r="DK414" s="1"/>
      <c r="DL414" s="1"/>
      <c r="DM414" s="1"/>
    </row>
    <row r="415" spans="1:117" x14ac:dyDescent="0.2">
      <c r="A415" s="97">
        <f t="shared" si="196"/>
        <v>43856</v>
      </c>
      <c r="B415" s="5">
        <f t="shared" si="185"/>
        <v>1054.0432640499998</v>
      </c>
      <c r="C415" s="5">
        <f t="shared" si="197"/>
        <v>1000</v>
      </c>
      <c r="D415" s="63">
        <f t="shared" si="198"/>
        <v>5320.25</v>
      </c>
      <c r="E415" s="11">
        <f>IF(K415=1,VLOOKUP(A415,[1]Plan1!$BO$80:$BQ$314,3),E414)</f>
        <v>5331.42</v>
      </c>
      <c r="F415" s="143">
        <f t="shared" si="199"/>
        <v>43846</v>
      </c>
      <c r="G415" s="9">
        <f t="shared" si="186"/>
        <v>2.099525398242541E-3</v>
      </c>
      <c r="H415" s="64">
        <f t="shared" si="203"/>
        <v>43878</v>
      </c>
      <c r="I415" s="64">
        <f t="shared" si="187"/>
        <v>43878</v>
      </c>
      <c r="J415" s="1">
        <f t="shared" si="200"/>
        <v>23</v>
      </c>
      <c r="K415" s="1">
        <f t="shared" si="183"/>
        <v>8</v>
      </c>
      <c r="L415" s="5">
        <f t="shared" si="188"/>
        <v>1.00072977</v>
      </c>
      <c r="M415" s="12">
        <f t="shared" si="184"/>
        <v>1.01150052</v>
      </c>
      <c r="N415" s="12">
        <f t="shared" ref="N415:N478" si="204">IF(I415&gt;I414,N414*M415,N414)</f>
        <v>1.0443131258913776</v>
      </c>
      <c r="O415" s="5">
        <f t="shared" si="182"/>
        <v>1.0450752299999999</v>
      </c>
      <c r="P415" s="5">
        <f t="shared" si="189"/>
        <v>1045.0752299999999</v>
      </c>
      <c r="Q415" s="10">
        <f t="shared" si="190"/>
        <v>0</v>
      </c>
      <c r="R415" s="6">
        <f t="shared" si="191"/>
        <v>0</v>
      </c>
      <c r="S415" s="5">
        <f t="shared" si="192"/>
        <v>0</v>
      </c>
      <c r="T415" s="6">
        <f t="shared" si="201"/>
        <v>0.12</v>
      </c>
      <c r="U415" s="10">
        <f t="shared" si="181"/>
        <v>19</v>
      </c>
      <c r="V415" s="10">
        <v>252</v>
      </c>
      <c r="W415" s="12">
        <f t="shared" si="193"/>
        <v>1.0085812329999999</v>
      </c>
      <c r="X415" s="5">
        <f t="shared" si="194"/>
        <v>8.96803405</v>
      </c>
      <c r="Y415" s="11">
        <f t="shared" si="195"/>
        <v>0</v>
      </c>
      <c r="Z415" s="2" t="s">
        <v>65</v>
      </c>
      <c r="AA415" s="64">
        <f t="shared" si="202"/>
        <v>43860</v>
      </c>
      <c r="AB415" s="2"/>
      <c r="AC415" s="41"/>
      <c r="AD415" s="48">
        <v>45611</v>
      </c>
      <c r="AE415" s="22" t="s">
        <v>104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9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4"/>
      <c r="CX415" s="1"/>
      <c r="CY415" s="1"/>
      <c r="CZ415" s="1"/>
      <c r="DA415" s="1"/>
      <c r="DB415" s="1"/>
      <c r="DC415" s="1"/>
      <c r="DD415" s="1"/>
      <c r="DE415" s="1"/>
      <c r="DF415" s="1"/>
      <c r="DG415" s="2"/>
      <c r="DH415" s="1"/>
      <c r="DI415" s="1"/>
      <c r="DJ415" s="1"/>
      <c r="DK415" s="1"/>
      <c r="DL415" s="1"/>
      <c r="DM415" s="1"/>
    </row>
    <row r="416" spans="1:117" x14ac:dyDescent="0.2">
      <c r="A416" s="97">
        <f t="shared" si="196"/>
        <v>43857</v>
      </c>
      <c r="B416" s="5">
        <f t="shared" si="185"/>
        <v>1054.0432640499998</v>
      </c>
      <c r="C416" s="5">
        <f t="shared" si="197"/>
        <v>1000</v>
      </c>
      <c r="D416" s="63">
        <f t="shared" si="198"/>
        <v>5320.25</v>
      </c>
      <c r="E416" s="11">
        <f>IF(K416=1,VLOOKUP(A416,[1]Plan1!$BO$80:$BQ$314,3),E415)</f>
        <v>5331.42</v>
      </c>
      <c r="F416" s="143">
        <f t="shared" si="199"/>
        <v>43846</v>
      </c>
      <c r="G416" s="9">
        <f t="shared" si="186"/>
        <v>2.099525398242541E-3</v>
      </c>
      <c r="H416" s="64">
        <f t="shared" si="203"/>
        <v>43878</v>
      </c>
      <c r="I416" s="64">
        <f t="shared" si="187"/>
        <v>43878</v>
      </c>
      <c r="J416" s="1">
        <f t="shared" si="200"/>
        <v>23</v>
      </c>
      <c r="K416" s="1">
        <f t="shared" si="183"/>
        <v>8</v>
      </c>
      <c r="L416" s="5">
        <f t="shared" si="188"/>
        <v>1.00072977</v>
      </c>
      <c r="M416" s="12">
        <f t="shared" si="184"/>
        <v>1.01150052</v>
      </c>
      <c r="N416" s="12">
        <f t="shared" si="204"/>
        <v>1.0443131258913776</v>
      </c>
      <c r="O416" s="5">
        <f t="shared" si="182"/>
        <v>1.0450752299999999</v>
      </c>
      <c r="P416" s="5">
        <f t="shared" si="189"/>
        <v>1045.0752299999999</v>
      </c>
      <c r="Q416" s="10">
        <f t="shared" si="190"/>
        <v>0</v>
      </c>
      <c r="R416" s="6">
        <f t="shared" si="191"/>
        <v>0</v>
      </c>
      <c r="S416" s="5">
        <f t="shared" si="192"/>
        <v>0</v>
      </c>
      <c r="T416" s="6">
        <f t="shared" si="201"/>
        <v>0.12</v>
      </c>
      <c r="U416" s="10">
        <f t="shared" si="181"/>
        <v>19</v>
      </c>
      <c r="V416" s="10">
        <v>252</v>
      </c>
      <c r="W416" s="12">
        <f t="shared" si="193"/>
        <v>1.0085812329999999</v>
      </c>
      <c r="X416" s="5">
        <f t="shared" si="194"/>
        <v>8.96803405</v>
      </c>
      <c r="Y416" s="11">
        <f t="shared" si="195"/>
        <v>0</v>
      </c>
      <c r="Z416" s="2" t="s">
        <v>65</v>
      </c>
      <c r="AA416" s="64">
        <f t="shared" si="202"/>
        <v>43860</v>
      </c>
      <c r="AB416" s="2"/>
      <c r="AC416" s="41"/>
      <c r="AD416" s="48">
        <v>45651</v>
      </c>
      <c r="AE416" s="22" t="s">
        <v>97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9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4"/>
      <c r="CX416" s="1"/>
      <c r="CY416" s="1"/>
      <c r="CZ416" s="1"/>
      <c r="DA416" s="1"/>
      <c r="DB416" s="1"/>
      <c r="DC416" s="1"/>
      <c r="DD416" s="1"/>
      <c r="DE416" s="1"/>
      <c r="DF416" s="1"/>
      <c r="DG416" s="2"/>
      <c r="DH416" s="1"/>
      <c r="DI416" s="1"/>
      <c r="DJ416" s="1"/>
      <c r="DK416" s="1"/>
      <c r="DL416" s="1"/>
      <c r="DM416" s="1"/>
    </row>
    <row r="417" spans="1:117" x14ac:dyDescent="0.2">
      <c r="A417" s="97">
        <f t="shared" si="196"/>
        <v>43858</v>
      </c>
      <c r="B417" s="5">
        <f t="shared" si="185"/>
        <v>1054.6135426199999</v>
      </c>
      <c r="C417" s="5">
        <f t="shared" si="197"/>
        <v>1000</v>
      </c>
      <c r="D417" s="63">
        <f t="shared" si="198"/>
        <v>5320.25</v>
      </c>
      <c r="E417" s="11">
        <f>IF(K417=1,VLOOKUP(A417,[1]Plan1!$BO$80:$BQ$314,3),E416)</f>
        <v>5331.42</v>
      </c>
      <c r="F417" s="143">
        <f t="shared" si="199"/>
        <v>43846</v>
      </c>
      <c r="G417" s="9">
        <f t="shared" si="186"/>
        <v>2.099525398242541E-3</v>
      </c>
      <c r="H417" s="64">
        <f t="shared" si="203"/>
        <v>43878</v>
      </c>
      <c r="I417" s="64">
        <f t="shared" si="187"/>
        <v>43878</v>
      </c>
      <c r="J417" s="1">
        <f t="shared" si="200"/>
        <v>23</v>
      </c>
      <c r="K417" s="1">
        <f t="shared" si="183"/>
        <v>9</v>
      </c>
      <c r="L417" s="5">
        <f t="shared" si="188"/>
        <v>1.0008210200000001</v>
      </c>
      <c r="M417" s="12">
        <f t="shared" si="184"/>
        <v>1.01150052</v>
      </c>
      <c r="N417" s="12">
        <f t="shared" si="204"/>
        <v>1.0443131258913776</v>
      </c>
      <c r="O417" s="5">
        <f t="shared" si="182"/>
        <v>1.0451705200000001</v>
      </c>
      <c r="P417" s="5">
        <f t="shared" si="189"/>
        <v>1045.1705199999999</v>
      </c>
      <c r="Q417" s="10">
        <f t="shared" si="190"/>
        <v>0</v>
      </c>
      <c r="R417" s="6">
        <f t="shared" si="191"/>
        <v>0</v>
      </c>
      <c r="S417" s="5">
        <f t="shared" si="192"/>
        <v>0</v>
      </c>
      <c r="T417" s="6">
        <f t="shared" si="201"/>
        <v>0.12</v>
      </c>
      <c r="U417" s="10">
        <f t="shared" si="181"/>
        <v>20</v>
      </c>
      <c r="V417" s="10">
        <v>252</v>
      </c>
      <c r="W417" s="12">
        <f t="shared" si="193"/>
        <v>1.0090349110000001</v>
      </c>
      <c r="X417" s="5">
        <f t="shared" si="194"/>
        <v>9.4430226200000007</v>
      </c>
      <c r="Y417" s="11">
        <f t="shared" si="195"/>
        <v>0</v>
      </c>
      <c r="Z417" s="2" t="s">
        <v>65</v>
      </c>
      <c r="AA417" s="64">
        <f t="shared" si="202"/>
        <v>43860</v>
      </c>
      <c r="AB417" s="2"/>
      <c r="AC417" s="41"/>
      <c r="AD417" s="48">
        <v>45658</v>
      </c>
      <c r="AE417" s="22" t="s">
        <v>99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9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4"/>
      <c r="CX417" s="1"/>
      <c r="CY417" s="1"/>
      <c r="CZ417" s="1"/>
      <c r="DA417" s="1"/>
      <c r="DB417" s="1"/>
      <c r="DC417" s="1"/>
      <c r="DD417" s="1"/>
      <c r="DE417" s="1"/>
      <c r="DF417" s="1"/>
      <c r="DG417" s="2"/>
      <c r="DH417" s="1"/>
      <c r="DI417" s="1"/>
      <c r="DJ417" s="1"/>
      <c r="DK417" s="1"/>
      <c r="DL417" s="1"/>
      <c r="DM417" s="1"/>
    </row>
    <row r="418" spans="1:117" x14ac:dyDescent="0.2">
      <c r="A418" s="97">
        <f t="shared" si="196"/>
        <v>43859</v>
      </c>
      <c r="B418" s="5">
        <f t="shared" si="185"/>
        <v>1055.1841511800001</v>
      </c>
      <c r="C418" s="5">
        <f t="shared" si="197"/>
        <v>1000</v>
      </c>
      <c r="D418" s="63">
        <f t="shared" si="198"/>
        <v>5320.25</v>
      </c>
      <c r="E418" s="11">
        <f>IF(K418=1,VLOOKUP(A418,[1]Plan1!$BO$80:$BQ$314,3),E417)</f>
        <v>5331.42</v>
      </c>
      <c r="F418" s="143">
        <f t="shared" si="199"/>
        <v>43846</v>
      </c>
      <c r="G418" s="9">
        <f t="shared" si="186"/>
        <v>2.099525398242541E-3</v>
      </c>
      <c r="H418" s="64">
        <f t="shared" si="203"/>
        <v>43878</v>
      </c>
      <c r="I418" s="64">
        <f t="shared" si="187"/>
        <v>43878</v>
      </c>
      <c r="J418" s="1">
        <f t="shared" si="200"/>
        <v>23</v>
      </c>
      <c r="K418" s="1">
        <f t="shared" si="183"/>
        <v>10</v>
      </c>
      <c r="L418" s="5">
        <f t="shared" si="188"/>
        <v>1.00091229</v>
      </c>
      <c r="M418" s="12">
        <f t="shared" si="184"/>
        <v>1.01150052</v>
      </c>
      <c r="N418" s="12">
        <f t="shared" si="204"/>
        <v>1.0443131258913776</v>
      </c>
      <c r="O418" s="5">
        <f t="shared" si="182"/>
        <v>1.0452658399999999</v>
      </c>
      <c r="P418" s="5">
        <f t="shared" si="189"/>
        <v>1045.26584</v>
      </c>
      <c r="Q418" s="10">
        <f t="shared" si="190"/>
        <v>0</v>
      </c>
      <c r="R418" s="6">
        <f t="shared" si="191"/>
        <v>0</v>
      </c>
      <c r="S418" s="5">
        <f t="shared" si="192"/>
        <v>0</v>
      </c>
      <c r="T418" s="6">
        <f t="shared" si="201"/>
        <v>0.12</v>
      </c>
      <c r="U418" s="10">
        <f t="shared" si="181"/>
        <v>21</v>
      </c>
      <c r="V418" s="10">
        <v>252</v>
      </c>
      <c r="W418" s="12">
        <f t="shared" si="193"/>
        <v>1.0094887930000001</v>
      </c>
      <c r="X418" s="5">
        <f t="shared" si="194"/>
        <v>9.9183111799999999</v>
      </c>
      <c r="Y418" s="11">
        <f t="shared" si="195"/>
        <v>0</v>
      </c>
      <c r="Z418" s="2" t="s">
        <v>65</v>
      </c>
      <c r="AA418" s="64">
        <f t="shared" si="202"/>
        <v>43860</v>
      </c>
      <c r="AB418" s="2"/>
      <c r="AC418" s="41"/>
      <c r="AD418" s="48">
        <v>45719</v>
      </c>
      <c r="AE418" s="22" t="s">
        <v>83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9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4"/>
      <c r="CX418" s="1"/>
      <c r="CY418" s="1"/>
      <c r="CZ418" s="1"/>
      <c r="DA418" s="1"/>
      <c r="DB418" s="1"/>
      <c r="DC418" s="1"/>
      <c r="DD418" s="1"/>
      <c r="DE418" s="1"/>
      <c r="DF418" s="1"/>
      <c r="DG418" s="2"/>
      <c r="DH418" s="1"/>
      <c r="DI418" s="1"/>
      <c r="DJ418" s="1"/>
      <c r="DK418" s="1"/>
      <c r="DL418" s="1"/>
      <c r="DM418" s="1"/>
    </row>
    <row r="419" spans="1:117" x14ac:dyDescent="0.2">
      <c r="A419" s="97">
        <f t="shared" si="196"/>
        <v>43860</v>
      </c>
      <c r="B419" s="5">
        <f t="shared" si="185"/>
        <v>1055.75505952</v>
      </c>
      <c r="C419" s="5">
        <f t="shared" si="197"/>
        <v>1000</v>
      </c>
      <c r="D419" s="63">
        <f t="shared" si="198"/>
        <v>5320.25</v>
      </c>
      <c r="E419" s="11">
        <f>IF(K419=1,VLOOKUP(A419,[1]Plan1!$BO$80:$BQ$314,3),E418)</f>
        <v>5331.42</v>
      </c>
      <c r="F419" s="143">
        <f t="shared" si="199"/>
        <v>43846</v>
      </c>
      <c r="G419" s="9">
        <f t="shared" si="186"/>
        <v>2.099525398242541E-3</v>
      </c>
      <c r="H419" s="64">
        <f t="shared" si="203"/>
        <v>43878</v>
      </c>
      <c r="I419" s="64">
        <f t="shared" si="187"/>
        <v>43878</v>
      </c>
      <c r="J419" s="1">
        <f t="shared" si="200"/>
        <v>23</v>
      </c>
      <c r="K419" s="1">
        <f t="shared" si="183"/>
        <v>11</v>
      </c>
      <c r="L419" s="5">
        <f t="shared" si="188"/>
        <v>1.00100357</v>
      </c>
      <c r="M419" s="12">
        <f t="shared" si="184"/>
        <v>1.01150052</v>
      </c>
      <c r="N419" s="12">
        <f t="shared" si="204"/>
        <v>1.0443131258913776</v>
      </c>
      <c r="O419" s="5">
        <f t="shared" si="182"/>
        <v>1.0453611599999999</v>
      </c>
      <c r="P419" s="5">
        <f t="shared" si="189"/>
        <v>1045.3611599999999</v>
      </c>
      <c r="Q419" s="10">
        <f t="shared" si="190"/>
        <v>14</v>
      </c>
      <c r="R419" s="6">
        <f t="shared" si="191"/>
        <v>0</v>
      </c>
      <c r="S419" s="5">
        <f t="shared" si="192"/>
        <v>0</v>
      </c>
      <c r="T419" s="6">
        <f t="shared" si="201"/>
        <v>0.12</v>
      </c>
      <c r="U419" s="10">
        <f t="shared" si="181"/>
        <v>22</v>
      </c>
      <c r="V419" s="10">
        <v>252</v>
      </c>
      <c r="W419" s="12">
        <f t="shared" si="193"/>
        <v>1.009942879</v>
      </c>
      <c r="X419" s="5">
        <f t="shared" si="194"/>
        <v>10.39389952</v>
      </c>
      <c r="Y419" s="11">
        <f t="shared" si="195"/>
        <v>10.39389952</v>
      </c>
      <c r="Z419" s="2" t="s">
        <v>65</v>
      </c>
      <c r="AA419" s="64">
        <f t="shared" si="202"/>
        <v>43860</v>
      </c>
      <c r="AB419" s="2"/>
      <c r="AC419" s="41"/>
      <c r="AD419" s="48">
        <v>45720</v>
      </c>
      <c r="AE419" s="22" t="s">
        <v>83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9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4"/>
      <c r="CX419" s="1"/>
      <c r="CY419" s="1"/>
      <c r="CZ419" s="1"/>
      <c r="DA419" s="1"/>
      <c r="DB419" s="1"/>
      <c r="DC419" s="1"/>
      <c r="DD419" s="1"/>
      <c r="DE419" s="1"/>
      <c r="DF419" s="1"/>
      <c r="DG419" s="2"/>
      <c r="DH419" s="1"/>
      <c r="DI419" s="1"/>
      <c r="DJ419" s="1"/>
      <c r="DK419" s="1"/>
      <c r="DL419" s="1"/>
      <c r="DM419" s="1"/>
    </row>
    <row r="420" spans="1:117" x14ac:dyDescent="0.2">
      <c r="A420" s="97">
        <f t="shared" si="196"/>
        <v>43861</v>
      </c>
      <c r="B420" s="5">
        <f t="shared" si="185"/>
        <v>1045.9267551400001</v>
      </c>
      <c r="C420" s="5">
        <f t="shared" si="197"/>
        <v>1000</v>
      </c>
      <c r="D420" s="63">
        <f t="shared" si="198"/>
        <v>5320.25</v>
      </c>
      <c r="E420" s="11">
        <f>IF(K420=1,VLOOKUP(A420,[1]Plan1!$BO$80:$BQ$314,3),E419)</f>
        <v>5331.42</v>
      </c>
      <c r="F420" s="143">
        <f t="shared" si="199"/>
        <v>43846</v>
      </c>
      <c r="G420" s="9">
        <f t="shared" si="186"/>
        <v>2.099525398242541E-3</v>
      </c>
      <c r="H420" s="64">
        <f t="shared" si="203"/>
        <v>43878</v>
      </c>
      <c r="I420" s="64">
        <f t="shared" si="187"/>
        <v>43878</v>
      </c>
      <c r="J420" s="1">
        <f t="shared" si="200"/>
        <v>23</v>
      </c>
      <c r="K420" s="1">
        <f t="shared" si="183"/>
        <v>12</v>
      </c>
      <c r="L420" s="5">
        <f t="shared" si="188"/>
        <v>1.0010948500000001</v>
      </c>
      <c r="M420" s="12">
        <f t="shared" si="184"/>
        <v>1.01150052</v>
      </c>
      <c r="N420" s="12">
        <f t="shared" si="204"/>
        <v>1.0443131258913776</v>
      </c>
      <c r="O420" s="5">
        <f t="shared" si="182"/>
        <v>1.0454564900000001</v>
      </c>
      <c r="P420" s="5">
        <f t="shared" si="189"/>
        <v>1045.45649</v>
      </c>
      <c r="Q420" s="10">
        <f t="shared" si="190"/>
        <v>0</v>
      </c>
      <c r="R420" s="6">
        <f t="shared" si="191"/>
        <v>0</v>
      </c>
      <c r="S420" s="5">
        <f t="shared" si="192"/>
        <v>0</v>
      </c>
      <c r="T420" s="6">
        <f t="shared" si="201"/>
        <v>0.12</v>
      </c>
      <c r="U420" s="10">
        <f t="shared" si="181"/>
        <v>1</v>
      </c>
      <c r="V420" s="10">
        <v>252</v>
      </c>
      <c r="W420" s="12">
        <f t="shared" si="193"/>
        <v>1.0004498180000001</v>
      </c>
      <c r="X420" s="5">
        <f t="shared" si="194"/>
        <v>0.47026514000000003</v>
      </c>
      <c r="Y420" s="11">
        <f t="shared" si="195"/>
        <v>0</v>
      </c>
      <c r="Z420" s="2" t="s">
        <v>65</v>
      </c>
      <c r="AA420" s="64">
        <f t="shared" si="202"/>
        <v>43892</v>
      </c>
      <c r="AB420" s="2"/>
      <c r="AC420" s="41"/>
      <c r="AD420" s="48">
        <v>45765</v>
      </c>
      <c r="AE420" s="22" t="s">
        <v>100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9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4"/>
      <c r="CX420" s="1"/>
      <c r="CY420" s="1"/>
      <c r="CZ420" s="1"/>
      <c r="DA420" s="1"/>
      <c r="DB420" s="1"/>
      <c r="DC420" s="1"/>
      <c r="DD420" s="1"/>
      <c r="DE420" s="1"/>
      <c r="DF420" s="1"/>
      <c r="DG420" s="2"/>
      <c r="DH420" s="1"/>
      <c r="DI420" s="1"/>
      <c r="DJ420" s="1"/>
      <c r="DK420" s="1"/>
      <c r="DL420" s="1"/>
      <c r="DM420" s="1"/>
    </row>
    <row r="421" spans="1:117" x14ac:dyDescent="0.2">
      <c r="A421" s="97">
        <f t="shared" si="196"/>
        <v>43862</v>
      </c>
      <c r="B421" s="5">
        <f t="shared" si="185"/>
        <v>1046.4926482999999</v>
      </c>
      <c r="C421" s="5">
        <f t="shared" si="197"/>
        <v>1000</v>
      </c>
      <c r="D421" s="63">
        <f t="shared" si="198"/>
        <v>5320.25</v>
      </c>
      <c r="E421" s="11">
        <f>IF(K421=1,VLOOKUP(A421,[1]Plan1!$BO$80:$BQ$314,3),E420)</f>
        <v>5331.42</v>
      </c>
      <c r="F421" s="143">
        <f t="shared" si="199"/>
        <v>43846</v>
      </c>
      <c r="G421" s="9">
        <f t="shared" si="186"/>
        <v>2.099525398242541E-3</v>
      </c>
      <c r="H421" s="64">
        <f t="shared" si="203"/>
        <v>43878</v>
      </c>
      <c r="I421" s="64">
        <f t="shared" si="187"/>
        <v>43878</v>
      </c>
      <c r="J421" s="1">
        <f t="shared" si="200"/>
        <v>23</v>
      </c>
      <c r="K421" s="1">
        <f t="shared" si="183"/>
        <v>13</v>
      </c>
      <c r="L421" s="5">
        <f t="shared" si="188"/>
        <v>1.0011861399999999</v>
      </c>
      <c r="M421" s="12">
        <f t="shared" si="184"/>
        <v>1.01150052</v>
      </c>
      <c r="N421" s="12">
        <f t="shared" si="204"/>
        <v>1.0443131258913776</v>
      </c>
      <c r="O421" s="5">
        <f t="shared" si="182"/>
        <v>1.04555182</v>
      </c>
      <c r="P421" s="5">
        <f t="shared" si="189"/>
        <v>1045.5518199999999</v>
      </c>
      <c r="Q421" s="10">
        <f t="shared" si="190"/>
        <v>0</v>
      </c>
      <c r="R421" s="6">
        <f t="shared" si="191"/>
        <v>0</v>
      </c>
      <c r="S421" s="5">
        <f t="shared" si="192"/>
        <v>0</v>
      </c>
      <c r="T421" s="6">
        <f t="shared" si="201"/>
        <v>0.12</v>
      </c>
      <c r="U421" s="10">
        <f t="shared" ref="U421:U484" si="205">IF(Q420&gt;0,1,IF(K421=K420,U420,U420+1))</f>
        <v>2</v>
      </c>
      <c r="V421" s="10">
        <v>252</v>
      </c>
      <c r="W421" s="12">
        <f t="shared" si="193"/>
        <v>1.0008998389999999</v>
      </c>
      <c r="X421" s="5">
        <f t="shared" si="194"/>
        <v>0.94082829999999995</v>
      </c>
      <c r="Y421" s="11">
        <f t="shared" si="195"/>
        <v>0</v>
      </c>
      <c r="Z421" s="2" t="s">
        <v>65</v>
      </c>
      <c r="AA421" s="64">
        <f t="shared" si="202"/>
        <v>43892</v>
      </c>
      <c r="AB421" s="2"/>
      <c r="AC421" s="41"/>
      <c r="AD421" s="48">
        <v>45768</v>
      </c>
      <c r="AE421" s="22" t="s">
        <v>85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9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4"/>
      <c r="CX421" s="1"/>
      <c r="CY421" s="1"/>
      <c r="CZ421" s="1"/>
      <c r="DA421" s="1"/>
      <c r="DB421" s="1"/>
      <c r="DC421" s="1"/>
      <c r="DD421" s="1"/>
      <c r="DE421" s="1"/>
      <c r="DF421" s="1"/>
      <c r="DG421" s="2"/>
      <c r="DH421" s="1"/>
      <c r="DI421" s="1"/>
      <c r="DJ421" s="1"/>
      <c r="DK421" s="1"/>
      <c r="DL421" s="1"/>
      <c r="DM421" s="1"/>
    </row>
    <row r="422" spans="1:117" x14ac:dyDescent="0.2">
      <c r="A422" s="97">
        <f t="shared" si="196"/>
        <v>43863</v>
      </c>
      <c r="B422" s="5">
        <f t="shared" si="185"/>
        <v>1046.4926482999999</v>
      </c>
      <c r="C422" s="5">
        <f t="shared" si="197"/>
        <v>1000</v>
      </c>
      <c r="D422" s="63">
        <f t="shared" si="198"/>
        <v>5320.25</v>
      </c>
      <c r="E422" s="11">
        <f>IF(K422=1,VLOOKUP(A422,[1]Plan1!$BO$80:$BQ$314,3),E421)</f>
        <v>5331.42</v>
      </c>
      <c r="F422" s="143">
        <f t="shared" si="199"/>
        <v>43846</v>
      </c>
      <c r="G422" s="9">
        <f t="shared" si="186"/>
        <v>2.099525398242541E-3</v>
      </c>
      <c r="H422" s="64">
        <f t="shared" si="203"/>
        <v>43878</v>
      </c>
      <c r="I422" s="64">
        <f t="shared" si="187"/>
        <v>43878</v>
      </c>
      <c r="J422" s="1">
        <f t="shared" si="200"/>
        <v>23</v>
      </c>
      <c r="K422" s="1">
        <f t="shared" si="183"/>
        <v>13</v>
      </c>
      <c r="L422" s="5">
        <f t="shared" si="188"/>
        <v>1.0011861399999999</v>
      </c>
      <c r="M422" s="12">
        <f t="shared" si="184"/>
        <v>1.01150052</v>
      </c>
      <c r="N422" s="12">
        <f t="shared" si="204"/>
        <v>1.0443131258913776</v>
      </c>
      <c r="O422" s="5">
        <f t="shared" si="182"/>
        <v>1.04555182</v>
      </c>
      <c r="P422" s="5">
        <f t="shared" si="189"/>
        <v>1045.5518199999999</v>
      </c>
      <c r="Q422" s="10">
        <f t="shared" si="190"/>
        <v>0</v>
      </c>
      <c r="R422" s="6">
        <f t="shared" si="191"/>
        <v>0</v>
      </c>
      <c r="S422" s="5">
        <f t="shared" si="192"/>
        <v>0</v>
      </c>
      <c r="T422" s="6">
        <f t="shared" si="201"/>
        <v>0.12</v>
      </c>
      <c r="U422" s="10">
        <f t="shared" si="205"/>
        <v>2</v>
      </c>
      <c r="V422" s="10">
        <v>252</v>
      </c>
      <c r="W422" s="12">
        <f t="shared" si="193"/>
        <v>1.0008998389999999</v>
      </c>
      <c r="X422" s="5">
        <f t="shared" si="194"/>
        <v>0.94082829999999995</v>
      </c>
      <c r="Y422" s="11">
        <f t="shared" si="195"/>
        <v>0</v>
      </c>
      <c r="Z422" s="2" t="s">
        <v>65</v>
      </c>
      <c r="AA422" s="64">
        <f t="shared" si="202"/>
        <v>43892</v>
      </c>
      <c r="AB422" s="2"/>
      <c r="AC422" s="41"/>
      <c r="AD422" s="48">
        <v>45778</v>
      </c>
      <c r="AE422" s="22" t="s">
        <v>92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9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4"/>
      <c r="CX422" s="1"/>
      <c r="CY422" s="1"/>
      <c r="CZ422" s="1"/>
      <c r="DA422" s="1"/>
      <c r="DB422" s="1"/>
      <c r="DC422" s="1"/>
      <c r="DD422" s="1"/>
      <c r="DE422" s="1"/>
      <c r="DF422" s="1"/>
      <c r="DG422" s="2"/>
      <c r="DH422" s="1"/>
      <c r="DI422" s="1"/>
      <c r="DJ422" s="1"/>
      <c r="DK422" s="1"/>
      <c r="DL422" s="1"/>
      <c r="DM422" s="1"/>
    </row>
    <row r="423" spans="1:117" x14ac:dyDescent="0.2">
      <c r="A423" s="97">
        <f t="shared" si="196"/>
        <v>43864</v>
      </c>
      <c r="B423" s="5">
        <f t="shared" si="185"/>
        <v>1046.4926482999999</v>
      </c>
      <c r="C423" s="5">
        <f t="shared" si="197"/>
        <v>1000</v>
      </c>
      <c r="D423" s="63">
        <f t="shared" si="198"/>
        <v>5320.25</v>
      </c>
      <c r="E423" s="11">
        <f>IF(K423=1,VLOOKUP(A423,[1]Plan1!$BO$80:$BQ$314,3),E422)</f>
        <v>5331.42</v>
      </c>
      <c r="F423" s="143">
        <f t="shared" si="199"/>
        <v>43846</v>
      </c>
      <c r="G423" s="9">
        <f t="shared" si="186"/>
        <v>2.099525398242541E-3</v>
      </c>
      <c r="H423" s="64">
        <f t="shared" si="203"/>
        <v>43878</v>
      </c>
      <c r="I423" s="64">
        <f t="shared" si="187"/>
        <v>43878</v>
      </c>
      <c r="J423" s="1">
        <f t="shared" si="200"/>
        <v>23</v>
      </c>
      <c r="K423" s="1">
        <f t="shared" si="183"/>
        <v>13</v>
      </c>
      <c r="L423" s="5">
        <f t="shared" si="188"/>
        <v>1.0011861399999999</v>
      </c>
      <c r="M423" s="12">
        <f t="shared" si="184"/>
        <v>1.01150052</v>
      </c>
      <c r="N423" s="12">
        <f t="shared" si="204"/>
        <v>1.0443131258913776</v>
      </c>
      <c r="O423" s="5">
        <f t="shared" si="182"/>
        <v>1.04555182</v>
      </c>
      <c r="P423" s="5">
        <f t="shared" si="189"/>
        <v>1045.5518199999999</v>
      </c>
      <c r="Q423" s="10">
        <f t="shared" si="190"/>
        <v>0</v>
      </c>
      <c r="R423" s="6">
        <f t="shared" si="191"/>
        <v>0</v>
      </c>
      <c r="S423" s="5">
        <f t="shared" si="192"/>
        <v>0</v>
      </c>
      <c r="T423" s="6">
        <f t="shared" si="201"/>
        <v>0.12</v>
      </c>
      <c r="U423" s="10">
        <f t="shared" si="205"/>
        <v>2</v>
      </c>
      <c r="V423" s="10">
        <v>252</v>
      </c>
      <c r="W423" s="12">
        <f t="shared" si="193"/>
        <v>1.0008998389999999</v>
      </c>
      <c r="X423" s="5">
        <f t="shared" si="194"/>
        <v>0.94082829999999995</v>
      </c>
      <c r="Y423" s="11">
        <f t="shared" si="195"/>
        <v>0</v>
      </c>
      <c r="Z423" s="2" t="s">
        <v>65</v>
      </c>
      <c r="AA423" s="64">
        <f t="shared" si="202"/>
        <v>43892</v>
      </c>
      <c r="AB423" s="2"/>
      <c r="AC423" s="41"/>
      <c r="AD423" s="48">
        <v>45827</v>
      </c>
      <c r="AE423" s="22" t="s">
        <v>101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9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4"/>
      <c r="CX423" s="1"/>
      <c r="CY423" s="1"/>
      <c r="CZ423" s="1"/>
      <c r="DA423" s="1"/>
      <c r="DB423" s="1"/>
      <c r="DC423" s="1"/>
      <c r="DD423" s="1"/>
      <c r="DE423" s="1"/>
      <c r="DF423" s="1"/>
      <c r="DG423" s="2"/>
      <c r="DH423" s="1"/>
      <c r="DI423" s="1"/>
      <c r="DJ423" s="1"/>
      <c r="DK423" s="1"/>
      <c r="DL423" s="1"/>
      <c r="DM423" s="1"/>
    </row>
    <row r="424" spans="1:117" x14ac:dyDescent="0.2">
      <c r="A424" s="97">
        <f t="shared" si="196"/>
        <v>43865</v>
      </c>
      <c r="B424" s="5">
        <f t="shared" si="185"/>
        <v>1047.0588574599999</v>
      </c>
      <c r="C424" s="5">
        <f t="shared" si="197"/>
        <v>1000</v>
      </c>
      <c r="D424" s="63">
        <f t="shared" si="198"/>
        <v>5320.25</v>
      </c>
      <c r="E424" s="11">
        <f>IF(K424=1,VLOOKUP(A424,[1]Plan1!$BO$80:$BQ$314,3),E423)</f>
        <v>5331.42</v>
      </c>
      <c r="F424" s="143">
        <f t="shared" si="199"/>
        <v>43846</v>
      </c>
      <c r="G424" s="9">
        <f t="shared" si="186"/>
        <v>2.099525398242541E-3</v>
      </c>
      <c r="H424" s="64">
        <f t="shared" si="203"/>
        <v>43878</v>
      </c>
      <c r="I424" s="64">
        <f t="shared" si="187"/>
        <v>43878</v>
      </c>
      <c r="J424" s="1">
        <f t="shared" si="200"/>
        <v>23</v>
      </c>
      <c r="K424" s="1">
        <f t="shared" si="183"/>
        <v>14</v>
      </c>
      <c r="L424" s="5">
        <f t="shared" si="188"/>
        <v>1.00127744</v>
      </c>
      <c r="M424" s="12">
        <f t="shared" si="184"/>
        <v>1.01150052</v>
      </c>
      <c r="N424" s="12">
        <f t="shared" si="204"/>
        <v>1.0443131258913776</v>
      </c>
      <c r="O424" s="5">
        <f t="shared" si="182"/>
        <v>1.0456471700000001</v>
      </c>
      <c r="P424" s="5">
        <f t="shared" si="189"/>
        <v>1045.64717</v>
      </c>
      <c r="Q424" s="10">
        <f t="shared" si="190"/>
        <v>0</v>
      </c>
      <c r="R424" s="6">
        <f t="shared" si="191"/>
        <v>0</v>
      </c>
      <c r="S424" s="5">
        <f t="shared" si="192"/>
        <v>0</v>
      </c>
      <c r="T424" s="6">
        <f t="shared" si="201"/>
        <v>0.12</v>
      </c>
      <c r="U424" s="10">
        <f t="shared" si="205"/>
        <v>3</v>
      </c>
      <c r="V424" s="10">
        <v>252</v>
      </c>
      <c r="W424" s="12">
        <f t="shared" si="193"/>
        <v>1.0013500609999999</v>
      </c>
      <c r="X424" s="5">
        <f t="shared" si="194"/>
        <v>1.41168746</v>
      </c>
      <c r="Y424" s="11">
        <f t="shared" si="195"/>
        <v>0</v>
      </c>
      <c r="Z424" s="2" t="s">
        <v>65</v>
      </c>
      <c r="AA424" s="64">
        <f t="shared" si="202"/>
        <v>43892</v>
      </c>
      <c r="AB424" s="2"/>
      <c r="AC424" s="41"/>
      <c r="AD424" s="48">
        <v>46016</v>
      </c>
      <c r="AE424" s="22" t="s">
        <v>97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9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4"/>
      <c r="CX424" s="1"/>
      <c r="CY424" s="1"/>
      <c r="CZ424" s="1"/>
      <c r="DA424" s="1"/>
      <c r="DB424" s="1"/>
      <c r="DC424" s="1"/>
      <c r="DD424" s="1"/>
      <c r="DE424" s="1"/>
      <c r="DF424" s="1"/>
      <c r="DG424" s="2"/>
      <c r="DH424" s="1"/>
      <c r="DI424" s="1"/>
      <c r="DJ424" s="1"/>
      <c r="DK424" s="1"/>
      <c r="DL424" s="1"/>
      <c r="DM424" s="1"/>
    </row>
    <row r="425" spans="1:117" x14ac:dyDescent="0.2">
      <c r="A425" s="97">
        <f t="shared" si="196"/>
        <v>43866</v>
      </c>
      <c r="B425" s="5">
        <f t="shared" si="185"/>
        <v>1047.6253658099999</v>
      </c>
      <c r="C425" s="5">
        <f t="shared" si="197"/>
        <v>1000</v>
      </c>
      <c r="D425" s="63">
        <f t="shared" si="198"/>
        <v>5320.25</v>
      </c>
      <c r="E425" s="11">
        <f>IF(K425=1,VLOOKUP(A425,[1]Plan1!$BO$80:$BQ$314,3),E424)</f>
        <v>5331.42</v>
      </c>
      <c r="F425" s="143">
        <f t="shared" si="199"/>
        <v>43846</v>
      </c>
      <c r="G425" s="9">
        <f t="shared" si="186"/>
        <v>2.099525398242541E-3</v>
      </c>
      <c r="H425" s="64">
        <f t="shared" si="203"/>
        <v>43878</v>
      </c>
      <c r="I425" s="64">
        <f t="shared" si="187"/>
        <v>43878</v>
      </c>
      <c r="J425" s="1">
        <f t="shared" si="200"/>
        <v>23</v>
      </c>
      <c r="K425" s="1">
        <f t="shared" si="183"/>
        <v>15</v>
      </c>
      <c r="L425" s="5">
        <f t="shared" si="188"/>
        <v>1.0013687499999999</v>
      </c>
      <c r="M425" s="12">
        <f t="shared" si="184"/>
        <v>1.01150052</v>
      </c>
      <c r="N425" s="12">
        <f t="shared" si="204"/>
        <v>1.0443131258913776</v>
      </c>
      <c r="O425" s="5">
        <f t="shared" ref="O425:O488" si="206">TRUNC(TRUNC((L425*N425),15),8)</f>
        <v>1.0457425199999999</v>
      </c>
      <c r="P425" s="5">
        <f t="shared" si="189"/>
        <v>1045.74252</v>
      </c>
      <c r="Q425" s="10">
        <f t="shared" si="190"/>
        <v>0</v>
      </c>
      <c r="R425" s="6">
        <f t="shared" si="191"/>
        <v>0</v>
      </c>
      <c r="S425" s="5">
        <f t="shared" si="192"/>
        <v>0</v>
      </c>
      <c r="T425" s="6">
        <f t="shared" si="201"/>
        <v>0.12</v>
      </c>
      <c r="U425" s="10">
        <f t="shared" si="205"/>
        <v>4</v>
      </c>
      <c r="V425" s="10">
        <v>252</v>
      </c>
      <c r="W425" s="12">
        <f t="shared" si="193"/>
        <v>1.0018004869999999</v>
      </c>
      <c r="X425" s="5">
        <f t="shared" si="194"/>
        <v>1.8828458100000001</v>
      </c>
      <c r="Y425" s="11">
        <f t="shared" si="195"/>
        <v>0</v>
      </c>
      <c r="Z425" s="2" t="s">
        <v>65</v>
      </c>
      <c r="AA425" s="64">
        <f t="shared" si="202"/>
        <v>43892</v>
      </c>
      <c r="AB425" s="2"/>
      <c r="AC425" s="41"/>
      <c r="AD425" s="48">
        <v>46023</v>
      </c>
      <c r="AE425" s="22" t="s">
        <v>99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9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4"/>
      <c r="CX425" s="1"/>
      <c r="CY425" s="1"/>
      <c r="CZ425" s="1"/>
      <c r="DA425" s="1"/>
      <c r="DB425" s="1"/>
      <c r="DC425" s="1"/>
      <c r="DD425" s="1"/>
      <c r="DE425" s="1"/>
      <c r="DF425" s="1"/>
      <c r="DG425" s="2"/>
      <c r="DH425" s="1"/>
      <c r="DI425" s="1"/>
      <c r="DJ425" s="1"/>
      <c r="DK425" s="1"/>
      <c r="DL425" s="1"/>
      <c r="DM425" s="1"/>
    </row>
    <row r="426" spans="1:117" x14ac:dyDescent="0.2">
      <c r="A426" s="97">
        <f t="shared" si="196"/>
        <v>43867</v>
      </c>
      <c r="B426" s="5">
        <f t="shared" si="185"/>
        <v>1048.1921913599999</v>
      </c>
      <c r="C426" s="5">
        <f t="shared" si="197"/>
        <v>1000</v>
      </c>
      <c r="D426" s="63">
        <f t="shared" si="198"/>
        <v>5320.25</v>
      </c>
      <c r="E426" s="11">
        <f>IF(K426=1,VLOOKUP(A426,[1]Plan1!$BO$80:$BQ$314,3),E425)</f>
        <v>5331.42</v>
      </c>
      <c r="F426" s="143">
        <f t="shared" si="199"/>
        <v>43846</v>
      </c>
      <c r="G426" s="9">
        <f t="shared" si="186"/>
        <v>2.099525398242541E-3</v>
      </c>
      <c r="H426" s="64">
        <f t="shared" si="203"/>
        <v>43878</v>
      </c>
      <c r="I426" s="64">
        <f t="shared" si="187"/>
        <v>43878</v>
      </c>
      <c r="J426" s="1">
        <f t="shared" si="200"/>
        <v>23</v>
      </c>
      <c r="K426" s="1">
        <f t="shared" ref="K426:K489" si="207">(J426-(NETWORKDAYS(A426,I426,AD$118:AD$502)-1))</f>
        <v>16</v>
      </c>
      <c r="L426" s="5">
        <f t="shared" si="188"/>
        <v>1.00146007</v>
      </c>
      <c r="M426" s="12">
        <f t="shared" ref="M426:M489" si="208">IF(I426&gt;I425,L425,M425)</f>
        <v>1.01150052</v>
      </c>
      <c r="N426" s="12">
        <f t="shared" si="204"/>
        <v>1.0443131258913776</v>
      </c>
      <c r="O426" s="5">
        <f t="shared" si="206"/>
        <v>1.04583789</v>
      </c>
      <c r="P426" s="5">
        <f t="shared" si="189"/>
        <v>1045.83789</v>
      </c>
      <c r="Q426" s="10">
        <f t="shared" si="190"/>
        <v>0</v>
      </c>
      <c r="R426" s="6">
        <f t="shared" si="191"/>
        <v>0</v>
      </c>
      <c r="S426" s="5">
        <f t="shared" si="192"/>
        <v>0</v>
      </c>
      <c r="T426" s="6">
        <f t="shared" si="201"/>
        <v>0.12</v>
      </c>
      <c r="U426" s="10">
        <f t="shared" si="205"/>
        <v>5</v>
      </c>
      <c r="V426" s="10">
        <v>252</v>
      </c>
      <c r="W426" s="12">
        <f t="shared" si="193"/>
        <v>1.002251115</v>
      </c>
      <c r="X426" s="5">
        <f t="shared" si="194"/>
        <v>2.35430136</v>
      </c>
      <c r="Y426" s="11">
        <f t="shared" si="195"/>
        <v>0</v>
      </c>
      <c r="Z426" s="2" t="s">
        <v>65</v>
      </c>
      <c r="AA426" s="64">
        <f t="shared" si="202"/>
        <v>43892</v>
      </c>
      <c r="AB426" s="2"/>
      <c r="AC426" s="41"/>
      <c r="AD426" s="48">
        <v>46069</v>
      </c>
      <c r="AE426" s="22" t="s">
        <v>83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9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4"/>
      <c r="CX426" s="1"/>
      <c r="CY426" s="1"/>
      <c r="CZ426" s="1"/>
      <c r="DA426" s="1"/>
      <c r="DB426" s="1"/>
      <c r="DC426" s="1"/>
      <c r="DD426" s="1"/>
      <c r="DE426" s="1"/>
      <c r="DF426" s="1"/>
      <c r="DG426" s="2"/>
      <c r="DH426" s="1"/>
      <c r="DI426" s="1"/>
      <c r="DJ426" s="1"/>
      <c r="DK426" s="1"/>
      <c r="DL426" s="1"/>
      <c r="DM426" s="1"/>
    </row>
    <row r="427" spans="1:117" x14ac:dyDescent="0.2">
      <c r="A427" s="97">
        <f t="shared" si="196"/>
        <v>43868</v>
      </c>
      <c r="B427" s="5">
        <f t="shared" si="185"/>
        <v>1048.7593151799999</v>
      </c>
      <c r="C427" s="5">
        <f t="shared" si="197"/>
        <v>1000</v>
      </c>
      <c r="D427" s="63">
        <f t="shared" si="198"/>
        <v>5320.25</v>
      </c>
      <c r="E427" s="11">
        <f>IF(K427=1,VLOOKUP(A427,[1]Plan1!$BO$80:$BQ$314,3),E426)</f>
        <v>5331.42</v>
      </c>
      <c r="F427" s="143">
        <f t="shared" si="199"/>
        <v>43846</v>
      </c>
      <c r="G427" s="9">
        <f t="shared" si="186"/>
        <v>2.099525398242541E-3</v>
      </c>
      <c r="H427" s="64">
        <f t="shared" si="203"/>
        <v>43878</v>
      </c>
      <c r="I427" s="64">
        <f t="shared" si="187"/>
        <v>43878</v>
      </c>
      <c r="J427" s="1">
        <f t="shared" si="200"/>
        <v>23</v>
      </c>
      <c r="K427" s="1">
        <f t="shared" si="207"/>
        <v>17</v>
      </c>
      <c r="L427" s="5">
        <f t="shared" si="188"/>
        <v>1.0015513899999999</v>
      </c>
      <c r="M427" s="12">
        <f t="shared" si="208"/>
        <v>1.01150052</v>
      </c>
      <c r="N427" s="12">
        <f t="shared" si="204"/>
        <v>1.0443131258913776</v>
      </c>
      <c r="O427" s="5">
        <f t="shared" si="206"/>
        <v>1.04593326</v>
      </c>
      <c r="P427" s="5">
        <f t="shared" si="189"/>
        <v>1045.93326</v>
      </c>
      <c r="Q427" s="10">
        <f t="shared" si="190"/>
        <v>0</v>
      </c>
      <c r="R427" s="6">
        <f t="shared" si="191"/>
        <v>0</v>
      </c>
      <c r="S427" s="5">
        <f t="shared" si="192"/>
        <v>0</v>
      </c>
      <c r="T427" s="6">
        <f t="shared" si="201"/>
        <v>0.12</v>
      </c>
      <c r="U427" s="10">
        <f t="shared" si="205"/>
        <v>6</v>
      </c>
      <c r="V427" s="10">
        <v>252</v>
      </c>
      <c r="W427" s="12">
        <f t="shared" si="193"/>
        <v>1.002701946</v>
      </c>
      <c r="X427" s="5">
        <f t="shared" si="194"/>
        <v>2.82605518</v>
      </c>
      <c r="Y427" s="11">
        <f t="shared" si="195"/>
        <v>0</v>
      </c>
      <c r="Z427" s="2" t="s">
        <v>65</v>
      </c>
      <c r="AA427" s="64">
        <f t="shared" si="202"/>
        <v>43892</v>
      </c>
      <c r="AB427" s="2"/>
      <c r="AC427" s="41"/>
      <c r="AD427" s="48">
        <v>46070</v>
      </c>
      <c r="AE427" s="22" t="s">
        <v>83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9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4"/>
      <c r="CX427" s="1"/>
      <c r="CY427" s="1"/>
      <c r="CZ427" s="1"/>
      <c r="DA427" s="1"/>
      <c r="DB427" s="1"/>
      <c r="DC427" s="1"/>
      <c r="DD427" s="1"/>
      <c r="DE427" s="1"/>
      <c r="DF427" s="1"/>
      <c r="DG427" s="2"/>
      <c r="DH427" s="1"/>
      <c r="DI427" s="1"/>
      <c r="DJ427" s="1"/>
      <c r="DK427" s="1"/>
      <c r="DL427" s="1"/>
      <c r="DM427" s="1"/>
    </row>
    <row r="428" spans="1:117" x14ac:dyDescent="0.2">
      <c r="A428" s="97">
        <f t="shared" si="196"/>
        <v>43869</v>
      </c>
      <c r="B428" s="5">
        <f t="shared" si="185"/>
        <v>1049.32675636</v>
      </c>
      <c r="C428" s="5">
        <f t="shared" si="197"/>
        <v>1000</v>
      </c>
      <c r="D428" s="63">
        <f t="shared" si="198"/>
        <v>5320.25</v>
      </c>
      <c r="E428" s="11">
        <f>IF(K428=1,VLOOKUP(A428,[1]Plan1!$BO$80:$BQ$314,3),E427)</f>
        <v>5331.42</v>
      </c>
      <c r="F428" s="143">
        <f t="shared" si="199"/>
        <v>43846</v>
      </c>
      <c r="G428" s="9">
        <f t="shared" si="186"/>
        <v>2.099525398242541E-3</v>
      </c>
      <c r="H428" s="64">
        <f t="shared" si="203"/>
        <v>43878</v>
      </c>
      <c r="I428" s="64">
        <f t="shared" si="187"/>
        <v>43878</v>
      </c>
      <c r="J428" s="1">
        <f t="shared" si="200"/>
        <v>23</v>
      </c>
      <c r="K428" s="1">
        <f t="shared" si="207"/>
        <v>18</v>
      </c>
      <c r="L428" s="5">
        <f t="shared" si="188"/>
        <v>1.0016427299999999</v>
      </c>
      <c r="M428" s="12">
        <f t="shared" si="208"/>
        <v>1.01150052</v>
      </c>
      <c r="N428" s="12">
        <f t="shared" si="204"/>
        <v>1.0443131258913776</v>
      </c>
      <c r="O428" s="5">
        <f t="shared" si="206"/>
        <v>1.04602865</v>
      </c>
      <c r="P428" s="5">
        <f t="shared" si="189"/>
        <v>1046.02865</v>
      </c>
      <c r="Q428" s="10">
        <f t="shared" si="190"/>
        <v>0</v>
      </c>
      <c r="R428" s="6">
        <f t="shared" si="191"/>
        <v>0</v>
      </c>
      <c r="S428" s="5">
        <f t="shared" si="192"/>
        <v>0</v>
      </c>
      <c r="T428" s="6">
        <f t="shared" si="201"/>
        <v>0.12</v>
      </c>
      <c r="U428" s="10">
        <f t="shared" si="205"/>
        <v>7</v>
      </c>
      <c r="V428" s="10">
        <v>252</v>
      </c>
      <c r="W428" s="12">
        <f t="shared" si="193"/>
        <v>1.003152979</v>
      </c>
      <c r="X428" s="5">
        <f t="shared" si="194"/>
        <v>3.2981063599999998</v>
      </c>
      <c r="Y428" s="11">
        <f t="shared" si="195"/>
        <v>0</v>
      </c>
      <c r="Z428" s="2" t="s">
        <v>65</v>
      </c>
      <c r="AA428" s="64">
        <f t="shared" si="202"/>
        <v>43892</v>
      </c>
      <c r="AB428" s="2"/>
      <c r="AC428" s="41"/>
      <c r="AD428" s="48">
        <v>46115</v>
      </c>
      <c r="AE428" s="22" t="s">
        <v>100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9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4"/>
      <c r="CX428" s="1"/>
      <c r="CY428" s="1"/>
      <c r="CZ428" s="1"/>
      <c r="DA428" s="1"/>
      <c r="DB428" s="1"/>
      <c r="DC428" s="1"/>
      <c r="DD428" s="1"/>
      <c r="DE428" s="1"/>
      <c r="DF428" s="1"/>
      <c r="DG428" s="2"/>
      <c r="DH428" s="1"/>
      <c r="DI428" s="1"/>
      <c r="DJ428" s="1"/>
      <c r="DK428" s="1"/>
      <c r="DL428" s="1"/>
      <c r="DM428" s="1"/>
    </row>
    <row r="429" spans="1:117" x14ac:dyDescent="0.2">
      <c r="A429" s="97">
        <f t="shared" si="196"/>
        <v>43870</v>
      </c>
      <c r="B429" s="5">
        <f t="shared" si="185"/>
        <v>1049.32675636</v>
      </c>
      <c r="C429" s="5">
        <f t="shared" si="197"/>
        <v>1000</v>
      </c>
      <c r="D429" s="63">
        <f t="shared" si="198"/>
        <v>5320.25</v>
      </c>
      <c r="E429" s="11">
        <f>IF(K429=1,VLOOKUP(A429,[1]Plan1!$BO$80:$BQ$314,3),E428)</f>
        <v>5331.42</v>
      </c>
      <c r="F429" s="143">
        <f t="shared" si="199"/>
        <v>43846</v>
      </c>
      <c r="G429" s="9">
        <f t="shared" si="186"/>
        <v>2.099525398242541E-3</v>
      </c>
      <c r="H429" s="64">
        <f t="shared" si="203"/>
        <v>43878</v>
      </c>
      <c r="I429" s="64">
        <f t="shared" si="187"/>
        <v>43878</v>
      </c>
      <c r="J429" s="1">
        <f t="shared" si="200"/>
        <v>23</v>
      </c>
      <c r="K429" s="1">
        <f t="shared" si="207"/>
        <v>18</v>
      </c>
      <c r="L429" s="5">
        <f t="shared" si="188"/>
        <v>1.0016427299999999</v>
      </c>
      <c r="M429" s="12">
        <f t="shared" si="208"/>
        <v>1.01150052</v>
      </c>
      <c r="N429" s="12">
        <f t="shared" si="204"/>
        <v>1.0443131258913776</v>
      </c>
      <c r="O429" s="5">
        <f t="shared" si="206"/>
        <v>1.04602865</v>
      </c>
      <c r="P429" s="5">
        <f t="shared" si="189"/>
        <v>1046.02865</v>
      </c>
      <c r="Q429" s="10">
        <f t="shared" si="190"/>
        <v>0</v>
      </c>
      <c r="R429" s="6">
        <f t="shared" si="191"/>
        <v>0</v>
      </c>
      <c r="S429" s="5">
        <f t="shared" si="192"/>
        <v>0</v>
      </c>
      <c r="T429" s="6">
        <f t="shared" si="201"/>
        <v>0.12</v>
      </c>
      <c r="U429" s="10">
        <f t="shared" si="205"/>
        <v>7</v>
      </c>
      <c r="V429" s="10">
        <v>252</v>
      </c>
      <c r="W429" s="12">
        <f t="shared" si="193"/>
        <v>1.003152979</v>
      </c>
      <c r="X429" s="5">
        <f t="shared" si="194"/>
        <v>3.2981063599999998</v>
      </c>
      <c r="Y429" s="11">
        <f t="shared" si="195"/>
        <v>0</v>
      </c>
      <c r="Z429" s="2" t="s">
        <v>65</v>
      </c>
      <c r="AA429" s="64">
        <f t="shared" si="202"/>
        <v>43892</v>
      </c>
      <c r="AB429" s="2"/>
      <c r="AC429" s="41"/>
      <c r="AD429" s="48">
        <v>46133</v>
      </c>
      <c r="AE429" s="22" t="s">
        <v>85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9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4"/>
      <c r="CX429" s="1"/>
      <c r="CY429" s="1"/>
      <c r="CZ429" s="1"/>
      <c r="DA429" s="1"/>
      <c r="DB429" s="1"/>
      <c r="DC429" s="1"/>
      <c r="DD429" s="1"/>
      <c r="DE429" s="1"/>
      <c r="DF429" s="1"/>
      <c r="DG429" s="2"/>
      <c r="DH429" s="1"/>
      <c r="DI429" s="1"/>
      <c r="DJ429" s="1"/>
      <c r="DK429" s="1"/>
      <c r="DL429" s="1"/>
      <c r="DM429" s="1"/>
    </row>
    <row r="430" spans="1:117" x14ac:dyDescent="0.2">
      <c r="A430" s="97">
        <f t="shared" si="196"/>
        <v>43871</v>
      </c>
      <c r="B430" s="5">
        <f t="shared" si="185"/>
        <v>1049.32675636</v>
      </c>
      <c r="C430" s="5">
        <f t="shared" si="197"/>
        <v>1000</v>
      </c>
      <c r="D430" s="63">
        <f t="shared" si="198"/>
        <v>5320.25</v>
      </c>
      <c r="E430" s="11">
        <f>IF(K430=1,VLOOKUP(A430,[1]Plan1!$BO$80:$BQ$314,3),E429)</f>
        <v>5331.42</v>
      </c>
      <c r="F430" s="143">
        <f t="shared" si="199"/>
        <v>43846</v>
      </c>
      <c r="G430" s="9">
        <f t="shared" si="186"/>
        <v>2.099525398242541E-3</v>
      </c>
      <c r="H430" s="64">
        <f t="shared" si="203"/>
        <v>43878</v>
      </c>
      <c r="I430" s="64">
        <f t="shared" si="187"/>
        <v>43878</v>
      </c>
      <c r="J430" s="1">
        <f t="shared" si="200"/>
        <v>23</v>
      </c>
      <c r="K430" s="1">
        <f t="shared" si="207"/>
        <v>18</v>
      </c>
      <c r="L430" s="5">
        <f t="shared" si="188"/>
        <v>1.0016427299999999</v>
      </c>
      <c r="M430" s="12">
        <f t="shared" si="208"/>
        <v>1.01150052</v>
      </c>
      <c r="N430" s="12">
        <f t="shared" si="204"/>
        <v>1.0443131258913776</v>
      </c>
      <c r="O430" s="5">
        <f t="shared" si="206"/>
        <v>1.04602865</v>
      </c>
      <c r="P430" s="5">
        <f t="shared" si="189"/>
        <v>1046.02865</v>
      </c>
      <c r="Q430" s="10">
        <f t="shared" si="190"/>
        <v>0</v>
      </c>
      <c r="R430" s="6">
        <f t="shared" si="191"/>
        <v>0</v>
      </c>
      <c r="S430" s="5">
        <f t="shared" si="192"/>
        <v>0</v>
      </c>
      <c r="T430" s="6">
        <f t="shared" si="201"/>
        <v>0.12</v>
      </c>
      <c r="U430" s="10">
        <f t="shared" si="205"/>
        <v>7</v>
      </c>
      <c r="V430" s="10">
        <v>252</v>
      </c>
      <c r="W430" s="12">
        <f t="shared" si="193"/>
        <v>1.003152979</v>
      </c>
      <c r="X430" s="5">
        <f t="shared" si="194"/>
        <v>3.2981063599999998</v>
      </c>
      <c r="Y430" s="11">
        <f t="shared" si="195"/>
        <v>0</v>
      </c>
      <c r="Z430" s="2" t="s">
        <v>65</v>
      </c>
      <c r="AA430" s="64">
        <f t="shared" si="202"/>
        <v>43892</v>
      </c>
      <c r="AB430" s="2"/>
      <c r="AC430" s="41"/>
      <c r="AD430" s="48">
        <v>46143</v>
      </c>
      <c r="AE430" s="22" t="s">
        <v>102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9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4"/>
      <c r="CX430" s="1"/>
      <c r="CY430" s="1"/>
      <c r="CZ430" s="1"/>
      <c r="DA430" s="1"/>
      <c r="DB430" s="1"/>
      <c r="DC430" s="1"/>
      <c r="DD430" s="1"/>
      <c r="DE430" s="1"/>
      <c r="DF430" s="1"/>
      <c r="DG430" s="2"/>
      <c r="DH430" s="1"/>
      <c r="DI430" s="1"/>
      <c r="DJ430" s="1"/>
      <c r="DK430" s="1"/>
      <c r="DL430" s="1"/>
      <c r="DM430" s="1"/>
    </row>
    <row r="431" spans="1:117" x14ac:dyDescent="0.2">
      <c r="A431" s="97">
        <f t="shared" si="196"/>
        <v>43872</v>
      </c>
      <c r="B431" s="5">
        <f t="shared" si="185"/>
        <v>1049.89448696</v>
      </c>
      <c r="C431" s="5">
        <f t="shared" si="197"/>
        <v>1000</v>
      </c>
      <c r="D431" s="63">
        <f t="shared" si="198"/>
        <v>5320.25</v>
      </c>
      <c r="E431" s="11">
        <f>IF(K431=1,VLOOKUP(A431,[1]Plan1!$BO$80:$BQ$314,3),E430)</f>
        <v>5331.42</v>
      </c>
      <c r="F431" s="143">
        <f t="shared" si="199"/>
        <v>43846</v>
      </c>
      <c r="G431" s="9">
        <f t="shared" si="186"/>
        <v>2.099525398242541E-3</v>
      </c>
      <c r="H431" s="64">
        <f t="shared" si="203"/>
        <v>43878</v>
      </c>
      <c r="I431" s="64">
        <f t="shared" si="187"/>
        <v>43878</v>
      </c>
      <c r="J431" s="1">
        <f t="shared" si="200"/>
        <v>23</v>
      </c>
      <c r="K431" s="1">
        <f t="shared" si="207"/>
        <v>19</v>
      </c>
      <c r="L431" s="5">
        <f t="shared" si="188"/>
        <v>1.0017340699999999</v>
      </c>
      <c r="M431" s="12">
        <f t="shared" si="208"/>
        <v>1.01150052</v>
      </c>
      <c r="N431" s="12">
        <f t="shared" si="204"/>
        <v>1.0443131258913776</v>
      </c>
      <c r="O431" s="5">
        <f t="shared" si="206"/>
        <v>1.0461240300000001</v>
      </c>
      <c r="P431" s="5">
        <f t="shared" si="189"/>
        <v>1046.1240299999999</v>
      </c>
      <c r="Q431" s="10">
        <f t="shared" si="190"/>
        <v>0</v>
      </c>
      <c r="R431" s="6">
        <f t="shared" si="191"/>
        <v>0</v>
      </c>
      <c r="S431" s="5">
        <f t="shared" si="192"/>
        <v>0</v>
      </c>
      <c r="T431" s="6">
        <f t="shared" si="201"/>
        <v>0.12</v>
      </c>
      <c r="U431" s="10">
        <f t="shared" si="205"/>
        <v>8</v>
      </c>
      <c r="V431" s="10">
        <v>252</v>
      </c>
      <c r="W431" s="12">
        <f t="shared" si="193"/>
        <v>1.003604216</v>
      </c>
      <c r="X431" s="5">
        <f t="shared" si="194"/>
        <v>3.7704569600000002</v>
      </c>
      <c r="Y431" s="11">
        <f t="shared" si="195"/>
        <v>0</v>
      </c>
      <c r="Z431" s="2" t="s">
        <v>65</v>
      </c>
      <c r="AA431" s="64">
        <f t="shared" si="202"/>
        <v>43892</v>
      </c>
      <c r="AB431" s="2"/>
      <c r="AC431" s="41"/>
      <c r="AD431" s="48">
        <v>46177</v>
      </c>
      <c r="AE431" s="22" t="s">
        <v>101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9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4"/>
      <c r="CX431" s="1"/>
      <c r="CY431" s="1"/>
      <c r="CZ431" s="1"/>
      <c r="DA431" s="1"/>
      <c r="DB431" s="1"/>
      <c r="DC431" s="1"/>
      <c r="DD431" s="1"/>
      <c r="DE431" s="1"/>
      <c r="DF431" s="1"/>
      <c r="DG431" s="2"/>
      <c r="DH431" s="1"/>
      <c r="DI431" s="1"/>
      <c r="DJ431" s="1"/>
      <c r="DK431" s="1"/>
      <c r="DL431" s="1"/>
      <c r="DM431" s="1"/>
    </row>
    <row r="432" spans="1:117" x14ac:dyDescent="0.2">
      <c r="A432" s="97">
        <f t="shared" si="196"/>
        <v>43873</v>
      </c>
      <c r="B432" s="5">
        <f t="shared" si="185"/>
        <v>1050.4625350600002</v>
      </c>
      <c r="C432" s="5">
        <f t="shared" si="197"/>
        <v>1000</v>
      </c>
      <c r="D432" s="63">
        <f t="shared" si="198"/>
        <v>5320.25</v>
      </c>
      <c r="E432" s="11">
        <f>IF(K432=1,VLOOKUP(A432,[1]Plan1!$BO$80:$BQ$314,3),E431)</f>
        <v>5331.42</v>
      </c>
      <c r="F432" s="143">
        <f t="shared" si="199"/>
        <v>43846</v>
      </c>
      <c r="G432" s="9">
        <f t="shared" si="186"/>
        <v>2.099525398242541E-3</v>
      </c>
      <c r="H432" s="64">
        <f t="shared" si="203"/>
        <v>43878</v>
      </c>
      <c r="I432" s="64">
        <f t="shared" si="187"/>
        <v>43878</v>
      </c>
      <c r="J432" s="1">
        <f t="shared" si="200"/>
        <v>23</v>
      </c>
      <c r="K432" s="1">
        <f t="shared" si="207"/>
        <v>20</v>
      </c>
      <c r="L432" s="5">
        <f t="shared" si="188"/>
        <v>1.0018254200000001</v>
      </c>
      <c r="M432" s="12">
        <f t="shared" si="208"/>
        <v>1.01150052</v>
      </c>
      <c r="N432" s="12">
        <f t="shared" si="204"/>
        <v>1.0443131258913776</v>
      </c>
      <c r="O432" s="5">
        <f t="shared" si="206"/>
        <v>1.0462194300000001</v>
      </c>
      <c r="P432" s="5">
        <f t="shared" si="189"/>
        <v>1046.2194300000001</v>
      </c>
      <c r="Q432" s="10">
        <f t="shared" si="190"/>
        <v>0</v>
      </c>
      <c r="R432" s="6">
        <f t="shared" si="191"/>
        <v>0</v>
      </c>
      <c r="S432" s="5">
        <f t="shared" si="192"/>
        <v>0</v>
      </c>
      <c r="T432" s="6">
        <f t="shared" si="201"/>
        <v>0.12</v>
      </c>
      <c r="U432" s="10">
        <f t="shared" si="205"/>
        <v>9</v>
      </c>
      <c r="V432" s="10">
        <v>252</v>
      </c>
      <c r="W432" s="12">
        <f t="shared" si="193"/>
        <v>1.0040556549999999</v>
      </c>
      <c r="X432" s="5">
        <f t="shared" si="194"/>
        <v>4.2431050600000004</v>
      </c>
      <c r="Y432" s="11">
        <f t="shared" si="195"/>
        <v>0</v>
      </c>
      <c r="Z432" s="2" t="s">
        <v>65</v>
      </c>
      <c r="AA432" s="64">
        <f t="shared" si="202"/>
        <v>43892</v>
      </c>
      <c r="AB432" s="2"/>
      <c r="AC432" s="41"/>
      <c r="AD432" s="48">
        <v>46272</v>
      </c>
      <c r="AE432" s="22" t="s">
        <v>103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9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4"/>
      <c r="CX432" s="1"/>
      <c r="CY432" s="1"/>
      <c r="CZ432" s="1"/>
      <c r="DA432" s="1"/>
      <c r="DB432" s="1"/>
      <c r="DC432" s="1"/>
      <c r="DD432" s="1"/>
      <c r="DE432" s="1"/>
      <c r="DF432" s="1"/>
      <c r="DG432" s="2"/>
      <c r="DH432" s="1"/>
      <c r="DI432" s="1"/>
      <c r="DJ432" s="1"/>
      <c r="DK432" s="1"/>
      <c r="DL432" s="1"/>
      <c r="DM432" s="1"/>
    </row>
    <row r="433" spans="1:117" x14ac:dyDescent="0.2">
      <c r="A433" s="97">
        <f t="shared" si="196"/>
        <v>43874</v>
      </c>
      <c r="B433" s="5">
        <f t="shared" si="185"/>
        <v>1051.0308917299999</v>
      </c>
      <c r="C433" s="5">
        <f t="shared" si="197"/>
        <v>1000</v>
      </c>
      <c r="D433" s="63">
        <f t="shared" si="198"/>
        <v>5320.25</v>
      </c>
      <c r="E433" s="11">
        <f>IF(K433=1,VLOOKUP(A433,[1]Plan1!$BO$80:$BQ$314,3),E432)</f>
        <v>5331.42</v>
      </c>
      <c r="F433" s="143">
        <f t="shared" si="199"/>
        <v>43846</v>
      </c>
      <c r="G433" s="9">
        <f t="shared" si="186"/>
        <v>2.099525398242541E-3</v>
      </c>
      <c r="H433" s="64">
        <f t="shared" si="203"/>
        <v>43878</v>
      </c>
      <c r="I433" s="64">
        <f t="shared" si="187"/>
        <v>43878</v>
      </c>
      <c r="J433" s="1">
        <f t="shared" si="200"/>
        <v>23</v>
      </c>
      <c r="K433" s="1">
        <f t="shared" si="207"/>
        <v>21</v>
      </c>
      <c r="L433" s="5">
        <f t="shared" si="188"/>
        <v>1.00191678</v>
      </c>
      <c r="M433" s="12">
        <f t="shared" si="208"/>
        <v>1.01150052</v>
      </c>
      <c r="N433" s="12">
        <f t="shared" si="204"/>
        <v>1.0443131258913776</v>
      </c>
      <c r="O433" s="5">
        <f t="shared" si="206"/>
        <v>1.04631484</v>
      </c>
      <c r="P433" s="5">
        <f t="shared" si="189"/>
        <v>1046.31484</v>
      </c>
      <c r="Q433" s="10">
        <f t="shared" si="190"/>
        <v>0</v>
      </c>
      <c r="R433" s="6">
        <f t="shared" si="191"/>
        <v>0</v>
      </c>
      <c r="S433" s="5">
        <f t="shared" si="192"/>
        <v>0</v>
      </c>
      <c r="T433" s="6">
        <f t="shared" si="201"/>
        <v>0.12</v>
      </c>
      <c r="U433" s="10">
        <f t="shared" si="205"/>
        <v>10</v>
      </c>
      <c r="V433" s="10">
        <v>252</v>
      </c>
      <c r="W433" s="12">
        <f t="shared" si="193"/>
        <v>1.004507297</v>
      </c>
      <c r="X433" s="5">
        <f t="shared" si="194"/>
        <v>4.7160517300000002</v>
      </c>
      <c r="Y433" s="11">
        <f t="shared" si="195"/>
        <v>0</v>
      </c>
      <c r="Z433" s="2" t="s">
        <v>65</v>
      </c>
      <c r="AA433" s="64">
        <f t="shared" si="202"/>
        <v>43892</v>
      </c>
      <c r="AB433" s="2"/>
      <c r="AC433" s="41"/>
      <c r="AD433" s="48">
        <v>46307</v>
      </c>
      <c r="AE433" s="32" t="s">
        <v>89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9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4"/>
      <c r="CX433" s="1"/>
      <c r="CY433" s="1"/>
      <c r="CZ433" s="1"/>
      <c r="DA433" s="1"/>
      <c r="DB433" s="1"/>
      <c r="DC433" s="1"/>
      <c r="DD433" s="1"/>
      <c r="DE433" s="1"/>
      <c r="DF433" s="1"/>
      <c r="DG433" s="2"/>
      <c r="DH433" s="1"/>
      <c r="DI433" s="1"/>
      <c r="DJ433" s="1"/>
      <c r="DK433" s="1"/>
      <c r="DL433" s="1"/>
      <c r="DM433" s="1"/>
    </row>
    <row r="434" spans="1:117" x14ac:dyDescent="0.2">
      <c r="A434" s="97">
        <f t="shared" si="196"/>
        <v>43875</v>
      </c>
      <c r="B434" s="5">
        <f t="shared" si="185"/>
        <v>1051.5995581100001</v>
      </c>
      <c r="C434" s="5">
        <f t="shared" si="197"/>
        <v>1000</v>
      </c>
      <c r="D434" s="63">
        <f t="shared" si="198"/>
        <v>5320.25</v>
      </c>
      <c r="E434" s="11">
        <f>IF(K434=1,VLOOKUP(A434,[1]Plan1!$BO$80:$BQ$314,3),E433)</f>
        <v>5331.42</v>
      </c>
      <c r="F434" s="143">
        <f t="shared" si="199"/>
        <v>43846</v>
      </c>
      <c r="G434" s="9">
        <f t="shared" si="186"/>
        <v>2.099525398242541E-3</v>
      </c>
      <c r="H434" s="64">
        <f t="shared" si="203"/>
        <v>43878</v>
      </c>
      <c r="I434" s="64">
        <f t="shared" si="187"/>
        <v>43878</v>
      </c>
      <c r="J434" s="1">
        <f t="shared" si="200"/>
        <v>23</v>
      </c>
      <c r="K434" s="1">
        <f t="shared" si="207"/>
        <v>22</v>
      </c>
      <c r="L434" s="5">
        <f t="shared" si="188"/>
        <v>1.00200815</v>
      </c>
      <c r="M434" s="12">
        <f t="shared" si="208"/>
        <v>1.01150052</v>
      </c>
      <c r="N434" s="12">
        <f t="shared" si="204"/>
        <v>1.0443131258913776</v>
      </c>
      <c r="O434" s="5">
        <f t="shared" si="206"/>
        <v>1.04641026</v>
      </c>
      <c r="P434" s="5">
        <f t="shared" si="189"/>
        <v>1046.4102600000001</v>
      </c>
      <c r="Q434" s="10">
        <f t="shared" si="190"/>
        <v>0</v>
      </c>
      <c r="R434" s="6">
        <f t="shared" si="191"/>
        <v>0</v>
      </c>
      <c r="S434" s="5">
        <f t="shared" si="192"/>
        <v>0</v>
      </c>
      <c r="T434" s="6">
        <f t="shared" si="201"/>
        <v>0.12</v>
      </c>
      <c r="U434" s="10">
        <f t="shared" si="205"/>
        <v>11</v>
      </c>
      <c r="V434" s="10">
        <v>252</v>
      </c>
      <c r="W434" s="12">
        <f t="shared" si="193"/>
        <v>1.004959143</v>
      </c>
      <c r="X434" s="5">
        <f t="shared" si="194"/>
        <v>5.1892981100000002</v>
      </c>
      <c r="Y434" s="11">
        <f t="shared" si="195"/>
        <v>0</v>
      </c>
      <c r="Z434" s="2" t="s">
        <v>65</v>
      </c>
      <c r="AA434" s="64">
        <f t="shared" si="202"/>
        <v>43892</v>
      </c>
      <c r="AB434" s="2"/>
      <c r="AC434" s="41"/>
      <c r="AD434" s="48">
        <v>46328</v>
      </c>
      <c r="AE434" s="22" t="s">
        <v>95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9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4"/>
      <c r="CX434" s="1"/>
      <c r="CY434" s="1"/>
      <c r="CZ434" s="1"/>
      <c r="DA434" s="1"/>
      <c r="DB434" s="1"/>
      <c r="DC434" s="1"/>
      <c r="DD434" s="1"/>
      <c r="DE434" s="1"/>
      <c r="DF434" s="1"/>
      <c r="DG434" s="2"/>
      <c r="DH434" s="1"/>
      <c r="DI434" s="1"/>
      <c r="DJ434" s="1"/>
      <c r="DK434" s="1"/>
      <c r="DL434" s="1"/>
      <c r="DM434" s="1"/>
    </row>
    <row r="435" spans="1:117" x14ac:dyDescent="0.2">
      <c r="A435" s="97">
        <f t="shared" si="196"/>
        <v>43876</v>
      </c>
      <c r="B435" s="5">
        <f t="shared" si="185"/>
        <v>1052.1685231599999</v>
      </c>
      <c r="C435" s="5">
        <f t="shared" si="197"/>
        <v>1000</v>
      </c>
      <c r="D435" s="63">
        <f t="shared" si="198"/>
        <v>5320.25</v>
      </c>
      <c r="E435" s="11">
        <f>IF(K435=1,VLOOKUP(A435,[1]Plan1!$BO$80:$BQ$314,3),E434)</f>
        <v>5331.42</v>
      </c>
      <c r="F435" s="143">
        <f t="shared" si="199"/>
        <v>43846</v>
      </c>
      <c r="G435" s="9">
        <f t="shared" si="186"/>
        <v>2.099525398242541E-3</v>
      </c>
      <c r="H435" s="64">
        <f t="shared" si="203"/>
        <v>43906</v>
      </c>
      <c r="I435" s="64">
        <f t="shared" si="187"/>
        <v>43878</v>
      </c>
      <c r="J435" s="1">
        <f t="shared" si="200"/>
        <v>23</v>
      </c>
      <c r="K435" s="1">
        <f t="shared" si="207"/>
        <v>23</v>
      </c>
      <c r="L435" s="5">
        <f t="shared" si="188"/>
        <v>1.00209952</v>
      </c>
      <c r="M435" s="12">
        <f t="shared" si="208"/>
        <v>1.01150052</v>
      </c>
      <c r="N435" s="12">
        <f t="shared" si="204"/>
        <v>1.0443131258913776</v>
      </c>
      <c r="O435" s="5">
        <f t="shared" si="206"/>
        <v>1.0465056800000001</v>
      </c>
      <c r="P435" s="5">
        <f t="shared" si="189"/>
        <v>1046.50568</v>
      </c>
      <c r="Q435" s="10">
        <f t="shared" si="190"/>
        <v>0</v>
      </c>
      <c r="R435" s="6">
        <f t="shared" si="191"/>
        <v>0</v>
      </c>
      <c r="S435" s="5">
        <f t="shared" si="192"/>
        <v>0</v>
      </c>
      <c r="T435" s="6">
        <f t="shared" si="201"/>
        <v>0.12</v>
      </c>
      <c r="U435" s="10">
        <f t="shared" si="205"/>
        <v>12</v>
      </c>
      <c r="V435" s="10">
        <v>252</v>
      </c>
      <c r="W435" s="12">
        <f t="shared" si="193"/>
        <v>1.005411192</v>
      </c>
      <c r="X435" s="5">
        <f t="shared" si="194"/>
        <v>5.6628431600000004</v>
      </c>
      <c r="Y435" s="11">
        <f t="shared" si="195"/>
        <v>0</v>
      </c>
      <c r="Z435" s="2" t="s">
        <v>65</v>
      </c>
      <c r="AA435" s="64">
        <f t="shared" si="202"/>
        <v>43892</v>
      </c>
      <c r="AB435" s="2"/>
      <c r="AC435" s="41"/>
      <c r="AD435" s="48">
        <v>46381</v>
      </c>
      <c r="AE435" s="22" t="s">
        <v>97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9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4"/>
      <c r="CX435" s="1"/>
      <c r="CY435" s="1"/>
      <c r="CZ435" s="1"/>
      <c r="DA435" s="1"/>
      <c r="DB435" s="1"/>
      <c r="DC435" s="1"/>
      <c r="DD435" s="1"/>
      <c r="DE435" s="1"/>
      <c r="DF435" s="1"/>
      <c r="DG435" s="2"/>
      <c r="DH435" s="1"/>
      <c r="DI435" s="1"/>
      <c r="DJ435" s="1"/>
      <c r="DK435" s="1"/>
      <c r="DL435" s="1"/>
      <c r="DM435" s="1"/>
    </row>
    <row r="436" spans="1:117" x14ac:dyDescent="0.2">
      <c r="A436" s="97">
        <f t="shared" si="196"/>
        <v>43877</v>
      </c>
      <c r="B436" s="5">
        <f t="shared" si="185"/>
        <v>1052.1685231599999</v>
      </c>
      <c r="C436" s="5">
        <f t="shared" si="197"/>
        <v>1000</v>
      </c>
      <c r="D436" s="63">
        <f t="shared" si="198"/>
        <v>5320.25</v>
      </c>
      <c r="E436" s="11">
        <f>IF(K436=1,VLOOKUP(A436,[1]Plan1!$BO$80:$BQ$314,3),E435)</f>
        <v>5331.42</v>
      </c>
      <c r="F436" s="143">
        <f t="shared" si="199"/>
        <v>43846</v>
      </c>
      <c r="G436" s="9">
        <f t="shared" si="186"/>
        <v>2.099525398242541E-3</v>
      </c>
      <c r="H436" s="64">
        <f t="shared" si="203"/>
        <v>43906</v>
      </c>
      <c r="I436" s="64">
        <f t="shared" si="187"/>
        <v>43878</v>
      </c>
      <c r="J436" s="1">
        <f t="shared" si="200"/>
        <v>23</v>
      </c>
      <c r="K436" s="1">
        <f t="shared" si="207"/>
        <v>23</v>
      </c>
      <c r="L436" s="5">
        <f t="shared" si="188"/>
        <v>1.00209952</v>
      </c>
      <c r="M436" s="12">
        <f t="shared" si="208"/>
        <v>1.01150052</v>
      </c>
      <c r="N436" s="12">
        <f t="shared" si="204"/>
        <v>1.0443131258913776</v>
      </c>
      <c r="O436" s="5">
        <f t="shared" si="206"/>
        <v>1.0465056800000001</v>
      </c>
      <c r="P436" s="5">
        <f t="shared" si="189"/>
        <v>1046.50568</v>
      </c>
      <c r="Q436" s="10">
        <f t="shared" si="190"/>
        <v>0</v>
      </c>
      <c r="R436" s="6">
        <f t="shared" si="191"/>
        <v>0</v>
      </c>
      <c r="S436" s="5">
        <f t="shared" si="192"/>
        <v>0</v>
      </c>
      <c r="T436" s="6">
        <f t="shared" si="201"/>
        <v>0.12</v>
      </c>
      <c r="U436" s="10">
        <f t="shared" si="205"/>
        <v>12</v>
      </c>
      <c r="V436" s="10">
        <v>252</v>
      </c>
      <c r="W436" s="12">
        <f t="shared" si="193"/>
        <v>1.005411192</v>
      </c>
      <c r="X436" s="5">
        <f t="shared" si="194"/>
        <v>5.6628431600000004</v>
      </c>
      <c r="Y436" s="11">
        <f t="shared" si="195"/>
        <v>0</v>
      </c>
      <c r="Z436" s="2" t="s">
        <v>65</v>
      </c>
      <c r="AA436" s="64">
        <f t="shared" si="202"/>
        <v>43892</v>
      </c>
      <c r="AB436" s="2"/>
      <c r="AC436" s="41"/>
      <c r="AD436" s="48">
        <v>46388</v>
      </c>
      <c r="AE436" s="22" t="s">
        <v>99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9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4"/>
      <c r="CX436" s="1"/>
      <c r="CY436" s="1"/>
      <c r="CZ436" s="1"/>
      <c r="DA436" s="1"/>
      <c r="DB436" s="1"/>
      <c r="DC436" s="1"/>
      <c r="DD436" s="1"/>
      <c r="DE436" s="1"/>
      <c r="DF436" s="1"/>
      <c r="DG436" s="2"/>
      <c r="DH436" s="1"/>
      <c r="DI436" s="1"/>
      <c r="DJ436" s="1"/>
      <c r="DK436" s="1"/>
      <c r="DL436" s="1"/>
      <c r="DM436" s="1"/>
    </row>
    <row r="437" spans="1:117" x14ac:dyDescent="0.2">
      <c r="A437" s="97">
        <f t="shared" si="196"/>
        <v>43878</v>
      </c>
      <c r="B437" s="5">
        <f t="shared" si="185"/>
        <v>1052.1685231599999</v>
      </c>
      <c r="C437" s="5">
        <f t="shared" si="197"/>
        <v>1000</v>
      </c>
      <c r="D437" s="63">
        <f t="shared" si="198"/>
        <v>5320.25</v>
      </c>
      <c r="E437" s="11">
        <f>IF(K437=1,VLOOKUP(A437,[1]Plan1!$BO$80:$BQ$314,3),E436)</f>
        <v>5331.42</v>
      </c>
      <c r="F437" s="143">
        <f t="shared" si="199"/>
        <v>43846</v>
      </c>
      <c r="G437" s="9">
        <f t="shared" si="186"/>
        <v>2.099525398242541E-3</v>
      </c>
      <c r="H437" s="64">
        <f t="shared" si="203"/>
        <v>43906</v>
      </c>
      <c r="I437" s="64">
        <f t="shared" si="187"/>
        <v>43878</v>
      </c>
      <c r="J437" s="1">
        <f t="shared" si="200"/>
        <v>23</v>
      </c>
      <c r="K437" s="1">
        <f t="shared" si="207"/>
        <v>23</v>
      </c>
      <c r="L437" s="5">
        <f t="shared" si="188"/>
        <v>1.00209952</v>
      </c>
      <c r="M437" s="12">
        <f t="shared" si="208"/>
        <v>1.01150052</v>
      </c>
      <c r="N437" s="12">
        <f t="shared" si="204"/>
        <v>1.0443131258913776</v>
      </c>
      <c r="O437" s="5">
        <f t="shared" si="206"/>
        <v>1.0465056800000001</v>
      </c>
      <c r="P437" s="5">
        <f t="shared" si="189"/>
        <v>1046.50568</v>
      </c>
      <c r="Q437" s="10">
        <f t="shared" si="190"/>
        <v>0</v>
      </c>
      <c r="R437" s="6">
        <f t="shared" si="191"/>
        <v>0</v>
      </c>
      <c r="S437" s="5">
        <f t="shared" si="192"/>
        <v>0</v>
      </c>
      <c r="T437" s="6">
        <f t="shared" si="201"/>
        <v>0.12</v>
      </c>
      <c r="U437" s="10">
        <f t="shared" si="205"/>
        <v>12</v>
      </c>
      <c r="V437" s="10">
        <v>252</v>
      </c>
      <c r="W437" s="12">
        <f t="shared" si="193"/>
        <v>1.005411192</v>
      </c>
      <c r="X437" s="5">
        <f t="shared" si="194"/>
        <v>5.6628431600000004</v>
      </c>
      <c r="Y437" s="11">
        <f t="shared" si="195"/>
        <v>0</v>
      </c>
      <c r="Z437" s="2" t="s">
        <v>65</v>
      </c>
      <c r="AA437" s="64">
        <f t="shared" si="202"/>
        <v>43892</v>
      </c>
      <c r="AB437" s="2"/>
      <c r="AC437" s="41"/>
      <c r="AD437" s="48">
        <v>46426</v>
      </c>
      <c r="AE437" s="22" t="s">
        <v>83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9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4"/>
      <c r="CX437" s="1"/>
      <c r="CY437" s="1"/>
      <c r="CZ437" s="1"/>
      <c r="DA437" s="1"/>
      <c r="DB437" s="1"/>
      <c r="DC437" s="1"/>
      <c r="DD437" s="1"/>
      <c r="DE437" s="1"/>
      <c r="DF437" s="1"/>
      <c r="DG437" s="2"/>
      <c r="DH437" s="1"/>
      <c r="DI437" s="1"/>
      <c r="DJ437" s="1"/>
      <c r="DK437" s="1"/>
      <c r="DL437" s="1"/>
      <c r="DM437" s="1"/>
    </row>
    <row r="438" spans="1:117" x14ac:dyDescent="0.2">
      <c r="A438" s="97">
        <f t="shared" si="196"/>
        <v>43879</v>
      </c>
      <c r="B438" s="5">
        <f t="shared" si="185"/>
        <v>1052.7878487599999</v>
      </c>
      <c r="C438" s="5">
        <f t="shared" si="197"/>
        <v>1000</v>
      </c>
      <c r="D438" s="63">
        <f t="shared" si="198"/>
        <v>5331.42</v>
      </c>
      <c r="E438" s="11">
        <f>IF(K438=1,VLOOKUP(A438,[1]Plan1!$BO$80:$BQ$314,3),E437)</f>
        <v>5344.75</v>
      </c>
      <c r="F438" s="143">
        <f t="shared" si="199"/>
        <v>43879</v>
      </c>
      <c r="G438" s="9">
        <f t="shared" si="186"/>
        <v>2.5002719725701894E-3</v>
      </c>
      <c r="H438" s="64">
        <f t="shared" si="203"/>
        <v>43906</v>
      </c>
      <c r="I438" s="64">
        <f t="shared" si="187"/>
        <v>43906</v>
      </c>
      <c r="J438" s="1">
        <f t="shared" si="200"/>
        <v>18</v>
      </c>
      <c r="K438" s="1">
        <f t="shared" si="207"/>
        <v>1</v>
      </c>
      <c r="L438" s="5">
        <f t="shared" si="188"/>
        <v>1.0001387399999999</v>
      </c>
      <c r="M438" s="12">
        <f t="shared" si="208"/>
        <v>1.00209952</v>
      </c>
      <c r="N438" s="12">
        <f t="shared" si="204"/>
        <v>1.046505682185449</v>
      </c>
      <c r="O438" s="5">
        <f t="shared" si="206"/>
        <v>1.0466508699999999</v>
      </c>
      <c r="P438" s="5">
        <f t="shared" si="189"/>
        <v>1046.6508699999999</v>
      </c>
      <c r="Q438" s="10">
        <f t="shared" si="190"/>
        <v>0</v>
      </c>
      <c r="R438" s="6">
        <f t="shared" si="191"/>
        <v>0</v>
      </c>
      <c r="S438" s="5">
        <f t="shared" si="192"/>
        <v>0</v>
      </c>
      <c r="T438" s="6">
        <f t="shared" si="201"/>
        <v>0.12</v>
      </c>
      <c r="U438" s="10">
        <f t="shared" si="205"/>
        <v>13</v>
      </c>
      <c r="V438" s="10">
        <v>252</v>
      </c>
      <c r="W438" s="12">
        <f t="shared" si="193"/>
        <v>1.0058634440000001</v>
      </c>
      <c r="X438" s="5">
        <f t="shared" si="194"/>
        <v>6.1369787599999999</v>
      </c>
      <c r="Y438" s="11">
        <f t="shared" si="195"/>
        <v>0</v>
      </c>
      <c r="Z438" s="2" t="s">
        <v>65</v>
      </c>
      <c r="AA438" s="64">
        <f t="shared" si="202"/>
        <v>43892</v>
      </c>
      <c r="AB438" s="2"/>
      <c r="AC438" s="41"/>
      <c r="AD438" s="48">
        <v>46427</v>
      </c>
      <c r="AE438" s="22" t="s">
        <v>83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9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4"/>
      <c r="CX438" s="1"/>
      <c r="CY438" s="1"/>
      <c r="CZ438" s="1"/>
      <c r="DA438" s="1"/>
      <c r="DB438" s="1"/>
      <c r="DC438" s="1"/>
      <c r="DD438" s="1"/>
      <c r="DE438" s="1"/>
      <c r="DF438" s="1"/>
      <c r="DG438" s="2"/>
      <c r="DH438" s="1"/>
      <c r="DI438" s="1"/>
      <c r="DJ438" s="1"/>
      <c r="DK438" s="1"/>
      <c r="DL438" s="1"/>
      <c r="DM438" s="1"/>
    </row>
    <row r="439" spans="1:117" x14ac:dyDescent="0.2">
      <c r="A439" s="97">
        <f t="shared" si="196"/>
        <v>43880</v>
      </c>
      <c r="B439" s="5">
        <f t="shared" si="185"/>
        <v>1053.4075292900002</v>
      </c>
      <c r="C439" s="5">
        <f t="shared" si="197"/>
        <v>1000</v>
      </c>
      <c r="D439" s="63">
        <f t="shared" si="198"/>
        <v>5331.42</v>
      </c>
      <c r="E439" s="11">
        <f>IF(K439=1,VLOOKUP(A439,[1]Plan1!$BO$80:$BQ$314,3),E438)</f>
        <v>5344.75</v>
      </c>
      <c r="F439" s="143">
        <f t="shared" si="199"/>
        <v>43879</v>
      </c>
      <c r="G439" s="9">
        <f t="shared" si="186"/>
        <v>2.5002719725701894E-3</v>
      </c>
      <c r="H439" s="64">
        <f t="shared" si="203"/>
        <v>43906</v>
      </c>
      <c r="I439" s="64">
        <f t="shared" si="187"/>
        <v>43906</v>
      </c>
      <c r="J439" s="1">
        <f t="shared" si="200"/>
        <v>18</v>
      </c>
      <c r="K439" s="1">
        <f t="shared" si="207"/>
        <v>2</v>
      </c>
      <c r="L439" s="5">
        <f t="shared" si="188"/>
        <v>1.00027749</v>
      </c>
      <c r="M439" s="12">
        <f t="shared" si="208"/>
        <v>1.00209952</v>
      </c>
      <c r="N439" s="12">
        <f t="shared" si="204"/>
        <v>1.046505682185449</v>
      </c>
      <c r="O439" s="5">
        <f t="shared" si="206"/>
        <v>1.0467960700000001</v>
      </c>
      <c r="P439" s="5">
        <f t="shared" si="189"/>
        <v>1046.7960700000001</v>
      </c>
      <c r="Q439" s="10">
        <f t="shared" si="190"/>
        <v>0</v>
      </c>
      <c r="R439" s="6">
        <f t="shared" si="191"/>
        <v>0</v>
      </c>
      <c r="S439" s="5">
        <f t="shared" si="192"/>
        <v>0</v>
      </c>
      <c r="T439" s="6">
        <f t="shared" si="201"/>
        <v>0.12</v>
      </c>
      <c r="U439" s="10">
        <f t="shared" si="205"/>
        <v>14</v>
      </c>
      <c r="V439" s="10">
        <v>252</v>
      </c>
      <c r="W439" s="12">
        <f t="shared" si="193"/>
        <v>1.0063158999999999</v>
      </c>
      <c r="X439" s="5">
        <f t="shared" si="194"/>
        <v>6.61145929</v>
      </c>
      <c r="Y439" s="11">
        <f t="shared" si="195"/>
        <v>0</v>
      </c>
      <c r="Z439" s="2" t="s">
        <v>65</v>
      </c>
      <c r="AA439" s="64">
        <f t="shared" si="202"/>
        <v>43892</v>
      </c>
      <c r="AB439" s="2"/>
      <c r="AC439" s="41"/>
      <c r="AD439" s="48">
        <v>46472</v>
      </c>
      <c r="AE439" s="22" t="s">
        <v>100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9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4"/>
      <c r="CX439" s="1"/>
      <c r="CY439" s="1"/>
      <c r="CZ439" s="1"/>
      <c r="DA439" s="1"/>
      <c r="DB439" s="1"/>
      <c r="DC439" s="1"/>
      <c r="DD439" s="1"/>
      <c r="DE439" s="1"/>
      <c r="DF439" s="1"/>
      <c r="DG439" s="2"/>
      <c r="DH439" s="1"/>
      <c r="DI439" s="1"/>
      <c r="DJ439" s="1"/>
      <c r="DK439" s="1"/>
      <c r="DL439" s="1"/>
      <c r="DM439" s="1"/>
    </row>
    <row r="440" spans="1:117" x14ac:dyDescent="0.2">
      <c r="A440" s="97">
        <f t="shared" si="196"/>
        <v>43881</v>
      </c>
      <c r="B440" s="5">
        <f t="shared" si="185"/>
        <v>1054.0275940199999</v>
      </c>
      <c r="C440" s="5">
        <f t="shared" si="197"/>
        <v>1000</v>
      </c>
      <c r="D440" s="63">
        <f t="shared" si="198"/>
        <v>5331.42</v>
      </c>
      <c r="E440" s="11">
        <f>IF(K440=1,VLOOKUP(A440,[1]Plan1!$BO$80:$BQ$314,3),E439)</f>
        <v>5344.75</v>
      </c>
      <c r="F440" s="143">
        <f t="shared" si="199"/>
        <v>43879</v>
      </c>
      <c r="G440" s="9">
        <f t="shared" si="186"/>
        <v>2.5002719725701894E-3</v>
      </c>
      <c r="H440" s="64">
        <f t="shared" si="203"/>
        <v>43906</v>
      </c>
      <c r="I440" s="64">
        <f t="shared" si="187"/>
        <v>43906</v>
      </c>
      <c r="J440" s="1">
        <f t="shared" si="200"/>
        <v>18</v>
      </c>
      <c r="K440" s="1">
        <f t="shared" si="207"/>
        <v>3</v>
      </c>
      <c r="L440" s="5">
        <f t="shared" si="188"/>
        <v>1.0004162700000001</v>
      </c>
      <c r="M440" s="12">
        <f t="shared" si="208"/>
        <v>1.00209952</v>
      </c>
      <c r="N440" s="12">
        <f t="shared" si="204"/>
        <v>1.046505682185449</v>
      </c>
      <c r="O440" s="5">
        <f t="shared" si="206"/>
        <v>1.04694131</v>
      </c>
      <c r="P440" s="5">
        <f t="shared" si="189"/>
        <v>1046.9413099999999</v>
      </c>
      <c r="Q440" s="10">
        <f t="shared" si="190"/>
        <v>0</v>
      </c>
      <c r="R440" s="6">
        <f t="shared" si="191"/>
        <v>0</v>
      </c>
      <c r="S440" s="5">
        <f t="shared" si="192"/>
        <v>0</v>
      </c>
      <c r="T440" s="6">
        <f t="shared" si="201"/>
        <v>0.12</v>
      </c>
      <c r="U440" s="10">
        <f t="shared" si="205"/>
        <v>15</v>
      </c>
      <c r="V440" s="10">
        <v>252</v>
      </c>
      <c r="W440" s="12">
        <f t="shared" si="193"/>
        <v>1.006768559</v>
      </c>
      <c r="X440" s="5">
        <f t="shared" si="194"/>
        <v>7.0862840199999999</v>
      </c>
      <c r="Y440" s="11">
        <f t="shared" si="195"/>
        <v>0</v>
      </c>
      <c r="Z440" s="2" t="s">
        <v>65</v>
      </c>
      <c r="AA440" s="64">
        <f t="shared" si="202"/>
        <v>43892</v>
      </c>
      <c r="AB440" s="2"/>
      <c r="AC440" s="41"/>
      <c r="AD440" s="48">
        <v>46498</v>
      </c>
      <c r="AE440" s="22" t="s">
        <v>85</v>
      </c>
      <c r="AF440" s="4"/>
      <c r="AG440" s="4"/>
      <c r="AH440" s="4"/>
      <c r="AI440" s="51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9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4"/>
      <c r="CX440" s="1"/>
      <c r="CY440" s="1"/>
      <c r="CZ440" s="1"/>
      <c r="DA440" s="1"/>
      <c r="DB440" s="1"/>
      <c r="DC440" s="1"/>
      <c r="DD440" s="1"/>
      <c r="DE440" s="1"/>
      <c r="DF440" s="1"/>
      <c r="DG440" s="2"/>
      <c r="DH440" s="1"/>
      <c r="DI440" s="1"/>
      <c r="DJ440" s="1"/>
      <c r="DK440" s="1"/>
      <c r="DL440" s="1"/>
      <c r="DM440" s="1"/>
    </row>
    <row r="441" spans="1:117" x14ac:dyDescent="0.2">
      <c r="A441" s="97">
        <f t="shared" si="196"/>
        <v>43882</v>
      </c>
      <c r="B441" s="5">
        <f t="shared" si="185"/>
        <v>1054.64801392</v>
      </c>
      <c r="C441" s="5">
        <f t="shared" si="197"/>
        <v>1000</v>
      </c>
      <c r="D441" s="63">
        <f t="shared" si="198"/>
        <v>5331.42</v>
      </c>
      <c r="E441" s="11">
        <f>IF(K441=1,VLOOKUP(A441,[1]Plan1!$BO$80:$BQ$314,3),E440)</f>
        <v>5344.75</v>
      </c>
      <c r="F441" s="143">
        <f t="shared" si="199"/>
        <v>43879</v>
      </c>
      <c r="G441" s="9">
        <f t="shared" si="186"/>
        <v>2.5002719725701894E-3</v>
      </c>
      <c r="H441" s="64">
        <f t="shared" si="203"/>
        <v>43906</v>
      </c>
      <c r="I441" s="64">
        <f t="shared" si="187"/>
        <v>43906</v>
      </c>
      <c r="J441" s="1">
        <f t="shared" si="200"/>
        <v>18</v>
      </c>
      <c r="K441" s="1">
        <f t="shared" si="207"/>
        <v>4</v>
      </c>
      <c r="L441" s="5">
        <f t="shared" si="188"/>
        <v>1.0005550700000001</v>
      </c>
      <c r="M441" s="12">
        <f t="shared" si="208"/>
        <v>1.00209952</v>
      </c>
      <c r="N441" s="12">
        <f t="shared" si="204"/>
        <v>1.046505682185449</v>
      </c>
      <c r="O441" s="5">
        <f t="shared" si="206"/>
        <v>1.0470865600000001</v>
      </c>
      <c r="P441" s="5">
        <f t="shared" si="189"/>
        <v>1047.08656</v>
      </c>
      <c r="Q441" s="10">
        <f t="shared" si="190"/>
        <v>0</v>
      </c>
      <c r="R441" s="6">
        <f t="shared" si="191"/>
        <v>0</v>
      </c>
      <c r="S441" s="5">
        <f t="shared" si="192"/>
        <v>0</v>
      </c>
      <c r="T441" s="6">
        <f t="shared" si="201"/>
        <v>0.12</v>
      </c>
      <c r="U441" s="10">
        <f t="shared" si="205"/>
        <v>16</v>
      </c>
      <c r="V441" s="10">
        <v>252</v>
      </c>
      <c r="W441" s="12">
        <f t="shared" si="193"/>
        <v>1.007221422</v>
      </c>
      <c r="X441" s="5">
        <f t="shared" si="194"/>
        <v>7.5614539199999999</v>
      </c>
      <c r="Y441" s="11">
        <f t="shared" si="195"/>
        <v>0</v>
      </c>
      <c r="Z441" s="2" t="s">
        <v>65</v>
      </c>
      <c r="AA441" s="64">
        <f t="shared" si="202"/>
        <v>43892</v>
      </c>
      <c r="AB441" s="2"/>
      <c r="AC441" s="41"/>
      <c r="AD441" s="48">
        <v>46534</v>
      </c>
      <c r="AE441" s="22" t="s">
        <v>101</v>
      </c>
      <c r="AF441" s="4"/>
      <c r="AG441" s="4"/>
      <c r="AH441" s="4"/>
      <c r="AI441" s="51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9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4"/>
      <c r="CX441" s="1"/>
      <c r="CY441" s="1"/>
      <c r="CZ441" s="1"/>
      <c r="DA441" s="1"/>
      <c r="DB441" s="1"/>
      <c r="DC441" s="1"/>
      <c r="DD441" s="1"/>
      <c r="DE441" s="1"/>
      <c r="DF441" s="1"/>
      <c r="DG441" s="2"/>
      <c r="DH441" s="1"/>
      <c r="DI441" s="1"/>
      <c r="DJ441" s="1"/>
      <c r="DK441" s="1"/>
      <c r="DL441" s="1"/>
      <c r="DM441" s="1"/>
    </row>
    <row r="442" spans="1:117" x14ac:dyDescent="0.2">
      <c r="A442" s="97">
        <f t="shared" si="196"/>
        <v>43883</v>
      </c>
      <c r="B442" s="5">
        <f t="shared" si="185"/>
        <v>1055.26880818</v>
      </c>
      <c r="C442" s="5">
        <f t="shared" si="197"/>
        <v>1000</v>
      </c>
      <c r="D442" s="63">
        <f t="shared" si="198"/>
        <v>5331.42</v>
      </c>
      <c r="E442" s="11">
        <f>IF(K442=1,VLOOKUP(A442,[1]Plan1!$BO$80:$BQ$314,3),E441)</f>
        <v>5344.75</v>
      </c>
      <c r="F442" s="143">
        <f t="shared" si="199"/>
        <v>43879</v>
      </c>
      <c r="G442" s="9">
        <f t="shared" si="186"/>
        <v>2.5002719725701894E-3</v>
      </c>
      <c r="H442" s="64">
        <f t="shared" si="203"/>
        <v>43906</v>
      </c>
      <c r="I442" s="64">
        <f t="shared" si="187"/>
        <v>43906</v>
      </c>
      <c r="J442" s="1">
        <f t="shared" si="200"/>
        <v>18</v>
      </c>
      <c r="K442" s="1">
        <f t="shared" si="207"/>
        <v>5</v>
      </c>
      <c r="L442" s="5">
        <f t="shared" si="188"/>
        <v>1.00069389</v>
      </c>
      <c r="M442" s="12">
        <f t="shared" si="208"/>
        <v>1.00209952</v>
      </c>
      <c r="N442" s="12">
        <f t="shared" si="204"/>
        <v>1.046505682185449</v>
      </c>
      <c r="O442" s="5">
        <f t="shared" si="206"/>
        <v>1.04723184</v>
      </c>
      <c r="P442" s="5">
        <f t="shared" si="189"/>
        <v>1047.2318399999999</v>
      </c>
      <c r="Q442" s="10">
        <f t="shared" si="190"/>
        <v>0</v>
      </c>
      <c r="R442" s="6">
        <f t="shared" si="191"/>
        <v>0</v>
      </c>
      <c r="S442" s="5">
        <f t="shared" si="192"/>
        <v>0</v>
      </c>
      <c r="T442" s="6">
        <f t="shared" si="201"/>
        <v>0.12</v>
      </c>
      <c r="U442" s="10">
        <f t="shared" si="205"/>
        <v>17</v>
      </c>
      <c r="V442" s="10">
        <v>252</v>
      </c>
      <c r="W442" s="12">
        <f t="shared" si="193"/>
        <v>1.0076744879999999</v>
      </c>
      <c r="X442" s="5">
        <f t="shared" si="194"/>
        <v>8.0369681800000006</v>
      </c>
      <c r="Y442" s="11">
        <f t="shared" si="195"/>
        <v>0</v>
      </c>
      <c r="Z442" s="2" t="s">
        <v>65</v>
      </c>
      <c r="AA442" s="64">
        <f t="shared" si="202"/>
        <v>43892</v>
      </c>
      <c r="AB442" s="2"/>
      <c r="AC442" s="41"/>
      <c r="AD442" s="48">
        <v>46637</v>
      </c>
      <c r="AE442" s="22" t="s">
        <v>94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9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4"/>
      <c r="CX442" s="1"/>
      <c r="CY442" s="1"/>
      <c r="CZ442" s="1"/>
      <c r="DA442" s="1"/>
      <c r="DB442" s="1"/>
      <c r="DC442" s="1"/>
      <c r="DD442" s="1"/>
      <c r="DE442" s="1"/>
      <c r="DF442" s="1"/>
      <c r="DG442" s="2"/>
      <c r="DH442" s="1"/>
      <c r="DI442" s="1"/>
      <c r="DJ442" s="1"/>
      <c r="DK442" s="1"/>
      <c r="DL442" s="1"/>
      <c r="DM442" s="1"/>
    </row>
    <row r="443" spans="1:117" x14ac:dyDescent="0.2">
      <c r="A443" s="97">
        <f t="shared" si="196"/>
        <v>43884</v>
      </c>
      <c r="B443" s="5">
        <f t="shared" si="185"/>
        <v>1055.26880818</v>
      </c>
      <c r="C443" s="5">
        <f t="shared" si="197"/>
        <v>1000</v>
      </c>
      <c r="D443" s="63">
        <f t="shared" si="198"/>
        <v>5331.42</v>
      </c>
      <c r="E443" s="11">
        <f>IF(K443=1,VLOOKUP(A443,[1]Plan1!$BO$80:$BQ$314,3),E442)</f>
        <v>5344.75</v>
      </c>
      <c r="F443" s="143">
        <f t="shared" si="199"/>
        <v>43879</v>
      </c>
      <c r="G443" s="9">
        <f t="shared" si="186"/>
        <v>2.5002719725701894E-3</v>
      </c>
      <c r="H443" s="64">
        <f t="shared" si="203"/>
        <v>43906</v>
      </c>
      <c r="I443" s="64">
        <f t="shared" si="187"/>
        <v>43906</v>
      </c>
      <c r="J443" s="1">
        <f t="shared" si="200"/>
        <v>18</v>
      </c>
      <c r="K443" s="1">
        <f t="shared" si="207"/>
        <v>5</v>
      </c>
      <c r="L443" s="5">
        <f t="shared" si="188"/>
        <v>1.00069389</v>
      </c>
      <c r="M443" s="12">
        <f t="shared" si="208"/>
        <v>1.00209952</v>
      </c>
      <c r="N443" s="12">
        <f t="shared" si="204"/>
        <v>1.046505682185449</v>
      </c>
      <c r="O443" s="5">
        <f t="shared" si="206"/>
        <v>1.04723184</v>
      </c>
      <c r="P443" s="5">
        <f t="shared" si="189"/>
        <v>1047.2318399999999</v>
      </c>
      <c r="Q443" s="10">
        <f t="shared" si="190"/>
        <v>0</v>
      </c>
      <c r="R443" s="6">
        <f t="shared" si="191"/>
        <v>0</v>
      </c>
      <c r="S443" s="5">
        <f t="shared" si="192"/>
        <v>0</v>
      </c>
      <c r="T443" s="6">
        <f t="shared" si="201"/>
        <v>0.12</v>
      </c>
      <c r="U443" s="10">
        <f t="shared" si="205"/>
        <v>17</v>
      </c>
      <c r="V443" s="10">
        <v>252</v>
      </c>
      <c r="W443" s="12">
        <f t="shared" si="193"/>
        <v>1.0076744879999999</v>
      </c>
      <c r="X443" s="5">
        <f t="shared" si="194"/>
        <v>8.0369681800000006</v>
      </c>
      <c r="Y443" s="11">
        <f t="shared" si="195"/>
        <v>0</v>
      </c>
      <c r="Z443" s="2" t="s">
        <v>65</v>
      </c>
      <c r="AA443" s="64">
        <f t="shared" si="202"/>
        <v>43892</v>
      </c>
      <c r="AB443" s="2"/>
      <c r="AC443" s="41"/>
      <c r="AD443" s="48">
        <v>46672</v>
      </c>
      <c r="AE443" s="32" t="s">
        <v>89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9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4"/>
      <c r="CX443" s="1"/>
      <c r="CY443" s="1"/>
      <c r="CZ443" s="1"/>
      <c r="DA443" s="1"/>
      <c r="DB443" s="1"/>
      <c r="DC443" s="1"/>
      <c r="DD443" s="1"/>
      <c r="DE443" s="1"/>
      <c r="DF443" s="1"/>
      <c r="DG443" s="2"/>
      <c r="DH443" s="1"/>
      <c r="DI443" s="1"/>
      <c r="DJ443" s="1"/>
      <c r="DK443" s="1"/>
      <c r="DL443" s="1"/>
      <c r="DM443" s="1"/>
    </row>
    <row r="444" spans="1:117" x14ac:dyDescent="0.2">
      <c r="A444" s="97">
        <f t="shared" si="196"/>
        <v>43885</v>
      </c>
      <c r="B444" s="5">
        <f t="shared" si="185"/>
        <v>1055.26880818</v>
      </c>
      <c r="C444" s="5">
        <f t="shared" si="197"/>
        <v>1000</v>
      </c>
      <c r="D444" s="63">
        <f t="shared" si="198"/>
        <v>5331.42</v>
      </c>
      <c r="E444" s="11">
        <f>IF(K444=1,VLOOKUP(A444,[1]Plan1!$BO$80:$BQ$314,3),E443)</f>
        <v>5344.75</v>
      </c>
      <c r="F444" s="143">
        <f t="shared" si="199"/>
        <v>43879</v>
      </c>
      <c r="G444" s="9">
        <f t="shared" si="186"/>
        <v>2.5002719725701894E-3</v>
      </c>
      <c r="H444" s="64">
        <f t="shared" si="203"/>
        <v>43906</v>
      </c>
      <c r="I444" s="64">
        <f t="shared" si="187"/>
        <v>43906</v>
      </c>
      <c r="J444" s="1">
        <f t="shared" si="200"/>
        <v>18</v>
      </c>
      <c r="K444" s="1">
        <f t="shared" si="207"/>
        <v>5</v>
      </c>
      <c r="L444" s="5">
        <f t="shared" si="188"/>
        <v>1.00069389</v>
      </c>
      <c r="M444" s="12">
        <f t="shared" si="208"/>
        <v>1.00209952</v>
      </c>
      <c r="N444" s="12">
        <f t="shared" si="204"/>
        <v>1.046505682185449</v>
      </c>
      <c r="O444" s="5">
        <f t="shared" si="206"/>
        <v>1.04723184</v>
      </c>
      <c r="P444" s="5">
        <f t="shared" si="189"/>
        <v>1047.2318399999999</v>
      </c>
      <c r="Q444" s="10">
        <f t="shared" si="190"/>
        <v>0</v>
      </c>
      <c r="R444" s="6">
        <f t="shared" si="191"/>
        <v>0</v>
      </c>
      <c r="S444" s="5">
        <f t="shared" si="192"/>
        <v>0</v>
      </c>
      <c r="T444" s="6">
        <f t="shared" si="201"/>
        <v>0.12</v>
      </c>
      <c r="U444" s="10">
        <f t="shared" si="205"/>
        <v>17</v>
      </c>
      <c r="V444" s="10">
        <v>252</v>
      </c>
      <c r="W444" s="12">
        <f t="shared" si="193"/>
        <v>1.0076744879999999</v>
      </c>
      <c r="X444" s="5">
        <f t="shared" si="194"/>
        <v>8.0369681800000006</v>
      </c>
      <c r="Y444" s="11">
        <f t="shared" si="195"/>
        <v>0</v>
      </c>
      <c r="Z444" s="2" t="s">
        <v>65</v>
      </c>
      <c r="AA444" s="64">
        <f t="shared" si="202"/>
        <v>43892</v>
      </c>
      <c r="AB444" s="2"/>
      <c r="AC444" s="41"/>
      <c r="AD444" s="48">
        <v>46693</v>
      </c>
      <c r="AE444" s="22" t="s">
        <v>95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9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4"/>
      <c r="CX444" s="1"/>
      <c r="CY444" s="1"/>
      <c r="CZ444" s="1"/>
      <c r="DA444" s="1"/>
      <c r="DB444" s="1"/>
      <c r="DC444" s="1"/>
      <c r="DD444" s="1"/>
      <c r="DE444" s="1"/>
      <c r="DF444" s="1"/>
      <c r="DG444" s="2"/>
      <c r="DH444" s="1"/>
      <c r="DI444" s="1"/>
      <c r="DJ444" s="1"/>
      <c r="DK444" s="1"/>
      <c r="DL444" s="1"/>
      <c r="DM444" s="1"/>
    </row>
    <row r="445" spans="1:117" x14ac:dyDescent="0.2">
      <c r="A445" s="97">
        <f t="shared" si="196"/>
        <v>43886</v>
      </c>
      <c r="B445" s="5">
        <f t="shared" si="185"/>
        <v>1055.26880818</v>
      </c>
      <c r="C445" s="5">
        <f t="shared" si="197"/>
        <v>1000</v>
      </c>
      <c r="D445" s="63">
        <f t="shared" si="198"/>
        <v>5331.42</v>
      </c>
      <c r="E445" s="11">
        <f>IF(K445=1,VLOOKUP(A445,[1]Plan1!$BO$80:$BQ$314,3),E444)</f>
        <v>5344.75</v>
      </c>
      <c r="F445" s="143">
        <f t="shared" si="199"/>
        <v>43879</v>
      </c>
      <c r="G445" s="9">
        <f t="shared" si="186"/>
        <v>2.5002719725701894E-3</v>
      </c>
      <c r="H445" s="64">
        <f t="shared" si="203"/>
        <v>43906</v>
      </c>
      <c r="I445" s="64">
        <f t="shared" si="187"/>
        <v>43906</v>
      </c>
      <c r="J445" s="1">
        <f t="shared" si="200"/>
        <v>18</v>
      </c>
      <c r="K445" s="1">
        <f t="shared" si="207"/>
        <v>5</v>
      </c>
      <c r="L445" s="5">
        <f t="shared" si="188"/>
        <v>1.00069389</v>
      </c>
      <c r="M445" s="12">
        <f t="shared" si="208"/>
        <v>1.00209952</v>
      </c>
      <c r="N445" s="12">
        <f t="shared" si="204"/>
        <v>1.046505682185449</v>
      </c>
      <c r="O445" s="5">
        <f t="shared" si="206"/>
        <v>1.04723184</v>
      </c>
      <c r="P445" s="5">
        <f t="shared" si="189"/>
        <v>1047.2318399999999</v>
      </c>
      <c r="Q445" s="10">
        <f t="shared" si="190"/>
        <v>0</v>
      </c>
      <c r="R445" s="6">
        <f t="shared" si="191"/>
        <v>0</v>
      </c>
      <c r="S445" s="5">
        <f t="shared" si="192"/>
        <v>0</v>
      </c>
      <c r="T445" s="6">
        <f t="shared" si="201"/>
        <v>0.12</v>
      </c>
      <c r="U445" s="10">
        <f t="shared" si="205"/>
        <v>17</v>
      </c>
      <c r="V445" s="10">
        <v>252</v>
      </c>
      <c r="W445" s="12">
        <f t="shared" si="193"/>
        <v>1.0076744879999999</v>
      </c>
      <c r="X445" s="5">
        <f t="shared" si="194"/>
        <v>8.0369681800000006</v>
      </c>
      <c r="Y445" s="11">
        <f t="shared" si="195"/>
        <v>0</v>
      </c>
      <c r="Z445" s="2" t="s">
        <v>65</v>
      </c>
      <c r="AA445" s="64">
        <f t="shared" si="202"/>
        <v>43892</v>
      </c>
      <c r="AB445" s="2"/>
      <c r="AC445" s="41"/>
      <c r="AD445" s="48">
        <v>46706</v>
      </c>
      <c r="AE445" s="22" t="s">
        <v>104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9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4"/>
      <c r="CX445" s="1"/>
      <c r="CY445" s="1"/>
      <c r="CZ445" s="1"/>
      <c r="DA445" s="1"/>
      <c r="DB445" s="1"/>
      <c r="DC445" s="1"/>
      <c r="DD445" s="1"/>
      <c r="DE445" s="1"/>
      <c r="DF445" s="1"/>
      <c r="DG445" s="2"/>
      <c r="DH445" s="1"/>
      <c r="DI445" s="1"/>
      <c r="DJ445" s="1"/>
      <c r="DK445" s="1"/>
      <c r="DL445" s="1"/>
      <c r="DM445" s="1"/>
    </row>
    <row r="446" spans="1:117" x14ac:dyDescent="0.2">
      <c r="A446" s="97">
        <f t="shared" si="196"/>
        <v>43887</v>
      </c>
      <c r="B446" s="5">
        <f t="shared" si="185"/>
        <v>1055.26880818</v>
      </c>
      <c r="C446" s="5">
        <f t="shared" si="197"/>
        <v>1000</v>
      </c>
      <c r="D446" s="63">
        <f t="shared" si="198"/>
        <v>5331.42</v>
      </c>
      <c r="E446" s="11">
        <f>IF(K446=1,VLOOKUP(A446,[1]Plan1!$BO$80:$BQ$314,3),E445)</f>
        <v>5344.75</v>
      </c>
      <c r="F446" s="143">
        <f t="shared" si="199"/>
        <v>43879</v>
      </c>
      <c r="G446" s="9">
        <f t="shared" si="186"/>
        <v>2.5002719725701894E-3</v>
      </c>
      <c r="H446" s="64">
        <f t="shared" si="203"/>
        <v>43906</v>
      </c>
      <c r="I446" s="64">
        <f t="shared" si="187"/>
        <v>43906</v>
      </c>
      <c r="J446" s="1">
        <f t="shared" si="200"/>
        <v>18</v>
      </c>
      <c r="K446" s="1">
        <f t="shared" si="207"/>
        <v>5</v>
      </c>
      <c r="L446" s="5">
        <f t="shared" si="188"/>
        <v>1.00069389</v>
      </c>
      <c r="M446" s="12">
        <f t="shared" si="208"/>
        <v>1.00209952</v>
      </c>
      <c r="N446" s="12">
        <f t="shared" si="204"/>
        <v>1.046505682185449</v>
      </c>
      <c r="O446" s="5">
        <f t="shared" si="206"/>
        <v>1.04723184</v>
      </c>
      <c r="P446" s="5">
        <f t="shared" si="189"/>
        <v>1047.2318399999999</v>
      </c>
      <c r="Q446" s="10">
        <f t="shared" si="190"/>
        <v>0</v>
      </c>
      <c r="R446" s="6">
        <f t="shared" si="191"/>
        <v>0</v>
      </c>
      <c r="S446" s="5">
        <f t="shared" si="192"/>
        <v>0</v>
      </c>
      <c r="T446" s="6">
        <f t="shared" si="201"/>
        <v>0.12</v>
      </c>
      <c r="U446" s="10">
        <f t="shared" si="205"/>
        <v>17</v>
      </c>
      <c r="V446" s="10">
        <v>252</v>
      </c>
      <c r="W446" s="12">
        <f t="shared" si="193"/>
        <v>1.0076744879999999</v>
      </c>
      <c r="X446" s="5">
        <f t="shared" si="194"/>
        <v>8.0369681800000006</v>
      </c>
      <c r="Y446" s="11">
        <f t="shared" si="195"/>
        <v>0</v>
      </c>
      <c r="Z446" s="2" t="s">
        <v>65</v>
      </c>
      <c r="AA446" s="64">
        <f t="shared" si="202"/>
        <v>43892</v>
      </c>
      <c r="AB446" s="2"/>
      <c r="AC446" s="41"/>
      <c r="AD446" s="48">
        <v>46811</v>
      </c>
      <c r="AE446" s="22" t="s">
        <v>83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9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4"/>
      <c r="CX446" s="1"/>
      <c r="CY446" s="1"/>
      <c r="CZ446" s="1"/>
      <c r="DA446" s="1"/>
      <c r="DB446" s="1"/>
      <c r="DC446" s="1"/>
      <c r="DD446" s="1"/>
      <c r="DE446" s="1"/>
      <c r="DF446" s="1"/>
      <c r="DG446" s="2"/>
      <c r="DH446" s="1"/>
      <c r="DI446" s="1"/>
      <c r="DJ446" s="1"/>
      <c r="DK446" s="1"/>
      <c r="DL446" s="1"/>
      <c r="DM446" s="1"/>
    </row>
    <row r="447" spans="1:117" x14ac:dyDescent="0.2">
      <c r="A447" s="97">
        <f t="shared" si="196"/>
        <v>43888</v>
      </c>
      <c r="B447" s="5">
        <f t="shared" si="185"/>
        <v>1055.8899578400001</v>
      </c>
      <c r="C447" s="5">
        <f t="shared" si="197"/>
        <v>1000</v>
      </c>
      <c r="D447" s="63">
        <f t="shared" si="198"/>
        <v>5331.42</v>
      </c>
      <c r="E447" s="11">
        <f>IF(K447=1,VLOOKUP(A447,[1]Plan1!$BO$80:$BQ$314,3),E446)</f>
        <v>5344.75</v>
      </c>
      <c r="F447" s="143">
        <f t="shared" si="199"/>
        <v>43879</v>
      </c>
      <c r="G447" s="9">
        <f t="shared" si="186"/>
        <v>2.5002719725701894E-3</v>
      </c>
      <c r="H447" s="64">
        <f t="shared" si="203"/>
        <v>43906</v>
      </c>
      <c r="I447" s="64">
        <f t="shared" si="187"/>
        <v>43906</v>
      </c>
      <c r="J447" s="1">
        <f t="shared" si="200"/>
        <v>18</v>
      </c>
      <c r="K447" s="1">
        <f t="shared" si="207"/>
        <v>6</v>
      </c>
      <c r="L447" s="5">
        <f t="shared" si="188"/>
        <v>1.0008327299999999</v>
      </c>
      <c r="M447" s="12">
        <f t="shared" si="208"/>
        <v>1.00209952</v>
      </c>
      <c r="N447" s="12">
        <f t="shared" si="204"/>
        <v>1.046505682185449</v>
      </c>
      <c r="O447" s="5">
        <f t="shared" si="206"/>
        <v>1.0473771300000001</v>
      </c>
      <c r="P447" s="5">
        <f t="shared" si="189"/>
        <v>1047.3771300000001</v>
      </c>
      <c r="Q447" s="10">
        <f t="shared" si="190"/>
        <v>0</v>
      </c>
      <c r="R447" s="6">
        <f t="shared" si="191"/>
        <v>0</v>
      </c>
      <c r="S447" s="5">
        <f t="shared" si="192"/>
        <v>0</v>
      </c>
      <c r="T447" s="6">
        <f t="shared" si="201"/>
        <v>0.12</v>
      </c>
      <c r="U447" s="10">
        <f t="shared" si="205"/>
        <v>18</v>
      </c>
      <c r="V447" s="10">
        <v>252</v>
      </c>
      <c r="W447" s="12">
        <f t="shared" si="193"/>
        <v>1.0081277580000001</v>
      </c>
      <c r="X447" s="5">
        <f t="shared" si="194"/>
        <v>8.5128278399999999</v>
      </c>
      <c r="Y447" s="11">
        <f t="shared" si="195"/>
        <v>0</v>
      </c>
      <c r="Z447" s="2" t="s">
        <v>65</v>
      </c>
      <c r="AA447" s="64">
        <f t="shared" si="202"/>
        <v>43892</v>
      </c>
      <c r="AB447" s="2"/>
      <c r="AC447" s="41"/>
      <c r="AD447" s="48">
        <v>46812</v>
      </c>
      <c r="AE447" s="22" t="s">
        <v>83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9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4"/>
      <c r="CX447" s="1"/>
      <c r="CY447" s="1"/>
      <c r="CZ447" s="1"/>
      <c r="DA447" s="1"/>
      <c r="DB447" s="1"/>
      <c r="DC447" s="1"/>
      <c r="DD447" s="1"/>
      <c r="DE447" s="1"/>
      <c r="DF447" s="1"/>
      <c r="DG447" s="2"/>
      <c r="DH447" s="1"/>
      <c r="DI447" s="1"/>
      <c r="DJ447" s="1"/>
      <c r="DK447" s="1"/>
      <c r="DL447" s="1"/>
      <c r="DM447" s="1"/>
    </row>
    <row r="448" spans="1:117" x14ac:dyDescent="0.2">
      <c r="A448" s="97">
        <f t="shared" si="196"/>
        <v>43889</v>
      </c>
      <c r="B448" s="5">
        <f t="shared" si="185"/>
        <v>1056.5114741299999</v>
      </c>
      <c r="C448" s="5">
        <f t="shared" si="197"/>
        <v>1000</v>
      </c>
      <c r="D448" s="63">
        <f t="shared" si="198"/>
        <v>5331.42</v>
      </c>
      <c r="E448" s="11">
        <f>IF(K448=1,VLOOKUP(A448,[1]Plan1!$BO$80:$BQ$314,3),E447)</f>
        <v>5344.75</v>
      </c>
      <c r="F448" s="143">
        <f t="shared" si="199"/>
        <v>43879</v>
      </c>
      <c r="G448" s="9">
        <f t="shared" si="186"/>
        <v>2.5002719725701894E-3</v>
      </c>
      <c r="H448" s="64">
        <f t="shared" si="203"/>
        <v>43906</v>
      </c>
      <c r="I448" s="64">
        <f t="shared" si="187"/>
        <v>43906</v>
      </c>
      <c r="J448" s="1">
        <f t="shared" si="200"/>
        <v>18</v>
      </c>
      <c r="K448" s="1">
        <f t="shared" si="207"/>
        <v>7</v>
      </c>
      <c r="L448" s="5">
        <f t="shared" si="188"/>
        <v>1.0009715800000001</v>
      </c>
      <c r="M448" s="12">
        <f t="shared" si="208"/>
        <v>1.00209952</v>
      </c>
      <c r="N448" s="12">
        <f t="shared" si="204"/>
        <v>1.046505682185449</v>
      </c>
      <c r="O448" s="5">
        <f t="shared" si="206"/>
        <v>1.0475224400000001</v>
      </c>
      <c r="P448" s="5">
        <f t="shared" si="189"/>
        <v>1047.52244</v>
      </c>
      <c r="Q448" s="10">
        <f t="shared" si="190"/>
        <v>0</v>
      </c>
      <c r="R448" s="6">
        <f t="shared" si="191"/>
        <v>0</v>
      </c>
      <c r="S448" s="5">
        <f t="shared" si="192"/>
        <v>0</v>
      </c>
      <c r="T448" s="6">
        <f t="shared" si="201"/>
        <v>0.12</v>
      </c>
      <c r="U448" s="10">
        <f t="shared" si="205"/>
        <v>19</v>
      </c>
      <c r="V448" s="10">
        <v>252</v>
      </c>
      <c r="W448" s="12">
        <f t="shared" si="193"/>
        <v>1.0085812329999999</v>
      </c>
      <c r="X448" s="5">
        <f t="shared" si="194"/>
        <v>8.9890341300000003</v>
      </c>
      <c r="Y448" s="11">
        <f t="shared" si="195"/>
        <v>0</v>
      </c>
      <c r="Z448" s="2" t="s">
        <v>65</v>
      </c>
      <c r="AA448" s="64">
        <f t="shared" si="202"/>
        <v>43892</v>
      </c>
      <c r="AB448" s="2"/>
      <c r="AC448" s="41"/>
      <c r="AD448" s="48">
        <v>46857</v>
      </c>
      <c r="AE448" s="22" t="s">
        <v>100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9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4"/>
      <c r="CX448" s="1"/>
      <c r="CY448" s="1"/>
      <c r="CZ448" s="1"/>
      <c r="DA448" s="1"/>
      <c r="DB448" s="1"/>
      <c r="DC448" s="1"/>
      <c r="DD448" s="1"/>
      <c r="DE448" s="1"/>
      <c r="DF448" s="1"/>
      <c r="DG448" s="2"/>
      <c r="DH448" s="1"/>
      <c r="DI448" s="1"/>
      <c r="DJ448" s="1"/>
      <c r="DK448" s="1"/>
      <c r="DL448" s="1"/>
      <c r="DM448" s="1"/>
    </row>
    <row r="449" spans="1:117" x14ac:dyDescent="0.2">
      <c r="A449" s="97">
        <f t="shared" si="196"/>
        <v>43890</v>
      </c>
      <c r="B449" s="5">
        <f t="shared" si="185"/>
        <v>1057.13336514</v>
      </c>
      <c r="C449" s="5">
        <f t="shared" si="197"/>
        <v>1000</v>
      </c>
      <c r="D449" s="63">
        <f t="shared" si="198"/>
        <v>5331.42</v>
      </c>
      <c r="E449" s="11">
        <f>IF(K449=1,VLOOKUP(A449,[1]Plan1!$BO$80:$BQ$314,3),E448)</f>
        <v>5344.75</v>
      </c>
      <c r="F449" s="143">
        <f t="shared" si="199"/>
        <v>43879</v>
      </c>
      <c r="G449" s="9">
        <f t="shared" si="186"/>
        <v>2.5002719725701894E-3</v>
      </c>
      <c r="H449" s="64">
        <f t="shared" si="203"/>
        <v>43906</v>
      </c>
      <c r="I449" s="64">
        <f t="shared" si="187"/>
        <v>43906</v>
      </c>
      <c r="J449" s="1">
        <f t="shared" si="200"/>
        <v>18</v>
      </c>
      <c r="K449" s="1">
        <f t="shared" si="207"/>
        <v>8</v>
      </c>
      <c r="L449" s="5">
        <f t="shared" si="188"/>
        <v>1.00111046</v>
      </c>
      <c r="M449" s="12">
        <f t="shared" si="208"/>
        <v>1.00209952</v>
      </c>
      <c r="N449" s="12">
        <f t="shared" si="204"/>
        <v>1.046505682185449</v>
      </c>
      <c r="O449" s="5">
        <f t="shared" si="206"/>
        <v>1.04766778</v>
      </c>
      <c r="P449" s="5">
        <f t="shared" si="189"/>
        <v>1047.66778</v>
      </c>
      <c r="Q449" s="10">
        <f t="shared" si="190"/>
        <v>0</v>
      </c>
      <c r="R449" s="6">
        <f t="shared" si="191"/>
        <v>0</v>
      </c>
      <c r="S449" s="5">
        <f t="shared" si="192"/>
        <v>0</v>
      </c>
      <c r="T449" s="6">
        <f t="shared" si="201"/>
        <v>0.12</v>
      </c>
      <c r="U449" s="10">
        <f t="shared" si="205"/>
        <v>20</v>
      </c>
      <c r="V449" s="10">
        <v>252</v>
      </c>
      <c r="W449" s="12">
        <f t="shared" si="193"/>
        <v>1.0090349110000001</v>
      </c>
      <c r="X449" s="5">
        <f t="shared" si="194"/>
        <v>9.46558514</v>
      </c>
      <c r="Y449" s="11">
        <f t="shared" si="195"/>
        <v>0</v>
      </c>
      <c r="Z449" s="2" t="s">
        <v>65</v>
      </c>
      <c r="AA449" s="64">
        <f t="shared" si="202"/>
        <v>43892</v>
      </c>
      <c r="AB449" s="2"/>
      <c r="AC449" s="41"/>
      <c r="AD449" s="48">
        <v>46864</v>
      </c>
      <c r="AE449" s="22" t="s">
        <v>85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9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4"/>
      <c r="CX449" s="1"/>
      <c r="CY449" s="1"/>
      <c r="CZ449" s="1"/>
      <c r="DA449" s="1"/>
      <c r="DB449" s="1"/>
      <c r="DC449" s="1"/>
      <c r="DD449" s="1"/>
      <c r="DE449" s="1"/>
      <c r="DF449" s="1"/>
      <c r="DG449" s="2"/>
      <c r="DH449" s="1"/>
      <c r="DI449" s="1"/>
      <c r="DJ449" s="1"/>
      <c r="DK449" s="1"/>
      <c r="DL449" s="1"/>
      <c r="DM449" s="1"/>
    </row>
    <row r="450" spans="1:117" x14ac:dyDescent="0.2">
      <c r="A450" s="97">
        <f t="shared" si="196"/>
        <v>43891</v>
      </c>
      <c r="B450" s="5">
        <f t="shared" si="185"/>
        <v>1057.13336514</v>
      </c>
      <c r="C450" s="5">
        <f t="shared" si="197"/>
        <v>1000</v>
      </c>
      <c r="D450" s="63">
        <f t="shared" si="198"/>
        <v>5331.42</v>
      </c>
      <c r="E450" s="11">
        <f>IF(K450=1,VLOOKUP(A450,[1]Plan1!$BO$80:$BQ$314,3),E449)</f>
        <v>5344.75</v>
      </c>
      <c r="F450" s="143">
        <f t="shared" si="199"/>
        <v>43879</v>
      </c>
      <c r="G450" s="9">
        <f t="shared" si="186"/>
        <v>2.5002719725701894E-3</v>
      </c>
      <c r="H450" s="64">
        <f t="shared" si="203"/>
        <v>43906</v>
      </c>
      <c r="I450" s="64">
        <f t="shared" si="187"/>
        <v>43906</v>
      </c>
      <c r="J450" s="1">
        <f t="shared" si="200"/>
        <v>18</v>
      </c>
      <c r="K450" s="1">
        <f t="shared" si="207"/>
        <v>8</v>
      </c>
      <c r="L450" s="5">
        <f t="shared" si="188"/>
        <v>1.00111046</v>
      </c>
      <c r="M450" s="12">
        <f t="shared" si="208"/>
        <v>1.00209952</v>
      </c>
      <c r="N450" s="12">
        <f t="shared" si="204"/>
        <v>1.046505682185449</v>
      </c>
      <c r="O450" s="5">
        <f t="shared" si="206"/>
        <v>1.04766778</v>
      </c>
      <c r="P450" s="5">
        <f t="shared" si="189"/>
        <v>1047.66778</v>
      </c>
      <c r="Q450" s="10">
        <f t="shared" si="190"/>
        <v>0</v>
      </c>
      <c r="R450" s="6">
        <f t="shared" si="191"/>
        <v>0</v>
      </c>
      <c r="S450" s="5">
        <f t="shared" si="192"/>
        <v>0</v>
      </c>
      <c r="T450" s="6">
        <f t="shared" si="201"/>
        <v>0.12</v>
      </c>
      <c r="U450" s="10">
        <f t="shared" si="205"/>
        <v>20</v>
      </c>
      <c r="V450" s="10">
        <v>252</v>
      </c>
      <c r="W450" s="12">
        <f t="shared" si="193"/>
        <v>1.0090349110000001</v>
      </c>
      <c r="X450" s="5">
        <f t="shared" si="194"/>
        <v>9.46558514</v>
      </c>
      <c r="Y450" s="11">
        <f t="shared" si="195"/>
        <v>0</v>
      </c>
      <c r="Z450" s="2" t="s">
        <v>65</v>
      </c>
      <c r="AA450" s="64">
        <f t="shared" si="202"/>
        <v>43892</v>
      </c>
      <c r="AB450" s="2"/>
      <c r="AC450" s="41"/>
      <c r="AD450" s="48">
        <v>46874</v>
      </c>
      <c r="AE450" s="22" t="s">
        <v>102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9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4"/>
      <c r="CX450" s="1"/>
      <c r="CY450" s="1"/>
      <c r="CZ450" s="1"/>
      <c r="DA450" s="1"/>
      <c r="DB450" s="1"/>
      <c r="DC450" s="1"/>
      <c r="DD450" s="1"/>
      <c r="DE450" s="1"/>
      <c r="DF450" s="1"/>
      <c r="DG450" s="2"/>
      <c r="DH450" s="1"/>
      <c r="DI450" s="1"/>
      <c r="DJ450" s="1"/>
      <c r="DK450" s="1"/>
      <c r="DL450" s="1"/>
      <c r="DM450" s="1"/>
    </row>
    <row r="451" spans="1:117" x14ac:dyDescent="0.2">
      <c r="A451" s="149">
        <f t="shared" si="196"/>
        <v>43892</v>
      </c>
      <c r="B451" s="150">
        <f t="shared" si="185"/>
        <v>1057.13336514</v>
      </c>
      <c r="C451" s="150">
        <f t="shared" si="197"/>
        <v>1000</v>
      </c>
      <c r="D451" s="151">
        <f t="shared" si="198"/>
        <v>5331.42</v>
      </c>
      <c r="E451" s="152">
        <f>IF(K451=1,VLOOKUP(A451,[1]Plan1!$BO$80:$BQ$314,3),E450)</f>
        <v>5344.75</v>
      </c>
      <c r="F451" s="153">
        <f t="shared" si="199"/>
        <v>43879</v>
      </c>
      <c r="G451" s="154">
        <f t="shared" si="186"/>
        <v>2.5002719725701894E-3</v>
      </c>
      <c r="H451" s="155">
        <f t="shared" si="203"/>
        <v>43906</v>
      </c>
      <c r="I451" s="155">
        <f t="shared" si="187"/>
        <v>43906</v>
      </c>
      <c r="J451" s="156">
        <f t="shared" si="200"/>
        <v>18</v>
      </c>
      <c r="K451" s="156">
        <f t="shared" si="207"/>
        <v>8</v>
      </c>
      <c r="L451" s="150">
        <f t="shared" si="188"/>
        <v>1.00111046</v>
      </c>
      <c r="M451" s="157">
        <f t="shared" si="208"/>
        <v>1.00209952</v>
      </c>
      <c r="N451" s="157">
        <f t="shared" si="204"/>
        <v>1.046505682185449</v>
      </c>
      <c r="O451" s="150">
        <f t="shared" si="206"/>
        <v>1.04766778</v>
      </c>
      <c r="P451" s="150">
        <f t="shared" si="189"/>
        <v>1047.66778</v>
      </c>
      <c r="Q451" s="158">
        <f t="shared" si="190"/>
        <v>15</v>
      </c>
      <c r="R451" s="159">
        <f t="shared" si="191"/>
        <v>3.125E-2</v>
      </c>
      <c r="S451" s="150">
        <f t="shared" si="192"/>
        <v>32.739618120000003</v>
      </c>
      <c r="T451" s="159">
        <f t="shared" si="201"/>
        <v>0.12</v>
      </c>
      <c r="U451" s="158">
        <f t="shared" si="205"/>
        <v>20</v>
      </c>
      <c r="V451" s="158">
        <v>252</v>
      </c>
      <c r="W451" s="157">
        <f t="shared" si="193"/>
        <v>1.0090349110000001</v>
      </c>
      <c r="X451" s="150">
        <f t="shared" si="194"/>
        <v>9.46558514</v>
      </c>
      <c r="Y451" s="152">
        <f t="shared" si="195"/>
        <v>42.205203260000005</v>
      </c>
      <c r="Z451" s="160" t="s">
        <v>65</v>
      </c>
      <c r="AA451" s="155">
        <f t="shared" si="202"/>
        <v>43892</v>
      </c>
      <c r="AB451" s="2"/>
      <c r="AC451" s="41"/>
      <c r="AD451" s="48">
        <v>46919</v>
      </c>
      <c r="AE451" s="22" t="s">
        <v>101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9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4"/>
      <c r="CX451" s="1"/>
      <c r="CY451" s="1"/>
      <c r="CZ451" s="1"/>
      <c r="DA451" s="1"/>
      <c r="DB451" s="1"/>
      <c r="DC451" s="1"/>
      <c r="DD451" s="1"/>
      <c r="DE451" s="1"/>
      <c r="DF451" s="1"/>
      <c r="DG451" s="2"/>
      <c r="DH451" s="1"/>
      <c r="DI451" s="1"/>
      <c r="DJ451" s="1"/>
      <c r="DK451" s="1"/>
      <c r="DL451" s="1"/>
      <c r="DM451" s="1"/>
    </row>
    <row r="452" spans="1:117" x14ac:dyDescent="0.2">
      <c r="A452" s="97">
        <f t="shared" si="196"/>
        <v>43893</v>
      </c>
      <c r="B452" s="5">
        <f t="shared" si="185"/>
        <v>1015.52556597</v>
      </c>
      <c r="C452" s="5">
        <f t="shared" si="197"/>
        <v>968.75</v>
      </c>
      <c r="D452" s="63">
        <f t="shared" si="198"/>
        <v>5331.42</v>
      </c>
      <c r="E452" s="11">
        <f>IF(K452=1,VLOOKUP(A452,[1]Plan1!$BO$80:$BQ$314,3),E451)</f>
        <v>5344.75</v>
      </c>
      <c r="F452" s="143">
        <f t="shared" si="199"/>
        <v>43879</v>
      </c>
      <c r="G452" s="9">
        <f t="shared" si="186"/>
        <v>2.5002719725701894E-3</v>
      </c>
      <c r="H452" s="64">
        <f t="shared" si="203"/>
        <v>43906</v>
      </c>
      <c r="I452" s="64">
        <f t="shared" si="187"/>
        <v>43906</v>
      </c>
      <c r="J452" s="1">
        <f t="shared" si="200"/>
        <v>18</v>
      </c>
      <c r="K452" s="1">
        <f t="shared" si="207"/>
        <v>9</v>
      </c>
      <c r="L452" s="5">
        <f t="shared" si="188"/>
        <v>1.0012493499999999</v>
      </c>
      <c r="M452" s="12">
        <f t="shared" si="208"/>
        <v>1.00209952</v>
      </c>
      <c r="N452" s="12">
        <f t="shared" si="204"/>
        <v>1.046505682185449</v>
      </c>
      <c r="O452" s="5">
        <f t="shared" si="206"/>
        <v>1.04781313</v>
      </c>
      <c r="P452" s="5">
        <f t="shared" si="189"/>
        <v>1015.06896968</v>
      </c>
      <c r="Q452" s="10">
        <f t="shared" si="190"/>
        <v>0</v>
      </c>
      <c r="R452" s="6">
        <f t="shared" si="191"/>
        <v>0</v>
      </c>
      <c r="S452" s="5">
        <f t="shared" si="192"/>
        <v>0</v>
      </c>
      <c r="T452" s="6">
        <f t="shared" si="201"/>
        <v>0.12</v>
      </c>
      <c r="U452" s="10">
        <f t="shared" si="205"/>
        <v>1</v>
      </c>
      <c r="V452" s="10">
        <v>252</v>
      </c>
      <c r="W452" s="12">
        <f t="shared" si="193"/>
        <v>1.0004498180000001</v>
      </c>
      <c r="X452" s="5">
        <f t="shared" si="194"/>
        <v>0.45659629000000002</v>
      </c>
      <c r="Y452" s="11">
        <f t="shared" si="195"/>
        <v>0</v>
      </c>
      <c r="Z452" s="2" t="s">
        <v>65</v>
      </c>
      <c r="AA452" s="64">
        <f t="shared" si="202"/>
        <v>43920</v>
      </c>
      <c r="AB452" s="2"/>
      <c r="AC452" s="41"/>
      <c r="AD452" s="48">
        <v>47003</v>
      </c>
      <c r="AE452" s="22" t="s">
        <v>103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9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4"/>
      <c r="CX452" s="1"/>
      <c r="CY452" s="1"/>
      <c r="CZ452" s="1"/>
      <c r="DA452" s="1"/>
      <c r="DB452" s="1"/>
      <c r="DC452" s="1"/>
      <c r="DD452" s="1"/>
      <c r="DE452" s="1"/>
      <c r="DF452" s="1"/>
      <c r="DG452" s="2"/>
      <c r="DH452" s="1"/>
      <c r="DI452" s="1"/>
      <c r="DJ452" s="1"/>
      <c r="DK452" s="1"/>
      <c r="DL452" s="1"/>
      <c r="DM452" s="1"/>
    </row>
    <row r="453" spans="1:117" x14ac:dyDescent="0.2">
      <c r="A453" s="97">
        <f t="shared" si="196"/>
        <v>43894</v>
      </c>
      <c r="B453" s="5">
        <f t="shared" si="185"/>
        <v>1016.12332223</v>
      </c>
      <c r="C453" s="5">
        <f t="shared" si="197"/>
        <v>968.75</v>
      </c>
      <c r="D453" s="63">
        <f t="shared" si="198"/>
        <v>5331.42</v>
      </c>
      <c r="E453" s="11">
        <f>IF(K453=1,VLOOKUP(A453,[1]Plan1!$BO$80:$BQ$314,3),E452)</f>
        <v>5344.75</v>
      </c>
      <c r="F453" s="143">
        <f t="shared" si="199"/>
        <v>43879</v>
      </c>
      <c r="G453" s="9">
        <f t="shared" si="186"/>
        <v>2.5002719725701894E-3</v>
      </c>
      <c r="H453" s="64">
        <f t="shared" si="203"/>
        <v>43906</v>
      </c>
      <c r="I453" s="64">
        <f t="shared" si="187"/>
        <v>43906</v>
      </c>
      <c r="J453" s="1">
        <f t="shared" si="200"/>
        <v>18</v>
      </c>
      <c r="K453" s="1">
        <f t="shared" si="207"/>
        <v>10</v>
      </c>
      <c r="L453" s="5">
        <f t="shared" si="188"/>
        <v>1.0013882599999999</v>
      </c>
      <c r="M453" s="12">
        <f t="shared" si="208"/>
        <v>1.00209952</v>
      </c>
      <c r="N453" s="12">
        <f t="shared" si="204"/>
        <v>1.046505682185449</v>
      </c>
      <c r="O453" s="5">
        <f t="shared" si="206"/>
        <v>1.0479585</v>
      </c>
      <c r="P453" s="5">
        <f t="shared" si="189"/>
        <v>1015.20979687</v>
      </c>
      <c r="Q453" s="10">
        <f t="shared" si="190"/>
        <v>0</v>
      </c>
      <c r="R453" s="6">
        <f t="shared" si="191"/>
        <v>0</v>
      </c>
      <c r="S453" s="5">
        <f t="shared" si="192"/>
        <v>0</v>
      </c>
      <c r="T453" s="6">
        <f t="shared" si="201"/>
        <v>0.12</v>
      </c>
      <c r="U453" s="10">
        <f t="shared" si="205"/>
        <v>2</v>
      </c>
      <c r="V453" s="10">
        <v>252</v>
      </c>
      <c r="W453" s="12">
        <f t="shared" si="193"/>
        <v>1.0008998389999999</v>
      </c>
      <c r="X453" s="5">
        <f t="shared" si="194"/>
        <v>0.91352535999999995</v>
      </c>
      <c r="Y453" s="11">
        <f t="shared" si="195"/>
        <v>0</v>
      </c>
      <c r="Z453" s="2" t="s">
        <v>65</v>
      </c>
      <c r="AA453" s="64">
        <f t="shared" si="202"/>
        <v>43920</v>
      </c>
      <c r="AB453" s="2"/>
      <c r="AC453" s="41"/>
      <c r="AD453" s="48">
        <v>47038</v>
      </c>
      <c r="AE453" s="32" t="s">
        <v>89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9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4"/>
      <c r="CX453" s="1"/>
      <c r="CY453" s="1"/>
      <c r="CZ453" s="1"/>
      <c r="DA453" s="1"/>
      <c r="DB453" s="1"/>
      <c r="DC453" s="1"/>
      <c r="DD453" s="1"/>
      <c r="DE453" s="1"/>
      <c r="DF453" s="1"/>
      <c r="DG453" s="2"/>
      <c r="DH453" s="1"/>
      <c r="DI453" s="1"/>
      <c r="DJ453" s="1"/>
      <c r="DK453" s="1"/>
      <c r="DL453" s="1"/>
      <c r="DM453" s="1"/>
    </row>
    <row r="454" spans="1:117" x14ac:dyDescent="0.2">
      <c r="A454" s="97">
        <f t="shared" si="196"/>
        <v>43895</v>
      </c>
      <c r="B454" s="5">
        <f t="shared" si="185"/>
        <v>1016.7214384299999</v>
      </c>
      <c r="C454" s="5">
        <f t="shared" si="197"/>
        <v>968.75</v>
      </c>
      <c r="D454" s="63">
        <f t="shared" si="198"/>
        <v>5331.42</v>
      </c>
      <c r="E454" s="11">
        <f>IF(K454=1,VLOOKUP(A454,[1]Plan1!$BO$80:$BQ$314,3),E453)</f>
        <v>5344.75</v>
      </c>
      <c r="F454" s="143">
        <f t="shared" si="199"/>
        <v>43879</v>
      </c>
      <c r="G454" s="9">
        <f t="shared" si="186"/>
        <v>2.5002719725701894E-3</v>
      </c>
      <c r="H454" s="64">
        <f t="shared" si="203"/>
        <v>43906</v>
      </c>
      <c r="I454" s="64">
        <f t="shared" si="187"/>
        <v>43906</v>
      </c>
      <c r="J454" s="1">
        <f t="shared" si="200"/>
        <v>18</v>
      </c>
      <c r="K454" s="1">
        <f t="shared" si="207"/>
        <v>11</v>
      </c>
      <c r="L454" s="5">
        <f t="shared" si="188"/>
        <v>1.0015272</v>
      </c>
      <c r="M454" s="12">
        <f t="shared" si="208"/>
        <v>1.00209952</v>
      </c>
      <c r="N454" s="12">
        <f t="shared" si="204"/>
        <v>1.046505682185449</v>
      </c>
      <c r="O454" s="5">
        <f t="shared" si="206"/>
        <v>1.0481039000000001</v>
      </c>
      <c r="P454" s="5">
        <f t="shared" si="189"/>
        <v>1015.3506531199999</v>
      </c>
      <c r="Q454" s="10">
        <f t="shared" si="190"/>
        <v>0</v>
      </c>
      <c r="R454" s="6">
        <f t="shared" si="191"/>
        <v>0</v>
      </c>
      <c r="S454" s="5">
        <f t="shared" si="192"/>
        <v>0</v>
      </c>
      <c r="T454" s="6">
        <f t="shared" si="201"/>
        <v>0.12</v>
      </c>
      <c r="U454" s="10">
        <f t="shared" si="205"/>
        <v>3</v>
      </c>
      <c r="V454" s="10">
        <v>252</v>
      </c>
      <c r="W454" s="12">
        <f t="shared" si="193"/>
        <v>1.0013500609999999</v>
      </c>
      <c r="X454" s="5">
        <f t="shared" si="194"/>
        <v>1.37078531</v>
      </c>
      <c r="Y454" s="11">
        <f t="shared" si="195"/>
        <v>0</v>
      </c>
      <c r="Z454" s="2" t="s">
        <v>65</v>
      </c>
      <c r="AA454" s="64">
        <f t="shared" si="202"/>
        <v>43920</v>
      </c>
      <c r="AB454" s="2"/>
      <c r="AC454" s="41"/>
      <c r="AD454" s="48">
        <v>47059</v>
      </c>
      <c r="AE454" s="22" t="s">
        <v>95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9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4"/>
      <c r="CX454" s="1"/>
      <c r="CY454" s="1"/>
      <c r="CZ454" s="1"/>
      <c r="DA454" s="1"/>
      <c r="DB454" s="1"/>
      <c r="DC454" s="1"/>
      <c r="DD454" s="1"/>
      <c r="DE454" s="1"/>
      <c r="DF454" s="1"/>
      <c r="DG454" s="2"/>
      <c r="DH454" s="1"/>
      <c r="DI454" s="1"/>
      <c r="DJ454" s="1"/>
      <c r="DK454" s="1"/>
      <c r="DL454" s="1"/>
      <c r="DM454" s="1"/>
    </row>
    <row r="455" spans="1:117" x14ac:dyDescent="0.2">
      <c r="A455" s="97">
        <f t="shared" si="196"/>
        <v>43896</v>
      </c>
      <c r="B455" s="5">
        <f t="shared" si="185"/>
        <v>1017.31989833</v>
      </c>
      <c r="C455" s="5">
        <f t="shared" si="197"/>
        <v>968.75</v>
      </c>
      <c r="D455" s="63">
        <f t="shared" si="198"/>
        <v>5331.42</v>
      </c>
      <c r="E455" s="11">
        <f>IF(K455=1,VLOOKUP(A455,[1]Plan1!$BO$80:$BQ$314,3),E454)</f>
        <v>5344.75</v>
      </c>
      <c r="F455" s="143">
        <f t="shared" si="199"/>
        <v>43879</v>
      </c>
      <c r="G455" s="9">
        <f t="shared" si="186"/>
        <v>2.5002719725701894E-3</v>
      </c>
      <c r="H455" s="64">
        <f t="shared" si="203"/>
        <v>43906</v>
      </c>
      <c r="I455" s="64">
        <f t="shared" si="187"/>
        <v>43906</v>
      </c>
      <c r="J455" s="1">
        <f t="shared" si="200"/>
        <v>18</v>
      </c>
      <c r="K455" s="1">
        <f t="shared" si="207"/>
        <v>12</v>
      </c>
      <c r="L455" s="5">
        <f t="shared" si="188"/>
        <v>1.0016661499999999</v>
      </c>
      <c r="M455" s="12">
        <f t="shared" si="208"/>
        <v>1.00209952</v>
      </c>
      <c r="N455" s="12">
        <f t="shared" si="204"/>
        <v>1.046505682185449</v>
      </c>
      <c r="O455" s="5">
        <f t="shared" si="206"/>
        <v>1.0482493100000001</v>
      </c>
      <c r="P455" s="5">
        <f t="shared" si="189"/>
        <v>1015.49151906</v>
      </c>
      <c r="Q455" s="10">
        <f t="shared" si="190"/>
        <v>0</v>
      </c>
      <c r="R455" s="6">
        <f t="shared" si="191"/>
        <v>0</v>
      </c>
      <c r="S455" s="5">
        <f t="shared" si="192"/>
        <v>0</v>
      </c>
      <c r="T455" s="6">
        <f t="shared" si="201"/>
        <v>0.12</v>
      </c>
      <c r="U455" s="10">
        <f t="shared" si="205"/>
        <v>4</v>
      </c>
      <c r="V455" s="10">
        <v>252</v>
      </c>
      <c r="W455" s="12">
        <f t="shared" si="193"/>
        <v>1.0018004869999999</v>
      </c>
      <c r="X455" s="5">
        <f t="shared" si="194"/>
        <v>1.8283792699999999</v>
      </c>
      <c r="Y455" s="11">
        <f t="shared" si="195"/>
        <v>0</v>
      </c>
      <c r="Z455" s="2" t="s">
        <v>65</v>
      </c>
      <c r="AA455" s="64">
        <f t="shared" si="202"/>
        <v>43920</v>
      </c>
      <c r="AB455" s="2"/>
      <c r="AC455" s="41"/>
      <c r="AD455" s="48">
        <v>47072</v>
      </c>
      <c r="AE455" s="22" t="s">
        <v>104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9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4"/>
      <c r="CX455" s="1"/>
      <c r="CY455" s="1"/>
      <c r="CZ455" s="1"/>
      <c r="DA455" s="1"/>
      <c r="DB455" s="1"/>
      <c r="DC455" s="1"/>
      <c r="DD455" s="1"/>
      <c r="DE455" s="1"/>
      <c r="DF455" s="1"/>
      <c r="DG455" s="2"/>
      <c r="DH455" s="1"/>
      <c r="DI455" s="1"/>
      <c r="DJ455" s="1"/>
      <c r="DK455" s="1"/>
      <c r="DL455" s="1"/>
      <c r="DM455" s="1"/>
    </row>
    <row r="456" spans="1:117" x14ac:dyDescent="0.2">
      <c r="A456" s="97">
        <f t="shared" si="196"/>
        <v>43897</v>
      </c>
      <c r="B456" s="5">
        <f t="shared" si="185"/>
        <v>1017.91871942</v>
      </c>
      <c r="C456" s="5">
        <f t="shared" si="197"/>
        <v>968.75</v>
      </c>
      <c r="D456" s="63">
        <f t="shared" si="198"/>
        <v>5331.42</v>
      </c>
      <c r="E456" s="11">
        <f>IF(K456=1,VLOOKUP(A456,[1]Plan1!$BO$80:$BQ$314,3),E455)</f>
        <v>5344.75</v>
      </c>
      <c r="F456" s="143">
        <f t="shared" si="199"/>
        <v>43879</v>
      </c>
      <c r="G456" s="9">
        <f t="shared" si="186"/>
        <v>2.5002719725701894E-3</v>
      </c>
      <c r="H456" s="64">
        <f t="shared" si="203"/>
        <v>43906</v>
      </c>
      <c r="I456" s="64">
        <f t="shared" si="187"/>
        <v>43906</v>
      </c>
      <c r="J456" s="1">
        <f t="shared" si="200"/>
        <v>18</v>
      </c>
      <c r="K456" s="1">
        <f t="shared" si="207"/>
        <v>13</v>
      </c>
      <c r="L456" s="5">
        <f t="shared" si="188"/>
        <v>1.00180512</v>
      </c>
      <c r="M456" s="12">
        <f t="shared" si="208"/>
        <v>1.00209952</v>
      </c>
      <c r="N456" s="12">
        <f t="shared" si="204"/>
        <v>1.046505682185449</v>
      </c>
      <c r="O456" s="5">
        <f t="shared" si="206"/>
        <v>1.0483947499999999</v>
      </c>
      <c r="P456" s="5">
        <f t="shared" si="189"/>
        <v>1015.63241406</v>
      </c>
      <c r="Q456" s="10">
        <f t="shared" si="190"/>
        <v>0</v>
      </c>
      <c r="R456" s="6">
        <f t="shared" si="191"/>
        <v>0</v>
      </c>
      <c r="S456" s="5">
        <f t="shared" si="192"/>
        <v>0</v>
      </c>
      <c r="T456" s="6">
        <f t="shared" si="201"/>
        <v>0.12</v>
      </c>
      <c r="U456" s="10">
        <f t="shared" si="205"/>
        <v>5</v>
      </c>
      <c r="V456" s="10">
        <v>252</v>
      </c>
      <c r="W456" s="12">
        <f t="shared" si="193"/>
        <v>1.002251115</v>
      </c>
      <c r="X456" s="5">
        <f t="shared" si="194"/>
        <v>2.2863053600000001</v>
      </c>
      <c r="Y456" s="11">
        <f t="shared" si="195"/>
        <v>0</v>
      </c>
      <c r="Z456" s="2" t="s">
        <v>65</v>
      </c>
      <c r="AA456" s="64">
        <f t="shared" si="202"/>
        <v>43920</v>
      </c>
      <c r="AB456" s="2"/>
      <c r="AC456" s="41"/>
      <c r="AD456" s="48">
        <v>47112</v>
      </c>
      <c r="AE456" s="22" t="s">
        <v>97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9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4"/>
      <c r="CX456" s="1"/>
      <c r="CY456" s="1"/>
      <c r="CZ456" s="1"/>
      <c r="DA456" s="1"/>
      <c r="DB456" s="1"/>
      <c r="DC456" s="1"/>
      <c r="DD456" s="1"/>
      <c r="DE456" s="1"/>
      <c r="DF456" s="1"/>
      <c r="DG456" s="2"/>
      <c r="DH456" s="1"/>
      <c r="DI456" s="1"/>
      <c r="DJ456" s="1"/>
      <c r="DK456" s="1"/>
      <c r="DL456" s="1"/>
      <c r="DM456" s="1"/>
    </row>
    <row r="457" spans="1:117" x14ac:dyDescent="0.2">
      <c r="A457" s="97">
        <f t="shared" si="196"/>
        <v>43898</v>
      </c>
      <c r="B457" s="5">
        <f t="shared" si="185"/>
        <v>1017.91871942</v>
      </c>
      <c r="C457" s="5">
        <f t="shared" si="197"/>
        <v>968.75</v>
      </c>
      <c r="D457" s="63">
        <f t="shared" si="198"/>
        <v>5331.42</v>
      </c>
      <c r="E457" s="11">
        <f>IF(K457=1,VLOOKUP(A457,[1]Plan1!$BO$80:$BQ$314,3),E456)</f>
        <v>5344.75</v>
      </c>
      <c r="F457" s="143">
        <f t="shared" si="199"/>
        <v>43879</v>
      </c>
      <c r="G457" s="9">
        <f t="shared" si="186"/>
        <v>2.5002719725701894E-3</v>
      </c>
      <c r="H457" s="64">
        <f t="shared" si="203"/>
        <v>43906</v>
      </c>
      <c r="I457" s="64">
        <f t="shared" si="187"/>
        <v>43906</v>
      </c>
      <c r="J457" s="1">
        <f t="shared" si="200"/>
        <v>18</v>
      </c>
      <c r="K457" s="1">
        <f t="shared" si="207"/>
        <v>13</v>
      </c>
      <c r="L457" s="5">
        <f t="shared" si="188"/>
        <v>1.00180512</v>
      </c>
      <c r="M457" s="12">
        <f t="shared" si="208"/>
        <v>1.00209952</v>
      </c>
      <c r="N457" s="12">
        <f t="shared" si="204"/>
        <v>1.046505682185449</v>
      </c>
      <c r="O457" s="5">
        <f t="shared" si="206"/>
        <v>1.0483947499999999</v>
      </c>
      <c r="P457" s="5">
        <f t="shared" si="189"/>
        <v>1015.63241406</v>
      </c>
      <c r="Q457" s="10">
        <f t="shared" si="190"/>
        <v>0</v>
      </c>
      <c r="R457" s="6">
        <f t="shared" si="191"/>
        <v>0</v>
      </c>
      <c r="S457" s="5">
        <f t="shared" si="192"/>
        <v>0</v>
      </c>
      <c r="T457" s="6">
        <f t="shared" si="201"/>
        <v>0.12</v>
      </c>
      <c r="U457" s="10">
        <f t="shared" si="205"/>
        <v>5</v>
      </c>
      <c r="V457" s="10">
        <v>252</v>
      </c>
      <c r="W457" s="12">
        <f t="shared" si="193"/>
        <v>1.002251115</v>
      </c>
      <c r="X457" s="5">
        <f t="shared" si="194"/>
        <v>2.2863053600000001</v>
      </c>
      <c r="Y457" s="11">
        <f t="shared" si="195"/>
        <v>0</v>
      </c>
      <c r="Z457" s="2" t="s">
        <v>65</v>
      </c>
      <c r="AA457" s="64">
        <f t="shared" si="202"/>
        <v>43920</v>
      </c>
      <c r="AB457" s="2"/>
      <c r="AC457" s="41"/>
      <c r="AD457" s="48">
        <v>47119</v>
      </c>
      <c r="AE457" s="22" t="s">
        <v>99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9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4"/>
      <c r="CX457" s="1"/>
      <c r="CY457" s="1"/>
      <c r="CZ457" s="1"/>
      <c r="DA457" s="1"/>
      <c r="DB457" s="1"/>
      <c r="DC457" s="1"/>
      <c r="DD457" s="1"/>
      <c r="DE457" s="1"/>
      <c r="DF457" s="1"/>
      <c r="DG457" s="2"/>
      <c r="DH457" s="1"/>
      <c r="DI457" s="1"/>
      <c r="DJ457" s="1"/>
      <c r="DK457" s="1"/>
      <c r="DL457" s="1"/>
      <c r="DM457" s="1"/>
    </row>
    <row r="458" spans="1:117" x14ac:dyDescent="0.2">
      <c r="A458" s="97">
        <f t="shared" si="196"/>
        <v>43899</v>
      </c>
      <c r="B458" s="5">
        <f t="shared" ref="B458:B521" si="209">(P458+X458)</f>
        <v>1017.91871942</v>
      </c>
      <c r="C458" s="5">
        <f t="shared" si="197"/>
        <v>968.75</v>
      </c>
      <c r="D458" s="63">
        <f t="shared" si="198"/>
        <v>5331.42</v>
      </c>
      <c r="E458" s="11">
        <f>IF(K458=1,VLOOKUP(A458,[1]Plan1!$BO$80:$BQ$314,3),E457)</f>
        <v>5344.75</v>
      </c>
      <c r="F458" s="143">
        <f t="shared" si="199"/>
        <v>43879</v>
      </c>
      <c r="G458" s="9">
        <f t="shared" ref="G458:G521" si="210">(E458/D458)-1</f>
        <v>2.5002719725701894E-3</v>
      </c>
      <c r="H458" s="64">
        <f t="shared" si="203"/>
        <v>43906</v>
      </c>
      <c r="I458" s="64">
        <f t="shared" ref="I458:I521" si="211">IF(A458&gt;I457,H458,I457)</f>
        <v>43906</v>
      </c>
      <c r="J458" s="1">
        <f t="shared" si="200"/>
        <v>18</v>
      </c>
      <c r="K458" s="1">
        <f t="shared" si="207"/>
        <v>13</v>
      </c>
      <c r="L458" s="5">
        <f t="shared" ref="L458:L521" si="212">TRUNC((E458/D458)^TRUNC((K458/J458),9),8)</f>
        <v>1.00180512</v>
      </c>
      <c r="M458" s="12">
        <f t="shared" si="208"/>
        <v>1.00209952</v>
      </c>
      <c r="N458" s="12">
        <f t="shared" si="204"/>
        <v>1.046505682185449</v>
      </c>
      <c r="O458" s="5">
        <f t="shared" si="206"/>
        <v>1.0483947499999999</v>
      </c>
      <c r="P458" s="5">
        <f t="shared" ref="P458:P521" si="213">TRUNC(C458*O458,8)</f>
        <v>1015.63241406</v>
      </c>
      <c r="Q458" s="10">
        <f t="shared" ref="Q458:Q521" si="214">IF(VLOOKUP(A458,AD$10:AK$114,8)=VLOOKUP(A457,AD$10:AK$114,8),0,VLOOKUP(A458,AD$10:AK$114,8))</f>
        <v>0</v>
      </c>
      <c r="R458" s="6">
        <f t="shared" ref="R458:R521" si="215">IF(Q458&gt;0,VLOOKUP($A458,$AD$10:$AI$114,6),0)</f>
        <v>0</v>
      </c>
      <c r="S458" s="5">
        <f t="shared" ref="S458:S521" si="216">IF(R458&gt;0,TRUNC(R458*P458,8),0)</f>
        <v>0</v>
      </c>
      <c r="T458" s="6">
        <f t="shared" si="201"/>
        <v>0.12</v>
      </c>
      <c r="U458" s="10">
        <f t="shared" si="205"/>
        <v>5</v>
      </c>
      <c r="V458" s="10">
        <v>252</v>
      </c>
      <c r="W458" s="12">
        <f t="shared" ref="W458:W521" si="217">ROUND((1+T458)^TRUNC((U458/V458),9),9)</f>
        <v>1.002251115</v>
      </c>
      <c r="X458" s="5">
        <f t="shared" ref="X458:X521" si="218">TRUNC((P458*(W458-1)),8)</f>
        <v>2.2863053600000001</v>
      </c>
      <c r="Y458" s="11">
        <f t="shared" ref="Y458:Y521" si="219">IF(Q458&gt;0,S458+X458,0)</f>
        <v>0</v>
      </c>
      <c r="Z458" s="2" t="s">
        <v>65</v>
      </c>
      <c r="AA458" s="64">
        <f t="shared" si="202"/>
        <v>43920</v>
      </c>
      <c r="AB458" s="2"/>
      <c r="AC458" s="41"/>
      <c r="AD458" s="48">
        <v>47161</v>
      </c>
      <c r="AE458" s="22" t="s">
        <v>83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9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4"/>
      <c r="CX458" s="1"/>
      <c r="CY458" s="1"/>
      <c r="CZ458" s="1"/>
      <c r="DA458" s="1"/>
      <c r="DB458" s="1"/>
      <c r="DC458" s="1"/>
      <c r="DD458" s="1"/>
      <c r="DE458" s="1"/>
      <c r="DF458" s="1"/>
      <c r="DG458" s="2"/>
      <c r="DH458" s="1"/>
      <c r="DI458" s="1"/>
      <c r="DJ458" s="1"/>
      <c r="DK458" s="1"/>
      <c r="DL458" s="1"/>
      <c r="DM458" s="1"/>
    </row>
    <row r="459" spans="1:117" x14ac:dyDescent="0.2">
      <c r="A459" s="97">
        <f t="shared" ref="A459:A522" si="220">(A458+1)</f>
        <v>43900</v>
      </c>
      <c r="B459" s="5">
        <f t="shared" si="209"/>
        <v>1018.5178834000001</v>
      </c>
      <c r="C459" s="5">
        <f t="shared" ref="C459:C522" si="221">TRUNC(IF(Q458&gt;0,VLOOKUP(A458,$AD$12:$AE$114,2),C458),8)</f>
        <v>968.75</v>
      </c>
      <c r="D459" s="63">
        <f t="shared" ref="D459:D522" si="222">IF(E459=E458,D458,E458)</f>
        <v>5331.42</v>
      </c>
      <c r="E459" s="11">
        <f>IF(K459=1,VLOOKUP(A459,[1]Plan1!$BO$80:$BQ$314,3),E458)</f>
        <v>5344.75</v>
      </c>
      <c r="F459" s="143">
        <f t="shared" ref="F459:F522" si="223">IF(D459=D458,F458,A459)</f>
        <v>43879</v>
      </c>
      <c r="G459" s="9">
        <f t="shared" si="210"/>
        <v>2.5002719725701894E-3</v>
      </c>
      <c r="H459" s="64">
        <f t="shared" si="203"/>
        <v>43906</v>
      </c>
      <c r="I459" s="64">
        <f t="shared" si="211"/>
        <v>43906</v>
      </c>
      <c r="J459" s="1">
        <f t="shared" ref="J459:J522" si="224">IF(I459=I458,J458,NETWORKDAYS(I458,I459,$AD$118:$AD$502)-1)</f>
        <v>18</v>
      </c>
      <c r="K459" s="1">
        <f t="shared" si="207"/>
        <v>14</v>
      </c>
      <c r="L459" s="5">
        <f t="shared" si="212"/>
        <v>1.0019441099999999</v>
      </c>
      <c r="M459" s="12">
        <f t="shared" si="208"/>
        <v>1.00209952</v>
      </c>
      <c r="N459" s="12">
        <f t="shared" si="204"/>
        <v>1.046505682185449</v>
      </c>
      <c r="O459" s="5">
        <f t="shared" si="206"/>
        <v>1.0485401999999999</v>
      </c>
      <c r="P459" s="5">
        <f t="shared" si="213"/>
        <v>1015.77331875</v>
      </c>
      <c r="Q459" s="10">
        <f t="shared" si="214"/>
        <v>0</v>
      </c>
      <c r="R459" s="6">
        <f t="shared" si="215"/>
        <v>0</v>
      </c>
      <c r="S459" s="5">
        <f t="shared" si="216"/>
        <v>0</v>
      </c>
      <c r="T459" s="6">
        <f t="shared" ref="T459:T522" si="225">(T458)</f>
        <v>0.12</v>
      </c>
      <c r="U459" s="10">
        <f t="shared" si="205"/>
        <v>6</v>
      </c>
      <c r="V459" s="10">
        <v>252</v>
      </c>
      <c r="W459" s="12">
        <f t="shared" si="217"/>
        <v>1.002701946</v>
      </c>
      <c r="X459" s="5">
        <f t="shared" si="218"/>
        <v>2.7445646500000001</v>
      </c>
      <c r="Y459" s="11">
        <f t="shared" si="219"/>
        <v>0</v>
      </c>
      <c r="Z459" s="2" t="s">
        <v>65</v>
      </c>
      <c r="AA459" s="64">
        <f t="shared" ref="AA459:AA522" si="226">IF(Q458&gt;0,VLOOKUP(A458,$AD$10:$AL$114,9),AA458)</f>
        <v>43920</v>
      </c>
      <c r="AB459" s="2"/>
      <c r="AC459" s="41"/>
      <c r="AD459" s="48">
        <v>47162</v>
      </c>
      <c r="AE459" s="22" t="s">
        <v>83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9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4"/>
      <c r="CX459" s="1"/>
      <c r="CY459" s="1"/>
      <c r="CZ459" s="1"/>
      <c r="DA459" s="1"/>
      <c r="DB459" s="1"/>
      <c r="DC459" s="1"/>
      <c r="DD459" s="1"/>
      <c r="DE459" s="1"/>
      <c r="DF459" s="1"/>
      <c r="DG459" s="2"/>
      <c r="DH459" s="1"/>
      <c r="DI459" s="1"/>
      <c r="DJ459" s="1"/>
      <c r="DK459" s="1"/>
      <c r="DL459" s="1"/>
      <c r="DM459" s="1"/>
    </row>
    <row r="460" spans="1:117" x14ac:dyDescent="0.2">
      <c r="A460" s="97">
        <f t="shared" si="220"/>
        <v>43901</v>
      </c>
      <c r="B460" s="5">
        <f t="shared" si="209"/>
        <v>1019.11739908</v>
      </c>
      <c r="C460" s="5">
        <f t="shared" si="221"/>
        <v>968.75</v>
      </c>
      <c r="D460" s="63">
        <f t="shared" si="222"/>
        <v>5331.42</v>
      </c>
      <c r="E460" s="11">
        <f>IF(K460=1,VLOOKUP(A460,[1]Plan1!$BO$80:$BQ$314,3),E459)</f>
        <v>5344.75</v>
      </c>
      <c r="F460" s="143">
        <f t="shared" si="223"/>
        <v>43879</v>
      </c>
      <c r="G460" s="9">
        <f t="shared" si="210"/>
        <v>2.5002719725701894E-3</v>
      </c>
      <c r="H460" s="64">
        <f t="shared" ref="H460:H523" si="227">IF(DAY(A460)=15,VLOOKUP(A460,AH$118:AK$167,4),H459)</f>
        <v>43906</v>
      </c>
      <c r="I460" s="64">
        <f t="shared" si="211"/>
        <v>43906</v>
      </c>
      <c r="J460" s="1">
        <f t="shared" si="224"/>
        <v>18</v>
      </c>
      <c r="K460" s="1">
        <f t="shared" si="207"/>
        <v>15</v>
      </c>
      <c r="L460" s="5">
        <f t="shared" si="212"/>
        <v>1.00208312</v>
      </c>
      <c r="M460" s="12">
        <f t="shared" si="208"/>
        <v>1.00209952</v>
      </c>
      <c r="N460" s="12">
        <f t="shared" si="204"/>
        <v>1.046505682185449</v>
      </c>
      <c r="O460" s="5">
        <f t="shared" si="206"/>
        <v>1.04868567</v>
      </c>
      <c r="P460" s="5">
        <f t="shared" si="213"/>
        <v>1015.91424281</v>
      </c>
      <c r="Q460" s="10">
        <f t="shared" si="214"/>
        <v>0</v>
      </c>
      <c r="R460" s="6">
        <f t="shared" si="215"/>
        <v>0</v>
      </c>
      <c r="S460" s="5">
        <f t="shared" si="216"/>
        <v>0</v>
      </c>
      <c r="T460" s="6">
        <f t="shared" si="225"/>
        <v>0.12</v>
      </c>
      <c r="U460" s="10">
        <f t="shared" si="205"/>
        <v>7</v>
      </c>
      <c r="V460" s="10">
        <v>252</v>
      </c>
      <c r="W460" s="12">
        <f t="shared" si="217"/>
        <v>1.003152979</v>
      </c>
      <c r="X460" s="5">
        <f t="shared" si="218"/>
        <v>3.20315627</v>
      </c>
      <c r="Y460" s="11">
        <f t="shared" si="219"/>
        <v>0</v>
      </c>
      <c r="Z460" s="2" t="s">
        <v>65</v>
      </c>
      <c r="AA460" s="64">
        <f t="shared" si="226"/>
        <v>43920</v>
      </c>
      <c r="AB460" s="2"/>
      <c r="AC460" s="41"/>
      <c r="AD460" s="48">
        <v>47207</v>
      </c>
      <c r="AE460" s="22" t="s">
        <v>100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9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4"/>
      <c r="CX460" s="1"/>
      <c r="CY460" s="1"/>
      <c r="CZ460" s="1"/>
      <c r="DA460" s="1"/>
      <c r="DB460" s="1"/>
      <c r="DC460" s="1"/>
      <c r="DD460" s="1"/>
      <c r="DE460" s="1"/>
      <c r="DF460" s="1"/>
      <c r="DG460" s="2"/>
      <c r="DH460" s="1"/>
      <c r="DI460" s="1"/>
      <c r="DJ460" s="1"/>
      <c r="DK460" s="1"/>
      <c r="DL460" s="1"/>
      <c r="DM460" s="1"/>
    </row>
    <row r="461" spans="1:117" x14ac:dyDescent="0.2">
      <c r="A461" s="97">
        <f t="shared" si="220"/>
        <v>43902</v>
      </c>
      <c r="B461" s="5">
        <f t="shared" si="209"/>
        <v>1019.71727832</v>
      </c>
      <c r="C461" s="5">
        <f t="shared" si="221"/>
        <v>968.75</v>
      </c>
      <c r="D461" s="63">
        <f t="shared" si="222"/>
        <v>5331.42</v>
      </c>
      <c r="E461" s="11">
        <f>IF(K461=1,VLOOKUP(A461,[1]Plan1!$BO$80:$BQ$314,3),E460)</f>
        <v>5344.75</v>
      </c>
      <c r="F461" s="143">
        <f t="shared" si="223"/>
        <v>43879</v>
      </c>
      <c r="G461" s="9">
        <f t="shared" si="210"/>
        <v>2.5002719725701894E-3</v>
      </c>
      <c r="H461" s="64">
        <f t="shared" si="227"/>
        <v>43906</v>
      </c>
      <c r="I461" s="64">
        <f t="shared" si="211"/>
        <v>43906</v>
      </c>
      <c r="J461" s="1">
        <f t="shared" si="224"/>
        <v>18</v>
      </c>
      <c r="K461" s="1">
        <f t="shared" si="207"/>
        <v>16</v>
      </c>
      <c r="L461" s="5">
        <f t="shared" si="212"/>
        <v>1.0022221499999999</v>
      </c>
      <c r="M461" s="12">
        <f t="shared" si="208"/>
        <v>1.00209952</v>
      </c>
      <c r="N461" s="12">
        <f t="shared" si="204"/>
        <v>1.046505682185449</v>
      </c>
      <c r="O461" s="5">
        <f t="shared" si="206"/>
        <v>1.0488311699999999</v>
      </c>
      <c r="P461" s="5">
        <f t="shared" si="213"/>
        <v>1016.05519593</v>
      </c>
      <c r="Q461" s="10">
        <f t="shared" si="214"/>
        <v>0</v>
      </c>
      <c r="R461" s="6">
        <f t="shared" si="215"/>
        <v>0</v>
      </c>
      <c r="S461" s="5">
        <f t="shared" si="216"/>
        <v>0</v>
      </c>
      <c r="T461" s="6">
        <f t="shared" si="225"/>
        <v>0.12</v>
      </c>
      <c r="U461" s="10">
        <f t="shared" si="205"/>
        <v>8</v>
      </c>
      <c r="V461" s="10">
        <v>252</v>
      </c>
      <c r="W461" s="12">
        <f t="shared" si="217"/>
        <v>1.003604216</v>
      </c>
      <c r="X461" s="5">
        <f t="shared" si="218"/>
        <v>3.6620823900000001</v>
      </c>
      <c r="Y461" s="11">
        <f t="shared" si="219"/>
        <v>0</v>
      </c>
      <c r="Z461" s="2" t="s">
        <v>65</v>
      </c>
      <c r="AA461" s="64">
        <f t="shared" si="226"/>
        <v>43920</v>
      </c>
      <c r="AB461" s="2"/>
      <c r="AC461" s="41"/>
      <c r="AD461" s="48">
        <v>47239</v>
      </c>
      <c r="AE461" s="22" t="s">
        <v>102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9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4"/>
      <c r="CX461" s="1"/>
      <c r="CY461" s="1"/>
      <c r="CZ461" s="1"/>
      <c r="DA461" s="1"/>
      <c r="DB461" s="1"/>
      <c r="DC461" s="1"/>
      <c r="DD461" s="1"/>
      <c r="DE461" s="1"/>
      <c r="DF461" s="1"/>
      <c r="DG461" s="2"/>
      <c r="DH461" s="1"/>
      <c r="DI461" s="1"/>
      <c r="DJ461" s="1"/>
      <c r="DK461" s="1"/>
      <c r="DL461" s="1"/>
      <c r="DM461" s="1"/>
    </row>
    <row r="462" spans="1:117" x14ac:dyDescent="0.2">
      <c r="A462" s="97">
        <f t="shared" si="220"/>
        <v>43903</v>
      </c>
      <c r="B462" s="5">
        <f t="shared" si="209"/>
        <v>1020.3175094999999</v>
      </c>
      <c r="C462" s="5">
        <f t="shared" si="221"/>
        <v>968.75</v>
      </c>
      <c r="D462" s="63">
        <f t="shared" si="222"/>
        <v>5331.42</v>
      </c>
      <c r="E462" s="11">
        <f>IF(K462=1,VLOOKUP(A462,[1]Plan1!$BO$80:$BQ$314,3),E461)</f>
        <v>5344.75</v>
      </c>
      <c r="F462" s="143">
        <f t="shared" si="223"/>
        <v>43879</v>
      </c>
      <c r="G462" s="9">
        <f t="shared" si="210"/>
        <v>2.5002719725701894E-3</v>
      </c>
      <c r="H462" s="64">
        <f t="shared" si="227"/>
        <v>43906</v>
      </c>
      <c r="I462" s="64">
        <f t="shared" si="211"/>
        <v>43906</v>
      </c>
      <c r="J462" s="1">
        <f t="shared" si="224"/>
        <v>18</v>
      </c>
      <c r="K462" s="1">
        <f t="shared" si="207"/>
        <v>17</v>
      </c>
      <c r="L462" s="5">
        <f t="shared" si="212"/>
        <v>1.0023612</v>
      </c>
      <c r="M462" s="12">
        <f t="shared" si="208"/>
        <v>1.00209952</v>
      </c>
      <c r="N462" s="12">
        <f t="shared" si="204"/>
        <v>1.046505682185449</v>
      </c>
      <c r="O462" s="5">
        <f t="shared" si="206"/>
        <v>1.0489766899999999</v>
      </c>
      <c r="P462" s="5">
        <f t="shared" si="213"/>
        <v>1016.1961684299999</v>
      </c>
      <c r="Q462" s="10">
        <f t="shared" si="214"/>
        <v>0</v>
      </c>
      <c r="R462" s="6">
        <f t="shared" si="215"/>
        <v>0</v>
      </c>
      <c r="S462" s="5">
        <f t="shared" si="216"/>
        <v>0</v>
      </c>
      <c r="T462" s="6">
        <f t="shared" si="225"/>
        <v>0.12</v>
      </c>
      <c r="U462" s="10">
        <f t="shared" si="205"/>
        <v>9</v>
      </c>
      <c r="V462" s="10">
        <v>252</v>
      </c>
      <c r="W462" s="12">
        <f t="shared" si="217"/>
        <v>1.0040556549999999</v>
      </c>
      <c r="X462" s="5">
        <f t="shared" si="218"/>
        <v>4.1213410699999997</v>
      </c>
      <c r="Y462" s="11">
        <f t="shared" si="219"/>
        <v>0</v>
      </c>
      <c r="Z462" s="2" t="s">
        <v>65</v>
      </c>
      <c r="AA462" s="64">
        <f t="shared" si="226"/>
        <v>43920</v>
      </c>
      <c r="AB462" s="2"/>
      <c r="AC462" s="41"/>
      <c r="AD462" s="48">
        <v>47269</v>
      </c>
      <c r="AE462" s="22" t="s">
        <v>101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9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4"/>
      <c r="CX462" s="1"/>
      <c r="CY462" s="1"/>
      <c r="CZ462" s="1"/>
      <c r="DA462" s="1"/>
      <c r="DB462" s="1"/>
      <c r="DC462" s="1"/>
      <c r="DD462" s="1"/>
      <c r="DE462" s="1"/>
      <c r="DF462" s="1"/>
      <c r="DG462" s="2"/>
      <c r="DH462" s="1"/>
      <c r="DI462" s="1"/>
      <c r="DJ462" s="1"/>
      <c r="DK462" s="1"/>
      <c r="DL462" s="1"/>
      <c r="DM462" s="1"/>
    </row>
    <row r="463" spans="1:117" x14ac:dyDescent="0.2">
      <c r="A463" s="97">
        <f t="shared" si="220"/>
        <v>43904</v>
      </c>
      <c r="B463" s="5">
        <f t="shared" si="209"/>
        <v>1020.918084</v>
      </c>
      <c r="C463" s="5">
        <f t="shared" si="221"/>
        <v>968.75</v>
      </c>
      <c r="D463" s="63">
        <f t="shared" si="222"/>
        <v>5331.42</v>
      </c>
      <c r="E463" s="11">
        <f>IF(K463=1,VLOOKUP(A463,[1]Plan1!$BO$80:$BQ$314,3),E462)</f>
        <v>5344.75</v>
      </c>
      <c r="F463" s="143">
        <f t="shared" si="223"/>
        <v>43879</v>
      </c>
      <c r="G463" s="9">
        <f t="shared" si="210"/>
        <v>2.5002719725701894E-3</v>
      </c>
      <c r="H463" s="64">
        <f t="shared" si="227"/>
        <v>43906</v>
      </c>
      <c r="I463" s="64">
        <f t="shared" si="211"/>
        <v>43906</v>
      </c>
      <c r="J463" s="1">
        <f t="shared" si="224"/>
        <v>18</v>
      </c>
      <c r="K463" s="1">
        <f t="shared" si="207"/>
        <v>18</v>
      </c>
      <c r="L463" s="5">
        <f t="shared" si="212"/>
        <v>1.0025002700000001</v>
      </c>
      <c r="M463" s="12">
        <f t="shared" si="208"/>
        <v>1.00209952</v>
      </c>
      <c r="N463" s="12">
        <f t="shared" si="204"/>
        <v>1.046505682185449</v>
      </c>
      <c r="O463" s="5">
        <f t="shared" si="206"/>
        <v>1.0491222200000001</v>
      </c>
      <c r="P463" s="5">
        <f t="shared" si="213"/>
        <v>1016.33715062</v>
      </c>
      <c r="Q463" s="10">
        <f t="shared" si="214"/>
        <v>0</v>
      </c>
      <c r="R463" s="6">
        <f t="shared" si="215"/>
        <v>0</v>
      </c>
      <c r="S463" s="5">
        <f t="shared" si="216"/>
        <v>0</v>
      </c>
      <c r="T463" s="6">
        <f t="shared" si="225"/>
        <v>0.12</v>
      </c>
      <c r="U463" s="10">
        <f t="shared" si="205"/>
        <v>10</v>
      </c>
      <c r="V463" s="10">
        <v>252</v>
      </c>
      <c r="W463" s="12">
        <f t="shared" si="217"/>
        <v>1.004507297</v>
      </c>
      <c r="X463" s="5">
        <f t="shared" si="218"/>
        <v>4.5809333800000003</v>
      </c>
      <c r="Y463" s="11">
        <f t="shared" si="219"/>
        <v>0</v>
      </c>
      <c r="Z463" s="2" t="s">
        <v>65</v>
      </c>
      <c r="AA463" s="64">
        <f t="shared" si="226"/>
        <v>43920</v>
      </c>
      <c r="AB463" s="2"/>
      <c r="AC463" s="41"/>
      <c r="AD463" s="48">
        <v>47368</v>
      </c>
      <c r="AE463" s="22" t="s">
        <v>103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9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4"/>
      <c r="CX463" s="1"/>
      <c r="CY463" s="1"/>
      <c r="CZ463" s="1"/>
      <c r="DA463" s="1"/>
      <c r="DB463" s="1"/>
      <c r="DC463" s="1"/>
      <c r="DD463" s="1"/>
      <c r="DE463" s="1"/>
      <c r="DF463" s="1"/>
      <c r="DG463" s="2"/>
      <c r="DH463" s="1"/>
      <c r="DI463" s="1"/>
      <c r="DJ463" s="1"/>
      <c r="DK463" s="1"/>
      <c r="DL463" s="1"/>
      <c r="DM463" s="1"/>
    </row>
    <row r="464" spans="1:117" x14ac:dyDescent="0.2">
      <c r="A464" s="97">
        <f t="shared" si="220"/>
        <v>43905</v>
      </c>
      <c r="B464" s="5">
        <f t="shared" si="209"/>
        <v>1020.918084</v>
      </c>
      <c r="C464" s="5">
        <f t="shared" si="221"/>
        <v>968.75</v>
      </c>
      <c r="D464" s="63">
        <f t="shared" si="222"/>
        <v>5331.42</v>
      </c>
      <c r="E464" s="11">
        <f>IF(K464=1,VLOOKUP(A464,[1]Plan1!$BO$80:$BQ$314,3),E463)</f>
        <v>5344.75</v>
      </c>
      <c r="F464" s="143">
        <f t="shared" si="223"/>
        <v>43879</v>
      </c>
      <c r="G464" s="9">
        <f t="shared" si="210"/>
        <v>2.5002719725701894E-3</v>
      </c>
      <c r="H464" s="64">
        <f t="shared" si="227"/>
        <v>43936</v>
      </c>
      <c r="I464" s="64">
        <f t="shared" si="211"/>
        <v>43906</v>
      </c>
      <c r="J464" s="1">
        <f t="shared" si="224"/>
        <v>18</v>
      </c>
      <c r="K464" s="1">
        <f t="shared" si="207"/>
        <v>18</v>
      </c>
      <c r="L464" s="5">
        <f t="shared" si="212"/>
        <v>1.0025002700000001</v>
      </c>
      <c r="M464" s="12">
        <f t="shared" si="208"/>
        <v>1.00209952</v>
      </c>
      <c r="N464" s="12">
        <f t="shared" si="204"/>
        <v>1.046505682185449</v>
      </c>
      <c r="O464" s="5">
        <f t="shared" si="206"/>
        <v>1.0491222200000001</v>
      </c>
      <c r="P464" s="5">
        <f t="shared" si="213"/>
        <v>1016.33715062</v>
      </c>
      <c r="Q464" s="10">
        <f t="shared" si="214"/>
        <v>0</v>
      </c>
      <c r="R464" s="6">
        <f t="shared" si="215"/>
        <v>0</v>
      </c>
      <c r="S464" s="5">
        <f t="shared" si="216"/>
        <v>0</v>
      </c>
      <c r="T464" s="6">
        <f t="shared" si="225"/>
        <v>0.12</v>
      </c>
      <c r="U464" s="10">
        <f t="shared" si="205"/>
        <v>10</v>
      </c>
      <c r="V464" s="10">
        <v>252</v>
      </c>
      <c r="W464" s="12">
        <f t="shared" si="217"/>
        <v>1.004507297</v>
      </c>
      <c r="X464" s="5">
        <f t="shared" si="218"/>
        <v>4.5809333800000003</v>
      </c>
      <c r="Y464" s="11">
        <f t="shared" si="219"/>
        <v>0</v>
      </c>
      <c r="Z464" s="2" t="s">
        <v>65</v>
      </c>
      <c r="AA464" s="64">
        <f t="shared" si="226"/>
        <v>43920</v>
      </c>
      <c r="AB464" s="2"/>
      <c r="AC464" s="41"/>
      <c r="AD464" s="48">
        <v>47403</v>
      </c>
      <c r="AE464" s="32" t="s">
        <v>89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9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4"/>
      <c r="CX464" s="1"/>
      <c r="CY464" s="1"/>
      <c r="CZ464" s="1"/>
      <c r="DA464" s="1"/>
      <c r="DB464" s="1"/>
      <c r="DC464" s="1"/>
      <c r="DD464" s="1"/>
      <c r="DE464" s="1"/>
      <c r="DF464" s="1"/>
      <c r="DG464" s="2"/>
      <c r="DH464" s="1"/>
      <c r="DI464" s="1"/>
      <c r="DJ464" s="1"/>
      <c r="DK464" s="1"/>
      <c r="DL464" s="1"/>
      <c r="DM464" s="1"/>
    </row>
    <row r="465" spans="1:117" x14ac:dyDescent="0.2">
      <c r="A465" s="97">
        <f t="shared" si="220"/>
        <v>43906</v>
      </c>
      <c r="B465" s="5">
        <f t="shared" si="209"/>
        <v>1020.918084</v>
      </c>
      <c r="C465" s="5">
        <f t="shared" si="221"/>
        <v>968.75</v>
      </c>
      <c r="D465" s="63">
        <f t="shared" si="222"/>
        <v>5331.42</v>
      </c>
      <c r="E465" s="11">
        <f>IF(K465=1,VLOOKUP(A465,[1]Plan1!$BO$80:$BQ$314,3),E464)</f>
        <v>5344.75</v>
      </c>
      <c r="F465" s="143">
        <f t="shared" si="223"/>
        <v>43879</v>
      </c>
      <c r="G465" s="9">
        <f t="shared" si="210"/>
        <v>2.5002719725701894E-3</v>
      </c>
      <c r="H465" s="64">
        <f t="shared" si="227"/>
        <v>43936</v>
      </c>
      <c r="I465" s="64">
        <f t="shared" si="211"/>
        <v>43906</v>
      </c>
      <c r="J465" s="1">
        <f t="shared" si="224"/>
        <v>18</v>
      </c>
      <c r="K465" s="1">
        <f t="shared" si="207"/>
        <v>18</v>
      </c>
      <c r="L465" s="5">
        <f t="shared" si="212"/>
        <v>1.0025002700000001</v>
      </c>
      <c r="M465" s="12">
        <f t="shared" si="208"/>
        <v>1.00209952</v>
      </c>
      <c r="N465" s="12">
        <f t="shared" si="204"/>
        <v>1.046505682185449</v>
      </c>
      <c r="O465" s="5">
        <f t="shared" si="206"/>
        <v>1.0491222200000001</v>
      </c>
      <c r="P465" s="5">
        <f t="shared" si="213"/>
        <v>1016.33715062</v>
      </c>
      <c r="Q465" s="10">
        <f t="shared" si="214"/>
        <v>0</v>
      </c>
      <c r="R465" s="6">
        <f t="shared" si="215"/>
        <v>0</v>
      </c>
      <c r="S465" s="5">
        <f t="shared" si="216"/>
        <v>0</v>
      </c>
      <c r="T465" s="6">
        <f t="shared" si="225"/>
        <v>0.12</v>
      </c>
      <c r="U465" s="10">
        <f t="shared" si="205"/>
        <v>10</v>
      </c>
      <c r="V465" s="10">
        <v>252</v>
      </c>
      <c r="W465" s="12">
        <f t="shared" si="217"/>
        <v>1.004507297</v>
      </c>
      <c r="X465" s="5">
        <f t="shared" si="218"/>
        <v>4.5809333800000003</v>
      </c>
      <c r="Y465" s="11">
        <f t="shared" si="219"/>
        <v>0</v>
      </c>
      <c r="Z465" s="2" t="s">
        <v>65</v>
      </c>
      <c r="AA465" s="64">
        <f t="shared" si="226"/>
        <v>43920</v>
      </c>
      <c r="AB465" s="2"/>
      <c r="AC465" s="41"/>
      <c r="AD465" s="48">
        <v>47424</v>
      </c>
      <c r="AE465" s="22" t="s">
        <v>95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9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4"/>
      <c r="CX465" s="1"/>
      <c r="CY465" s="1"/>
      <c r="CZ465" s="1"/>
      <c r="DA465" s="1"/>
      <c r="DB465" s="1"/>
      <c r="DC465" s="1"/>
      <c r="DD465" s="1"/>
      <c r="DE465" s="1"/>
      <c r="DF465" s="1"/>
      <c r="DG465" s="2"/>
      <c r="DH465" s="1"/>
      <c r="DI465" s="1"/>
      <c r="DJ465" s="1"/>
      <c r="DK465" s="1"/>
      <c r="DL465" s="1"/>
      <c r="DM465" s="1"/>
    </row>
    <row r="466" spans="1:117" x14ac:dyDescent="0.2">
      <c r="A466" s="97">
        <f t="shared" si="220"/>
        <v>43907</v>
      </c>
      <c r="B466" s="5">
        <f t="shared" si="209"/>
        <v>1021.4113375999999</v>
      </c>
      <c r="C466" s="5">
        <f t="shared" si="221"/>
        <v>968.75</v>
      </c>
      <c r="D466" s="63">
        <f t="shared" si="222"/>
        <v>5344.75</v>
      </c>
      <c r="E466" s="11">
        <f>IF(K466=1,VLOOKUP(A466,[1]Plan1!$BO$80:$BQ$314,3),E465)</f>
        <v>5348.49</v>
      </c>
      <c r="F466" s="143">
        <f t="shared" si="223"/>
        <v>43907</v>
      </c>
      <c r="G466" s="9">
        <f t="shared" si="210"/>
        <v>6.9975209317552078E-4</v>
      </c>
      <c r="H466" s="64">
        <f t="shared" si="227"/>
        <v>43936</v>
      </c>
      <c r="I466" s="64">
        <f t="shared" si="211"/>
        <v>43936</v>
      </c>
      <c r="J466" s="1">
        <f t="shared" si="224"/>
        <v>21</v>
      </c>
      <c r="K466" s="1">
        <f t="shared" si="207"/>
        <v>1</v>
      </c>
      <c r="L466" s="5">
        <f t="shared" si="212"/>
        <v>1.0000333100000001</v>
      </c>
      <c r="M466" s="12">
        <f t="shared" si="208"/>
        <v>1.0025002700000001</v>
      </c>
      <c r="N466" s="12">
        <f t="shared" si="204"/>
        <v>1.0491222289474469</v>
      </c>
      <c r="O466" s="5">
        <f t="shared" si="206"/>
        <v>1.04915717</v>
      </c>
      <c r="P466" s="5">
        <f t="shared" si="213"/>
        <v>1016.37100843</v>
      </c>
      <c r="Q466" s="10">
        <f t="shared" si="214"/>
        <v>0</v>
      </c>
      <c r="R466" s="6">
        <f t="shared" si="215"/>
        <v>0</v>
      </c>
      <c r="S466" s="5">
        <f t="shared" si="216"/>
        <v>0</v>
      </c>
      <c r="T466" s="6">
        <f t="shared" si="225"/>
        <v>0.12</v>
      </c>
      <c r="U466" s="10">
        <f t="shared" si="205"/>
        <v>11</v>
      </c>
      <c r="V466" s="10">
        <v>252</v>
      </c>
      <c r="W466" s="12">
        <f t="shared" si="217"/>
        <v>1.004959143</v>
      </c>
      <c r="X466" s="5">
        <f t="shared" si="218"/>
        <v>5.0403291699999997</v>
      </c>
      <c r="Y466" s="11">
        <f t="shared" si="219"/>
        <v>0</v>
      </c>
      <c r="Z466" s="2" t="s">
        <v>65</v>
      </c>
      <c r="AA466" s="64">
        <f t="shared" si="226"/>
        <v>43920</v>
      </c>
      <c r="AB466" s="2"/>
      <c r="AC466" s="41"/>
      <c r="AD466" s="48">
        <v>47437</v>
      </c>
      <c r="AE466" s="22" t="s">
        <v>96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9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4"/>
      <c r="CX466" s="1"/>
      <c r="CY466" s="1"/>
      <c r="CZ466" s="1"/>
      <c r="DA466" s="1"/>
      <c r="DB466" s="1"/>
      <c r="DC466" s="1"/>
      <c r="DD466" s="1"/>
      <c r="DE466" s="1"/>
      <c r="DF466" s="1"/>
      <c r="DG466" s="2"/>
      <c r="DH466" s="1"/>
      <c r="DI466" s="1"/>
      <c r="DJ466" s="1"/>
      <c r="DK466" s="1"/>
      <c r="DL466" s="1"/>
      <c r="DM466" s="1"/>
    </row>
    <row r="467" spans="1:117" x14ac:dyDescent="0.2">
      <c r="A467" s="97">
        <f t="shared" si="220"/>
        <v>43908</v>
      </c>
      <c r="B467" s="5">
        <f t="shared" si="209"/>
        <v>1021.9048281300001</v>
      </c>
      <c r="C467" s="5">
        <f t="shared" si="221"/>
        <v>968.75</v>
      </c>
      <c r="D467" s="63">
        <f t="shared" si="222"/>
        <v>5344.75</v>
      </c>
      <c r="E467" s="11">
        <f>IF(K467=1,VLOOKUP(A467,[1]Plan1!$BO$80:$BQ$314,3),E466)</f>
        <v>5348.49</v>
      </c>
      <c r="F467" s="143">
        <f t="shared" si="223"/>
        <v>43907</v>
      </c>
      <c r="G467" s="9">
        <f t="shared" si="210"/>
        <v>6.9975209317552078E-4</v>
      </c>
      <c r="H467" s="64">
        <f t="shared" si="227"/>
        <v>43936</v>
      </c>
      <c r="I467" s="64">
        <f t="shared" si="211"/>
        <v>43936</v>
      </c>
      <c r="J467" s="1">
        <f t="shared" si="224"/>
        <v>21</v>
      </c>
      <c r="K467" s="1">
        <f t="shared" si="207"/>
        <v>2</v>
      </c>
      <c r="L467" s="5">
        <f t="shared" si="212"/>
        <v>1.0000666199999999</v>
      </c>
      <c r="M467" s="12">
        <f t="shared" si="208"/>
        <v>1.0025002700000001</v>
      </c>
      <c r="N467" s="12">
        <f t="shared" si="204"/>
        <v>1.0491222289474469</v>
      </c>
      <c r="O467" s="5">
        <f t="shared" si="206"/>
        <v>1.0491921200000001</v>
      </c>
      <c r="P467" s="5">
        <f t="shared" si="213"/>
        <v>1016.4048662500001</v>
      </c>
      <c r="Q467" s="10">
        <f t="shared" si="214"/>
        <v>0</v>
      </c>
      <c r="R467" s="6">
        <f t="shared" si="215"/>
        <v>0</v>
      </c>
      <c r="S467" s="5">
        <f t="shared" si="216"/>
        <v>0</v>
      </c>
      <c r="T467" s="6">
        <f t="shared" si="225"/>
        <v>0.12</v>
      </c>
      <c r="U467" s="10">
        <f t="shared" si="205"/>
        <v>12</v>
      </c>
      <c r="V467" s="10">
        <v>252</v>
      </c>
      <c r="W467" s="12">
        <f t="shared" si="217"/>
        <v>1.005411192</v>
      </c>
      <c r="X467" s="5">
        <f t="shared" si="218"/>
        <v>5.4999618799999999</v>
      </c>
      <c r="Y467" s="11">
        <f t="shared" si="219"/>
        <v>0</v>
      </c>
      <c r="Z467" s="2" t="s">
        <v>65</v>
      </c>
      <c r="AA467" s="64">
        <f t="shared" si="226"/>
        <v>43920</v>
      </c>
      <c r="AB467" s="2"/>
      <c r="AC467" s="41"/>
      <c r="AD467" s="48">
        <v>47477</v>
      </c>
      <c r="AE467" s="22" t="s">
        <v>97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9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4"/>
      <c r="CX467" s="1"/>
      <c r="CY467" s="1"/>
      <c r="CZ467" s="1"/>
      <c r="DA467" s="1"/>
      <c r="DB467" s="1"/>
      <c r="DC467" s="1"/>
      <c r="DD467" s="1"/>
      <c r="DE467" s="1"/>
      <c r="DF467" s="1"/>
      <c r="DG467" s="2"/>
      <c r="DH467" s="1"/>
      <c r="DI467" s="1"/>
      <c r="DJ467" s="1"/>
      <c r="DK467" s="1"/>
      <c r="DL467" s="1"/>
      <c r="DM467" s="1"/>
    </row>
    <row r="468" spans="1:117" x14ac:dyDescent="0.2">
      <c r="A468" s="97">
        <f t="shared" si="220"/>
        <v>43909</v>
      </c>
      <c r="B468" s="5">
        <f t="shared" si="209"/>
        <v>1022.39854585</v>
      </c>
      <c r="C468" s="5">
        <f t="shared" si="221"/>
        <v>968.75</v>
      </c>
      <c r="D468" s="63">
        <f t="shared" si="222"/>
        <v>5344.75</v>
      </c>
      <c r="E468" s="11">
        <f>IF(K468=1,VLOOKUP(A468,[1]Plan1!$BO$80:$BQ$314,3),E467)</f>
        <v>5348.49</v>
      </c>
      <c r="F468" s="143">
        <f t="shared" si="223"/>
        <v>43907</v>
      </c>
      <c r="G468" s="9">
        <f t="shared" si="210"/>
        <v>6.9975209317552078E-4</v>
      </c>
      <c r="H468" s="64">
        <f t="shared" si="227"/>
        <v>43936</v>
      </c>
      <c r="I468" s="64">
        <f t="shared" si="211"/>
        <v>43936</v>
      </c>
      <c r="J468" s="1">
        <f t="shared" si="224"/>
        <v>21</v>
      </c>
      <c r="K468" s="1">
        <f t="shared" si="207"/>
        <v>3</v>
      </c>
      <c r="L468" s="5">
        <f t="shared" si="212"/>
        <v>1.00009993</v>
      </c>
      <c r="M468" s="12">
        <f t="shared" si="208"/>
        <v>1.0025002700000001</v>
      </c>
      <c r="N468" s="12">
        <f t="shared" si="204"/>
        <v>1.0491222289474469</v>
      </c>
      <c r="O468" s="5">
        <f t="shared" si="206"/>
        <v>1.04922706</v>
      </c>
      <c r="P468" s="5">
        <f t="shared" si="213"/>
        <v>1016.43871437</v>
      </c>
      <c r="Q468" s="10">
        <f t="shared" si="214"/>
        <v>0</v>
      </c>
      <c r="R468" s="6">
        <f t="shared" si="215"/>
        <v>0</v>
      </c>
      <c r="S468" s="5">
        <f t="shared" si="216"/>
        <v>0</v>
      </c>
      <c r="T468" s="6">
        <f t="shared" si="225"/>
        <v>0.12</v>
      </c>
      <c r="U468" s="10">
        <f t="shared" si="205"/>
        <v>13</v>
      </c>
      <c r="V468" s="10">
        <v>252</v>
      </c>
      <c r="W468" s="12">
        <f t="shared" si="217"/>
        <v>1.0058634440000001</v>
      </c>
      <c r="X468" s="5">
        <f t="shared" si="218"/>
        <v>5.9598314800000001</v>
      </c>
      <c r="Y468" s="11">
        <f t="shared" si="219"/>
        <v>0</v>
      </c>
      <c r="Z468" s="2" t="s">
        <v>65</v>
      </c>
      <c r="AA468" s="64">
        <f t="shared" si="226"/>
        <v>43920</v>
      </c>
      <c r="AB468" s="2"/>
      <c r="AC468" s="41"/>
      <c r="AD468" s="48">
        <v>47484</v>
      </c>
      <c r="AE468" s="22" t="s">
        <v>99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9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4"/>
      <c r="CX468" s="1"/>
      <c r="CY468" s="1"/>
      <c r="CZ468" s="1"/>
      <c r="DA468" s="1"/>
      <c r="DB468" s="1"/>
      <c r="DC468" s="1"/>
      <c r="DD468" s="1"/>
      <c r="DE468" s="1"/>
      <c r="DF468" s="1"/>
      <c r="DG468" s="2"/>
      <c r="DH468" s="1"/>
      <c r="DI468" s="1"/>
      <c r="DJ468" s="1"/>
      <c r="DK468" s="1"/>
      <c r="DL468" s="1"/>
      <c r="DM468" s="1"/>
    </row>
    <row r="469" spans="1:117" x14ac:dyDescent="0.2">
      <c r="A469" s="97">
        <f t="shared" si="220"/>
        <v>43910</v>
      </c>
      <c r="B469" s="5">
        <f t="shared" si="209"/>
        <v>1022.89251129</v>
      </c>
      <c r="C469" s="5">
        <f t="shared" si="221"/>
        <v>968.75</v>
      </c>
      <c r="D469" s="63">
        <f t="shared" si="222"/>
        <v>5344.75</v>
      </c>
      <c r="E469" s="11">
        <f>IF(K469=1,VLOOKUP(A469,[1]Plan1!$BO$80:$BQ$314,3),E468)</f>
        <v>5348.49</v>
      </c>
      <c r="F469" s="143">
        <f t="shared" si="223"/>
        <v>43907</v>
      </c>
      <c r="G469" s="9">
        <f t="shared" si="210"/>
        <v>6.9975209317552078E-4</v>
      </c>
      <c r="H469" s="64">
        <f t="shared" si="227"/>
        <v>43936</v>
      </c>
      <c r="I469" s="64">
        <f t="shared" si="211"/>
        <v>43936</v>
      </c>
      <c r="J469" s="1">
        <f t="shared" si="224"/>
        <v>21</v>
      </c>
      <c r="K469" s="1">
        <f t="shared" si="207"/>
        <v>4</v>
      </c>
      <c r="L469" s="5">
        <f t="shared" si="212"/>
        <v>1.00013324</v>
      </c>
      <c r="M469" s="12">
        <f t="shared" si="208"/>
        <v>1.0025002700000001</v>
      </c>
      <c r="N469" s="12">
        <f t="shared" si="204"/>
        <v>1.0491222289474469</v>
      </c>
      <c r="O469" s="5">
        <f t="shared" si="206"/>
        <v>1.0492620100000001</v>
      </c>
      <c r="P469" s="5">
        <f t="shared" si="213"/>
        <v>1016.47257218</v>
      </c>
      <c r="Q469" s="10">
        <f t="shared" si="214"/>
        <v>0</v>
      </c>
      <c r="R469" s="6">
        <f t="shared" si="215"/>
        <v>0</v>
      </c>
      <c r="S469" s="5">
        <f t="shared" si="216"/>
        <v>0</v>
      </c>
      <c r="T469" s="6">
        <f t="shared" si="225"/>
        <v>0.12</v>
      </c>
      <c r="U469" s="10">
        <f t="shared" si="205"/>
        <v>14</v>
      </c>
      <c r="V469" s="10">
        <v>252</v>
      </c>
      <c r="W469" s="12">
        <f t="shared" si="217"/>
        <v>1.0063158999999999</v>
      </c>
      <c r="X469" s="5">
        <f t="shared" si="218"/>
        <v>6.4199391099999996</v>
      </c>
      <c r="Y469" s="11">
        <f t="shared" si="219"/>
        <v>0</v>
      </c>
      <c r="Z469" s="2" t="s">
        <v>65</v>
      </c>
      <c r="AA469" s="64">
        <f t="shared" si="226"/>
        <v>43920</v>
      </c>
      <c r="AB469" s="2"/>
      <c r="AC469" s="41"/>
      <c r="AD469" s="48">
        <v>47546</v>
      </c>
      <c r="AE469" s="22" t="s">
        <v>83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9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4"/>
      <c r="CX469" s="1"/>
      <c r="CY469" s="1"/>
      <c r="CZ469" s="1"/>
      <c r="DA469" s="1"/>
      <c r="DB469" s="1"/>
      <c r="DC469" s="1"/>
      <c r="DD469" s="1"/>
      <c r="DE469" s="1"/>
      <c r="DF469" s="1"/>
      <c r="DG469" s="2"/>
      <c r="DH469" s="1"/>
      <c r="DI469" s="1"/>
      <c r="DJ469" s="1"/>
      <c r="DK469" s="1"/>
      <c r="DL469" s="1"/>
      <c r="DM469" s="1"/>
    </row>
    <row r="470" spans="1:117" x14ac:dyDescent="0.2">
      <c r="A470" s="97">
        <f t="shared" si="220"/>
        <v>43911</v>
      </c>
      <c r="B470" s="5">
        <f t="shared" si="209"/>
        <v>1023.38672349</v>
      </c>
      <c r="C470" s="5">
        <f t="shared" si="221"/>
        <v>968.75</v>
      </c>
      <c r="D470" s="63">
        <f t="shared" si="222"/>
        <v>5344.75</v>
      </c>
      <c r="E470" s="11">
        <f>IF(K470=1,VLOOKUP(A470,[1]Plan1!$BO$80:$BQ$314,3),E469)</f>
        <v>5348.49</v>
      </c>
      <c r="F470" s="143">
        <f t="shared" si="223"/>
        <v>43907</v>
      </c>
      <c r="G470" s="9">
        <f t="shared" si="210"/>
        <v>6.9975209317552078E-4</v>
      </c>
      <c r="H470" s="64">
        <f t="shared" si="227"/>
        <v>43936</v>
      </c>
      <c r="I470" s="64">
        <f t="shared" si="211"/>
        <v>43936</v>
      </c>
      <c r="J470" s="1">
        <f t="shared" si="224"/>
        <v>21</v>
      </c>
      <c r="K470" s="1">
        <f t="shared" si="207"/>
        <v>5</v>
      </c>
      <c r="L470" s="5">
        <f t="shared" si="212"/>
        <v>1.00016656</v>
      </c>
      <c r="M470" s="12">
        <f t="shared" si="208"/>
        <v>1.0025002700000001</v>
      </c>
      <c r="N470" s="12">
        <f t="shared" si="204"/>
        <v>1.0491222289474469</v>
      </c>
      <c r="O470" s="5">
        <f t="shared" si="206"/>
        <v>1.0492969700000001</v>
      </c>
      <c r="P470" s="5">
        <f t="shared" si="213"/>
        <v>1016.50643968</v>
      </c>
      <c r="Q470" s="10">
        <f t="shared" si="214"/>
        <v>0</v>
      </c>
      <c r="R470" s="6">
        <f t="shared" si="215"/>
        <v>0</v>
      </c>
      <c r="S470" s="5">
        <f t="shared" si="216"/>
        <v>0</v>
      </c>
      <c r="T470" s="6">
        <f t="shared" si="225"/>
        <v>0.12</v>
      </c>
      <c r="U470" s="10">
        <f t="shared" si="205"/>
        <v>15</v>
      </c>
      <c r="V470" s="10">
        <v>252</v>
      </c>
      <c r="W470" s="12">
        <f t="shared" si="217"/>
        <v>1.006768559</v>
      </c>
      <c r="X470" s="5">
        <f t="shared" si="218"/>
        <v>6.8802838099999999</v>
      </c>
      <c r="Y470" s="11">
        <f t="shared" si="219"/>
        <v>0</v>
      </c>
      <c r="Z470" s="2" t="s">
        <v>65</v>
      </c>
      <c r="AA470" s="64">
        <f t="shared" si="226"/>
        <v>43920</v>
      </c>
      <c r="AB470" s="2"/>
      <c r="AC470" s="41"/>
      <c r="AD470" s="48">
        <v>47547</v>
      </c>
      <c r="AE470" s="22" t="s">
        <v>83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9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4"/>
      <c r="CX470" s="1"/>
      <c r="CY470" s="1"/>
      <c r="CZ470" s="1"/>
      <c r="DA470" s="1"/>
      <c r="DB470" s="1"/>
      <c r="DC470" s="1"/>
      <c r="DD470" s="1"/>
      <c r="DE470" s="1"/>
      <c r="DF470" s="1"/>
      <c r="DG470" s="2"/>
      <c r="DH470" s="1"/>
      <c r="DI470" s="1"/>
      <c r="DJ470" s="1"/>
      <c r="DK470" s="1"/>
      <c r="DL470" s="1"/>
      <c r="DM470" s="1"/>
    </row>
    <row r="471" spans="1:117" x14ac:dyDescent="0.2">
      <c r="A471" s="97">
        <f t="shared" si="220"/>
        <v>43912</v>
      </c>
      <c r="B471" s="5">
        <f t="shared" si="209"/>
        <v>1023.38672349</v>
      </c>
      <c r="C471" s="5">
        <f t="shared" si="221"/>
        <v>968.75</v>
      </c>
      <c r="D471" s="63">
        <f t="shared" si="222"/>
        <v>5344.75</v>
      </c>
      <c r="E471" s="11">
        <f>IF(K471=1,VLOOKUP(A471,[1]Plan1!$BO$80:$BQ$314,3),E470)</f>
        <v>5348.49</v>
      </c>
      <c r="F471" s="143">
        <f t="shared" si="223"/>
        <v>43907</v>
      </c>
      <c r="G471" s="9">
        <f t="shared" si="210"/>
        <v>6.9975209317552078E-4</v>
      </c>
      <c r="H471" s="64">
        <f t="shared" si="227"/>
        <v>43936</v>
      </c>
      <c r="I471" s="64">
        <f t="shared" si="211"/>
        <v>43936</v>
      </c>
      <c r="J471" s="1">
        <f t="shared" si="224"/>
        <v>21</v>
      </c>
      <c r="K471" s="1">
        <f t="shared" si="207"/>
        <v>5</v>
      </c>
      <c r="L471" s="5">
        <f t="shared" si="212"/>
        <v>1.00016656</v>
      </c>
      <c r="M471" s="12">
        <f t="shared" si="208"/>
        <v>1.0025002700000001</v>
      </c>
      <c r="N471" s="12">
        <f t="shared" si="204"/>
        <v>1.0491222289474469</v>
      </c>
      <c r="O471" s="5">
        <f t="shared" si="206"/>
        <v>1.0492969700000001</v>
      </c>
      <c r="P471" s="5">
        <f t="shared" si="213"/>
        <v>1016.50643968</v>
      </c>
      <c r="Q471" s="10">
        <f t="shared" si="214"/>
        <v>0</v>
      </c>
      <c r="R471" s="6">
        <f t="shared" si="215"/>
        <v>0</v>
      </c>
      <c r="S471" s="5">
        <f t="shared" si="216"/>
        <v>0</v>
      </c>
      <c r="T471" s="6">
        <f t="shared" si="225"/>
        <v>0.12</v>
      </c>
      <c r="U471" s="10">
        <f t="shared" si="205"/>
        <v>15</v>
      </c>
      <c r="V471" s="10">
        <v>252</v>
      </c>
      <c r="W471" s="12">
        <f t="shared" si="217"/>
        <v>1.006768559</v>
      </c>
      <c r="X471" s="5">
        <f t="shared" si="218"/>
        <v>6.8802838099999999</v>
      </c>
      <c r="Y471" s="11">
        <f t="shared" si="219"/>
        <v>0</v>
      </c>
      <c r="Z471" s="2" t="s">
        <v>65</v>
      </c>
      <c r="AA471" s="64">
        <f t="shared" si="226"/>
        <v>43920</v>
      </c>
      <c r="AB471" s="2"/>
      <c r="AC471" s="1"/>
      <c r="AD471" s="48">
        <v>47592</v>
      </c>
      <c r="AE471" s="22" t="s">
        <v>100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9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4"/>
      <c r="CX471" s="1"/>
      <c r="CY471" s="1"/>
      <c r="CZ471" s="1"/>
      <c r="DA471" s="1"/>
      <c r="DB471" s="1"/>
      <c r="DC471" s="1"/>
      <c r="DD471" s="1"/>
      <c r="DE471" s="1"/>
      <c r="DF471" s="1"/>
      <c r="DG471" s="2"/>
      <c r="DH471" s="1"/>
      <c r="DI471" s="1"/>
      <c r="DJ471" s="1"/>
      <c r="DK471" s="1"/>
      <c r="DL471" s="1"/>
      <c r="DM471" s="1"/>
    </row>
    <row r="472" spans="1:117" x14ac:dyDescent="0.2">
      <c r="A472" s="97">
        <f t="shared" si="220"/>
        <v>43913</v>
      </c>
      <c r="B472" s="5">
        <f t="shared" si="209"/>
        <v>1023.38672349</v>
      </c>
      <c r="C472" s="5">
        <f t="shared" si="221"/>
        <v>968.75</v>
      </c>
      <c r="D472" s="63">
        <f t="shared" si="222"/>
        <v>5344.75</v>
      </c>
      <c r="E472" s="11">
        <f>IF(K472=1,VLOOKUP(A472,[1]Plan1!$BO$80:$BQ$314,3),E471)</f>
        <v>5348.49</v>
      </c>
      <c r="F472" s="143">
        <f t="shared" si="223"/>
        <v>43907</v>
      </c>
      <c r="G472" s="9">
        <f t="shared" si="210"/>
        <v>6.9975209317552078E-4</v>
      </c>
      <c r="H472" s="64">
        <f t="shared" si="227"/>
        <v>43936</v>
      </c>
      <c r="I472" s="64">
        <f t="shared" si="211"/>
        <v>43936</v>
      </c>
      <c r="J472" s="1">
        <f t="shared" si="224"/>
        <v>21</v>
      </c>
      <c r="K472" s="1">
        <f t="shared" si="207"/>
        <v>5</v>
      </c>
      <c r="L472" s="5">
        <f t="shared" si="212"/>
        <v>1.00016656</v>
      </c>
      <c r="M472" s="12">
        <f t="shared" si="208"/>
        <v>1.0025002700000001</v>
      </c>
      <c r="N472" s="12">
        <f t="shared" si="204"/>
        <v>1.0491222289474469</v>
      </c>
      <c r="O472" s="5">
        <f t="shared" si="206"/>
        <v>1.0492969700000001</v>
      </c>
      <c r="P472" s="5">
        <f t="shared" si="213"/>
        <v>1016.50643968</v>
      </c>
      <c r="Q472" s="10">
        <f t="shared" si="214"/>
        <v>0</v>
      </c>
      <c r="R472" s="6">
        <f t="shared" si="215"/>
        <v>0</v>
      </c>
      <c r="S472" s="5">
        <f t="shared" si="216"/>
        <v>0</v>
      </c>
      <c r="T472" s="6">
        <f t="shared" si="225"/>
        <v>0.12</v>
      </c>
      <c r="U472" s="10">
        <f t="shared" si="205"/>
        <v>15</v>
      </c>
      <c r="V472" s="10">
        <v>252</v>
      </c>
      <c r="W472" s="12">
        <f t="shared" si="217"/>
        <v>1.006768559</v>
      </c>
      <c r="X472" s="5">
        <f t="shared" si="218"/>
        <v>6.8802838099999999</v>
      </c>
      <c r="Y472" s="11">
        <f t="shared" si="219"/>
        <v>0</v>
      </c>
      <c r="Z472" s="2" t="s">
        <v>65</v>
      </c>
      <c r="AA472" s="64">
        <f t="shared" si="226"/>
        <v>43920</v>
      </c>
      <c r="AB472" s="2"/>
      <c r="AC472" s="1"/>
      <c r="AD472" s="48">
        <v>47604</v>
      </c>
      <c r="AE472" s="22" t="s">
        <v>102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9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4"/>
      <c r="CX472" s="1"/>
      <c r="CY472" s="1"/>
      <c r="CZ472" s="1"/>
      <c r="DA472" s="1"/>
      <c r="DB472" s="1"/>
      <c r="DC472" s="1"/>
      <c r="DD472" s="1"/>
      <c r="DE472" s="1"/>
      <c r="DF472" s="1"/>
      <c r="DG472" s="2"/>
      <c r="DH472" s="1"/>
      <c r="DI472" s="1"/>
      <c r="DJ472" s="1"/>
      <c r="DK472" s="1"/>
      <c r="DL472" s="1"/>
      <c r="DM472" s="1"/>
    </row>
    <row r="473" spans="1:117" x14ac:dyDescent="0.2">
      <c r="A473" s="97">
        <f t="shared" si="220"/>
        <v>43914</v>
      </c>
      <c r="B473" s="5">
        <f t="shared" si="209"/>
        <v>1023.8811542</v>
      </c>
      <c r="C473" s="5">
        <f t="shared" si="221"/>
        <v>968.75</v>
      </c>
      <c r="D473" s="63">
        <f t="shared" si="222"/>
        <v>5344.75</v>
      </c>
      <c r="E473" s="11">
        <f>IF(K473=1,VLOOKUP(A473,[1]Plan1!$BO$80:$BQ$314,3),E472)</f>
        <v>5348.49</v>
      </c>
      <c r="F473" s="143">
        <f t="shared" si="223"/>
        <v>43907</v>
      </c>
      <c r="G473" s="9">
        <f t="shared" si="210"/>
        <v>6.9975209317552078E-4</v>
      </c>
      <c r="H473" s="64">
        <f t="shared" si="227"/>
        <v>43936</v>
      </c>
      <c r="I473" s="64">
        <f t="shared" si="211"/>
        <v>43936</v>
      </c>
      <c r="J473" s="1">
        <f t="shared" si="224"/>
        <v>21</v>
      </c>
      <c r="K473" s="1">
        <f t="shared" si="207"/>
        <v>6</v>
      </c>
      <c r="L473" s="5">
        <f t="shared" si="212"/>
        <v>1.0001998700000001</v>
      </c>
      <c r="M473" s="12">
        <f t="shared" si="208"/>
        <v>1.0025002700000001</v>
      </c>
      <c r="N473" s="12">
        <f t="shared" si="204"/>
        <v>1.0491222289474469</v>
      </c>
      <c r="O473" s="5">
        <f t="shared" si="206"/>
        <v>1.04933191</v>
      </c>
      <c r="P473" s="5">
        <f t="shared" si="213"/>
        <v>1016.54028781</v>
      </c>
      <c r="Q473" s="10">
        <f t="shared" si="214"/>
        <v>0</v>
      </c>
      <c r="R473" s="6">
        <f t="shared" si="215"/>
        <v>0</v>
      </c>
      <c r="S473" s="5">
        <f t="shared" si="216"/>
        <v>0</v>
      </c>
      <c r="T473" s="6">
        <f t="shared" si="225"/>
        <v>0.12</v>
      </c>
      <c r="U473" s="10">
        <f t="shared" si="205"/>
        <v>16</v>
      </c>
      <c r="V473" s="10">
        <v>252</v>
      </c>
      <c r="W473" s="12">
        <f t="shared" si="217"/>
        <v>1.007221422</v>
      </c>
      <c r="X473" s="5">
        <f t="shared" si="218"/>
        <v>7.3408663900000004</v>
      </c>
      <c r="Y473" s="11">
        <f t="shared" si="219"/>
        <v>0</v>
      </c>
      <c r="Z473" s="2" t="s">
        <v>65</v>
      </c>
      <c r="AA473" s="64">
        <f t="shared" si="226"/>
        <v>43920</v>
      </c>
      <c r="AB473" s="2"/>
      <c r="AC473" s="1"/>
      <c r="AD473" s="48">
        <v>47654</v>
      </c>
      <c r="AE473" s="22" t="s">
        <v>101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9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4"/>
      <c r="CX473" s="1"/>
      <c r="CY473" s="1"/>
      <c r="CZ473" s="1"/>
      <c r="DA473" s="1"/>
      <c r="DB473" s="1"/>
      <c r="DC473" s="1"/>
      <c r="DD473" s="1"/>
      <c r="DE473" s="1"/>
      <c r="DF473" s="1"/>
      <c r="DG473" s="2"/>
      <c r="DH473" s="1"/>
      <c r="DI473" s="1"/>
      <c r="DJ473" s="1"/>
      <c r="DK473" s="1"/>
      <c r="DL473" s="1"/>
      <c r="DM473" s="1"/>
    </row>
    <row r="474" spans="1:117" x14ac:dyDescent="0.2">
      <c r="A474" s="97">
        <f t="shared" si="220"/>
        <v>43915</v>
      </c>
      <c r="B474" s="5">
        <f t="shared" si="209"/>
        <v>1024.3758414599999</v>
      </c>
      <c r="C474" s="5">
        <f t="shared" si="221"/>
        <v>968.75</v>
      </c>
      <c r="D474" s="63">
        <f t="shared" si="222"/>
        <v>5344.75</v>
      </c>
      <c r="E474" s="11">
        <f>IF(K474=1,VLOOKUP(A474,[1]Plan1!$BO$80:$BQ$314,3),E473)</f>
        <v>5348.49</v>
      </c>
      <c r="F474" s="143">
        <f t="shared" si="223"/>
        <v>43907</v>
      </c>
      <c r="G474" s="9">
        <f t="shared" si="210"/>
        <v>6.9975209317552078E-4</v>
      </c>
      <c r="H474" s="64">
        <f t="shared" si="227"/>
        <v>43936</v>
      </c>
      <c r="I474" s="64">
        <f t="shared" si="211"/>
        <v>43936</v>
      </c>
      <c r="J474" s="1">
        <f t="shared" si="224"/>
        <v>21</v>
      </c>
      <c r="K474" s="1">
        <f t="shared" si="207"/>
        <v>7</v>
      </c>
      <c r="L474" s="5">
        <f t="shared" si="212"/>
        <v>1.0002331900000001</v>
      </c>
      <c r="M474" s="12">
        <f t="shared" si="208"/>
        <v>1.0025002700000001</v>
      </c>
      <c r="N474" s="12">
        <f t="shared" si="204"/>
        <v>1.0491222289474469</v>
      </c>
      <c r="O474" s="5">
        <f t="shared" si="206"/>
        <v>1.0493668700000001</v>
      </c>
      <c r="P474" s="5">
        <f t="shared" si="213"/>
        <v>1016.57415531</v>
      </c>
      <c r="Q474" s="10">
        <f t="shared" si="214"/>
        <v>0</v>
      </c>
      <c r="R474" s="6">
        <f t="shared" si="215"/>
        <v>0</v>
      </c>
      <c r="S474" s="5">
        <f t="shared" si="216"/>
        <v>0</v>
      </c>
      <c r="T474" s="6">
        <f t="shared" si="225"/>
        <v>0.12</v>
      </c>
      <c r="U474" s="10">
        <f t="shared" si="205"/>
        <v>17</v>
      </c>
      <c r="V474" s="10">
        <v>252</v>
      </c>
      <c r="W474" s="12">
        <f t="shared" si="217"/>
        <v>1.0076744879999999</v>
      </c>
      <c r="X474" s="5">
        <f t="shared" si="218"/>
        <v>7.8016861500000001</v>
      </c>
      <c r="Y474" s="11">
        <f t="shared" si="219"/>
        <v>0</v>
      </c>
      <c r="Z474" s="2" t="s">
        <v>65</v>
      </c>
      <c r="AA474" s="64">
        <f t="shared" si="226"/>
        <v>43920</v>
      </c>
      <c r="AB474" s="2"/>
      <c r="AC474" s="1"/>
      <c r="AD474" s="48">
        <v>47802</v>
      </c>
      <c r="AE474" s="22" t="s">
        <v>104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9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4"/>
      <c r="CX474" s="1"/>
      <c r="CY474" s="1"/>
      <c r="CZ474" s="1"/>
      <c r="DA474" s="1"/>
      <c r="DB474" s="1"/>
      <c r="DC474" s="1"/>
      <c r="DD474" s="1"/>
      <c r="DE474" s="1"/>
      <c r="DF474" s="1"/>
      <c r="DG474" s="2"/>
      <c r="DH474" s="1"/>
      <c r="DI474" s="1"/>
      <c r="DJ474" s="1"/>
      <c r="DK474" s="1"/>
      <c r="DL474" s="1"/>
      <c r="DM474" s="1"/>
    </row>
    <row r="475" spans="1:117" x14ac:dyDescent="0.2">
      <c r="A475" s="97">
        <f t="shared" si="220"/>
        <v>43916</v>
      </c>
      <c r="B475" s="5">
        <f t="shared" si="209"/>
        <v>1024.8707668</v>
      </c>
      <c r="C475" s="5">
        <f t="shared" si="221"/>
        <v>968.75</v>
      </c>
      <c r="D475" s="63">
        <f t="shared" si="222"/>
        <v>5344.75</v>
      </c>
      <c r="E475" s="11">
        <f>IF(K475=1,VLOOKUP(A475,[1]Plan1!$BO$80:$BQ$314,3),E474)</f>
        <v>5348.49</v>
      </c>
      <c r="F475" s="143">
        <f t="shared" si="223"/>
        <v>43907</v>
      </c>
      <c r="G475" s="9">
        <f t="shared" si="210"/>
        <v>6.9975209317552078E-4</v>
      </c>
      <c r="H475" s="64">
        <f t="shared" si="227"/>
        <v>43936</v>
      </c>
      <c r="I475" s="64">
        <f t="shared" si="211"/>
        <v>43936</v>
      </c>
      <c r="J475" s="1">
        <f t="shared" si="224"/>
        <v>21</v>
      </c>
      <c r="K475" s="1">
        <f t="shared" si="207"/>
        <v>8</v>
      </c>
      <c r="L475" s="5">
        <f t="shared" si="212"/>
        <v>1.0002665100000001</v>
      </c>
      <c r="M475" s="12">
        <f t="shared" si="208"/>
        <v>1.0025002700000001</v>
      </c>
      <c r="N475" s="12">
        <f t="shared" si="204"/>
        <v>1.0491222289474469</v>
      </c>
      <c r="O475" s="5">
        <f t="shared" si="206"/>
        <v>1.0494018300000001</v>
      </c>
      <c r="P475" s="5">
        <f t="shared" si="213"/>
        <v>1016.60802281</v>
      </c>
      <c r="Q475" s="10">
        <f t="shared" si="214"/>
        <v>0</v>
      </c>
      <c r="R475" s="6">
        <f t="shared" si="215"/>
        <v>0</v>
      </c>
      <c r="S475" s="5">
        <f t="shared" si="216"/>
        <v>0</v>
      </c>
      <c r="T475" s="6">
        <f t="shared" si="225"/>
        <v>0.12</v>
      </c>
      <c r="U475" s="10">
        <f t="shared" si="205"/>
        <v>18</v>
      </c>
      <c r="V475" s="10">
        <v>252</v>
      </c>
      <c r="W475" s="12">
        <f t="shared" si="217"/>
        <v>1.0081277580000001</v>
      </c>
      <c r="X475" s="5">
        <f t="shared" si="218"/>
        <v>8.2627439900000006</v>
      </c>
      <c r="Y475" s="11">
        <f t="shared" si="219"/>
        <v>0</v>
      </c>
      <c r="Z475" s="2" t="s">
        <v>65</v>
      </c>
      <c r="AA475" s="64">
        <f t="shared" si="226"/>
        <v>43920</v>
      </c>
      <c r="AB475" s="2"/>
      <c r="AC475" s="1"/>
      <c r="AD475" s="48">
        <v>47842</v>
      </c>
      <c r="AE475" s="22" t="s">
        <v>97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9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4"/>
      <c r="CX475" s="1"/>
      <c r="CY475" s="1"/>
      <c r="CZ475" s="1"/>
      <c r="DA475" s="1"/>
      <c r="DB475" s="1"/>
      <c r="DC475" s="1"/>
      <c r="DD475" s="1"/>
      <c r="DE475" s="1"/>
      <c r="DF475" s="1"/>
      <c r="DG475" s="2"/>
      <c r="DH475" s="1"/>
      <c r="DI475" s="1"/>
      <c r="DJ475" s="1"/>
      <c r="DK475" s="1"/>
      <c r="DL475" s="1"/>
      <c r="DM475" s="1"/>
    </row>
    <row r="476" spans="1:117" x14ac:dyDescent="0.2">
      <c r="A476" s="97">
        <f t="shared" si="220"/>
        <v>43917</v>
      </c>
      <c r="B476" s="5">
        <f t="shared" si="209"/>
        <v>1025.3659214700001</v>
      </c>
      <c r="C476" s="5">
        <f t="shared" si="221"/>
        <v>968.75</v>
      </c>
      <c r="D476" s="63">
        <f t="shared" si="222"/>
        <v>5344.75</v>
      </c>
      <c r="E476" s="11">
        <f>IF(K476=1,VLOOKUP(A476,[1]Plan1!$BO$80:$BQ$314,3),E475)</f>
        <v>5348.49</v>
      </c>
      <c r="F476" s="143">
        <f t="shared" si="223"/>
        <v>43907</v>
      </c>
      <c r="G476" s="9">
        <f t="shared" si="210"/>
        <v>6.9975209317552078E-4</v>
      </c>
      <c r="H476" s="64">
        <f t="shared" si="227"/>
        <v>43936</v>
      </c>
      <c r="I476" s="64">
        <f t="shared" si="211"/>
        <v>43936</v>
      </c>
      <c r="J476" s="1">
        <f t="shared" si="224"/>
        <v>21</v>
      </c>
      <c r="K476" s="1">
        <f t="shared" si="207"/>
        <v>9</v>
      </c>
      <c r="L476" s="5">
        <f t="shared" si="212"/>
        <v>1.0002998299999999</v>
      </c>
      <c r="M476" s="12">
        <f t="shared" si="208"/>
        <v>1.0025002700000001</v>
      </c>
      <c r="N476" s="12">
        <f t="shared" si="204"/>
        <v>1.0491222289474469</v>
      </c>
      <c r="O476" s="5">
        <f t="shared" si="206"/>
        <v>1.04943678</v>
      </c>
      <c r="P476" s="5">
        <f t="shared" si="213"/>
        <v>1016.6418806200001</v>
      </c>
      <c r="Q476" s="10">
        <f t="shared" si="214"/>
        <v>0</v>
      </c>
      <c r="R476" s="6">
        <f t="shared" si="215"/>
        <v>0</v>
      </c>
      <c r="S476" s="5">
        <f t="shared" si="216"/>
        <v>0</v>
      </c>
      <c r="T476" s="6">
        <f t="shared" si="225"/>
        <v>0.12</v>
      </c>
      <c r="U476" s="10">
        <f t="shared" si="205"/>
        <v>19</v>
      </c>
      <c r="V476" s="10">
        <v>252</v>
      </c>
      <c r="W476" s="12">
        <f t="shared" si="217"/>
        <v>1.0085812329999999</v>
      </c>
      <c r="X476" s="5">
        <f t="shared" si="218"/>
        <v>8.7240408499999997</v>
      </c>
      <c r="Y476" s="11">
        <f t="shared" si="219"/>
        <v>0</v>
      </c>
      <c r="Z476" s="2" t="s">
        <v>65</v>
      </c>
      <c r="AA476" s="64">
        <f t="shared" si="226"/>
        <v>43920</v>
      </c>
      <c r="AB476" s="2"/>
      <c r="AC476" s="1"/>
      <c r="AD476" s="48">
        <v>47849</v>
      </c>
      <c r="AE476" s="22" t="s">
        <v>99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9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4"/>
      <c r="CX476" s="1"/>
      <c r="CY476" s="1"/>
      <c r="CZ476" s="1"/>
      <c r="DA476" s="1"/>
      <c r="DB476" s="1"/>
      <c r="DC476" s="1"/>
      <c r="DD476" s="1"/>
      <c r="DE476" s="1"/>
      <c r="DF476" s="1"/>
      <c r="DG476" s="2"/>
      <c r="DH476" s="1"/>
      <c r="DI476" s="1"/>
      <c r="DJ476" s="1"/>
      <c r="DK476" s="1"/>
      <c r="DL476" s="1"/>
      <c r="DM476" s="1"/>
    </row>
    <row r="477" spans="1:117" x14ac:dyDescent="0.2">
      <c r="A477" s="97">
        <f t="shared" si="220"/>
        <v>43918</v>
      </c>
      <c r="B477" s="5">
        <f t="shared" si="209"/>
        <v>1025.8613230199999</v>
      </c>
      <c r="C477" s="5">
        <f t="shared" si="221"/>
        <v>968.75</v>
      </c>
      <c r="D477" s="63">
        <f t="shared" si="222"/>
        <v>5344.75</v>
      </c>
      <c r="E477" s="11">
        <f>IF(K477=1,VLOOKUP(A477,[1]Plan1!$BO$80:$BQ$314,3),E476)</f>
        <v>5348.49</v>
      </c>
      <c r="F477" s="143">
        <f t="shared" si="223"/>
        <v>43907</v>
      </c>
      <c r="G477" s="9">
        <f t="shared" si="210"/>
        <v>6.9975209317552078E-4</v>
      </c>
      <c r="H477" s="64">
        <f t="shared" si="227"/>
        <v>43936</v>
      </c>
      <c r="I477" s="64">
        <f t="shared" si="211"/>
        <v>43936</v>
      </c>
      <c r="J477" s="1">
        <f t="shared" si="224"/>
        <v>21</v>
      </c>
      <c r="K477" s="1">
        <f t="shared" si="207"/>
        <v>10</v>
      </c>
      <c r="L477" s="5">
        <f t="shared" si="212"/>
        <v>1.0003331499999999</v>
      </c>
      <c r="M477" s="12">
        <f t="shared" si="208"/>
        <v>1.0025002700000001</v>
      </c>
      <c r="N477" s="12">
        <f t="shared" si="204"/>
        <v>1.0491222289474469</v>
      </c>
      <c r="O477" s="5">
        <f t="shared" si="206"/>
        <v>1.04947174</v>
      </c>
      <c r="P477" s="5">
        <f t="shared" si="213"/>
        <v>1016.67574812</v>
      </c>
      <c r="Q477" s="10">
        <f t="shared" si="214"/>
        <v>0</v>
      </c>
      <c r="R477" s="6">
        <f t="shared" si="215"/>
        <v>0</v>
      </c>
      <c r="S477" s="5">
        <f t="shared" si="216"/>
        <v>0</v>
      </c>
      <c r="T477" s="6">
        <f t="shared" si="225"/>
        <v>0.12</v>
      </c>
      <c r="U477" s="10">
        <f t="shared" si="205"/>
        <v>20</v>
      </c>
      <c r="V477" s="10">
        <v>252</v>
      </c>
      <c r="W477" s="12">
        <f t="shared" si="217"/>
        <v>1.0090349110000001</v>
      </c>
      <c r="X477" s="5">
        <f t="shared" si="218"/>
        <v>9.1855749000000007</v>
      </c>
      <c r="Y477" s="11">
        <f t="shared" si="219"/>
        <v>0</v>
      </c>
      <c r="Z477" s="2" t="s">
        <v>65</v>
      </c>
      <c r="AA477" s="64">
        <f t="shared" si="226"/>
        <v>43920</v>
      </c>
      <c r="AB477" s="2"/>
      <c r="AC477" s="1"/>
      <c r="AD477" s="48">
        <v>47903</v>
      </c>
      <c r="AE477" s="22" t="s">
        <v>83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9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4"/>
      <c r="CX477" s="1"/>
      <c r="CY477" s="1"/>
      <c r="CZ477" s="1"/>
      <c r="DA477" s="1"/>
      <c r="DB477" s="1"/>
      <c r="DC477" s="1"/>
      <c r="DD477" s="1"/>
      <c r="DE477" s="1"/>
      <c r="DF477" s="1"/>
      <c r="DG477" s="2"/>
      <c r="DH477" s="1"/>
      <c r="DI477" s="1"/>
      <c r="DJ477" s="1"/>
      <c r="DK477" s="1"/>
      <c r="DL477" s="1"/>
      <c r="DM477" s="1"/>
    </row>
    <row r="478" spans="1:117" x14ac:dyDescent="0.2">
      <c r="A478" s="97">
        <f t="shared" si="220"/>
        <v>43919</v>
      </c>
      <c r="B478" s="5">
        <f t="shared" si="209"/>
        <v>1025.8613230199999</v>
      </c>
      <c r="C478" s="5">
        <f t="shared" si="221"/>
        <v>968.75</v>
      </c>
      <c r="D478" s="63">
        <f t="shared" si="222"/>
        <v>5344.75</v>
      </c>
      <c r="E478" s="11">
        <f>IF(K478=1,VLOOKUP(A478,[1]Plan1!$BO$80:$BQ$314,3),E477)</f>
        <v>5348.49</v>
      </c>
      <c r="F478" s="143">
        <f t="shared" si="223"/>
        <v>43907</v>
      </c>
      <c r="G478" s="9">
        <f t="shared" si="210"/>
        <v>6.9975209317552078E-4</v>
      </c>
      <c r="H478" s="64">
        <f t="shared" si="227"/>
        <v>43936</v>
      </c>
      <c r="I478" s="64">
        <f t="shared" si="211"/>
        <v>43936</v>
      </c>
      <c r="J478" s="1">
        <f t="shared" si="224"/>
        <v>21</v>
      </c>
      <c r="K478" s="1">
        <f t="shared" si="207"/>
        <v>10</v>
      </c>
      <c r="L478" s="5">
        <f t="shared" si="212"/>
        <v>1.0003331499999999</v>
      </c>
      <c r="M478" s="12">
        <f t="shared" si="208"/>
        <v>1.0025002700000001</v>
      </c>
      <c r="N478" s="12">
        <f t="shared" si="204"/>
        <v>1.0491222289474469</v>
      </c>
      <c r="O478" s="5">
        <f t="shared" si="206"/>
        <v>1.04947174</v>
      </c>
      <c r="P478" s="5">
        <f t="shared" si="213"/>
        <v>1016.67574812</v>
      </c>
      <c r="Q478" s="10">
        <f t="shared" si="214"/>
        <v>0</v>
      </c>
      <c r="R478" s="6">
        <f t="shared" si="215"/>
        <v>0</v>
      </c>
      <c r="S478" s="5">
        <f t="shared" si="216"/>
        <v>0</v>
      </c>
      <c r="T478" s="6">
        <f t="shared" si="225"/>
        <v>0.12</v>
      </c>
      <c r="U478" s="10">
        <f t="shared" si="205"/>
        <v>20</v>
      </c>
      <c r="V478" s="10">
        <v>252</v>
      </c>
      <c r="W478" s="12">
        <f t="shared" si="217"/>
        <v>1.0090349110000001</v>
      </c>
      <c r="X478" s="5">
        <f t="shared" si="218"/>
        <v>9.1855749000000007</v>
      </c>
      <c r="Y478" s="11">
        <f t="shared" si="219"/>
        <v>0</v>
      </c>
      <c r="Z478" s="2" t="s">
        <v>65</v>
      </c>
      <c r="AA478" s="64">
        <f t="shared" si="226"/>
        <v>43920</v>
      </c>
      <c r="AB478" s="2"/>
      <c r="AC478" s="1"/>
      <c r="AD478" s="48">
        <v>47904</v>
      </c>
      <c r="AE478" s="22" t="s">
        <v>83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9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4"/>
      <c r="CX478" s="1"/>
      <c r="CY478" s="1"/>
      <c r="CZ478" s="1"/>
      <c r="DA478" s="1"/>
      <c r="DB478" s="1"/>
      <c r="DC478" s="1"/>
      <c r="DD478" s="1"/>
      <c r="DE478" s="1"/>
      <c r="DF478" s="1"/>
      <c r="DG478" s="2"/>
      <c r="DH478" s="1"/>
      <c r="DI478" s="1"/>
      <c r="DJ478" s="1"/>
      <c r="DK478" s="1"/>
      <c r="DL478" s="1"/>
      <c r="DM478" s="1"/>
    </row>
    <row r="479" spans="1:117" x14ac:dyDescent="0.2">
      <c r="A479" s="149">
        <f t="shared" si="220"/>
        <v>43920</v>
      </c>
      <c r="B479" s="150">
        <f t="shared" si="209"/>
        <v>1025.8613230199999</v>
      </c>
      <c r="C479" s="150">
        <f t="shared" si="221"/>
        <v>968.75</v>
      </c>
      <c r="D479" s="151">
        <f t="shared" si="222"/>
        <v>5344.75</v>
      </c>
      <c r="E479" s="152">
        <f>IF(K479=1,VLOOKUP(A479,[1]Plan1!$BO$80:$BQ$314,3),E478)</f>
        <v>5348.49</v>
      </c>
      <c r="F479" s="153">
        <f t="shared" si="223"/>
        <v>43907</v>
      </c>
      <c r="G479" s="154">
        <f t="shared" si="210"/>
        <v>6.9975209317552078E-4</v>
      </c>
      <c r="H479" s="155">
        <f t="shared" si="227"/>
        <v>43936</v>
      </c>
      <c r="I479" s="155">
        <f t="shared" si="211"/>
        <v>43936</v>
      </c>
      <c r="J479" s="156">
        <f t="shared" si="224"/>
        <v>21</v>
      </c>
      <c r="K479" s="156">
        <f t="shared" si="207"/>
        <v>10</v>
      </c>
      <c r="L479" s="150">
        <f t="shared" si="212"/>
        <v>1.0003331499999999</v>
      </c>
      <c r="M479" s="157">
        <f t="shared" si="208"/>
        <v>1.0025002700000001</v>
      </c>
      <c r="N479" s="157">
        <f t="shared" ref="N479:N542" si="228">IF(I479&gt;I478,N478*M479,N478)</f>
        <v>1.0491222289474469</v>
      </c>
      <c r="O479" s="150">
        <f t="shared" si="206"/>
        <v>1.04947174</v>
      </c>
      <c r="P479" s="150">
        <f t="shared" si="213"/>
        <v>1016.67574812</v>
      </c>
      <c r="Q479" s="158">
        <f t="shared" si="214"/>
        <v>16</v>
      </c>
      <c r="R479" s="159">
        <f t="shared" si="215"/>
        <v>3.2258000000000002E-2</v>
      </c>
      <c r="S479" s="150">
        <f t="shared" si="216"/>
        <v>32.795926280000003</v>
      </c>
      <c r="T479" s="159">
        <f t="shared" si="225"/>
        <v>0.12</v>
      </c>
      <c r="U479" s="158">
        <f t="shared" si="205"/>
        <v>20</v>
      </c>
      <c r="V479" s="158">
        <v>252</v>
      </c>
      <c r="W479" s="157">
        <f t="shared" si="217"/>
        <v>1.0090349110000001</v>
      </c>
      <c r="X479" s="150">
        <f t="shared" si="218"/>
        <v>9.1855749000000007</v>
      </c>
      <c r="Y479" s="152">
        <f t="shared" si="219"/>
        <v>41.981501180000002</v>
      </c>
      <c r="Z479" s="160" t="s">
        <v>65</v>
      </c>
      <c r="AA479" s="155">
        <f t="shared" si="226"/>
        <v>43920</v>
      </c>
      <c r="AB479" s="2"/>
      <c r="AC479" s="1"/>
      <c r="AD479" s="48">
        <v>47949</v>
      </c>
      <c r="AE479" s="22" t="s">
        <v>100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9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4"/>
      <c r="CX479" s="1"/>
      <c r="CY479" s="1"/>
      <c r="CZ479" s="1"/>
      <c r="DA479" s="1"/>
      <c r="DB479" s="1"/>
      <c r="DC479" s="1"/>
      <c r="DD479" s="1"/>
      <c r="DE479" s="1"/>
      <c r="DF479" s="1"/>
      <c r="DG479" s="2"/>
      <c r="DH479" s="1"/>
      <c r="DI479" s="1"/>
      <c r="DJ479" s="1"/>
      <c r="DK479" s="1"/>
      <c r="DL479" s="1"/>
      <c r="DM479" s="1"/>
    </row>
    <row r="480" spans="1:117" x14ac:dyDescent="0.2">
      <c r="A480" s="97">
        <f t="shared" si="220"/>
        <v>43921</v>
      </c>
      <c r="B480" s="5">
        <f t="shared" si="209"/>
        <v>984.35517843000002</v>
      </c>
      <c r="C480" s="5">
        <f t="shared" si="221"/>
        <v>937.50006250000001</v>
      </c>
      <c r="D480" s="63">
        <f t="shared" si="222"/>
        <v>5344.75</v>
      </c>
      <c r="E480" s="11">
        <f>IF(K480=1,VLOOKUP(A480,[1]Plan1!$BO$80:$BQ$314,3),E479)</f>
        <v>5348.49</v>
      </c>
      <c r="F480" s="143">
        <f t="shared" si="223"/>
        <v>43907</v>
      </c>
      <c r="G480" s="9">
        <f t="shared" si="210"/>
        <v>6.9975209317552078E-4</v>
      </c>
      <c r="H480" s="64">
        <f t="shared" si="227"/>
        <v>43936</v>
      </c>
      <c r="I480" s="64">
        <f t="shared" si="211"/>
        <v>43936</v>
      </c>
      <c r="J480" s="1">
        <f t="shared" si="224"/>
        <v>21</v>
      </c>
      <c r="K480" s="1">
        <f t="shared" si="207"/>
        <v>11</v>
      </c>
      <c r="L480" s="5">
        <f t="shared" si="212"/>
        <v>1.0003664699999999</v>
      </c>
      <c r="M480" s="12">
        <f t="shared" si="208"/>
        <v>1.0025002700000001</v>
      </c>
      <c r="N480" s="12">
        <f t="shared" si="228"/>
        <v>1.0491222289474469</v>
      </c>
      <c r="O480" s="5">
        <f t="shared" si="206"/>
        <v>1.0495067</v>
      </c>
      <c r="P480" s="5">
        <f t="shared" si="213"/>
        <v>983.91259683999999</v>
      </c>
      <c r="Q480" s="10">
        <f t="shared" si="214"/>
        <v>0</v>
      </c>
      <c r="R480" s="6">
        <f t="shared" si="215"/>
        <v>0</v>
      </c>
      <c r="S480" s="5">
        <f t="shared" si="216"/>
        <v>0</v>
      </c>
      <c r="T480" s="6">
        <f t="shared" si="225"/>
        <v>0.12</v>
      </c>
      <c r="U480" s="10">
        <f t="shared" si="205"/>
        <v>1</v>
      </c>
      <c r="V480" s="10">
        <v>252</v>
      </c>
      <c r="W480" s="12">
        <f t="shared" si="217"/>
        <v>1.0004498180000001</v>
      </c>
      <c r="X480" s="5">
        <f t="shared" si="218"/>
        <v>0.44258159000000002</v>
      </c>
      <c r="Y480" s="11">
        <f t="shared" si="219"/>
        <v>0</v>
      </c>
      <c r="Z480" s="2" t="s">
        <v>65</v>
      </c>
      <c r="AA480" s="64">
        <f t="shared" si="226"/>
        <v>43951</v>
      </c>
      <c r="AB480" s="2"/>
      <c r="AC480" s="1"/>
      <c r="AD480" s="48">
        <v>47959</v>
      </c>
      <c r="AE480" s="22" t="s">
        <v>85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9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4"/>
      <c r="CX480" s="1"/>
      <c r="CY480" s="1"/>
      <c r="CZ480" s="1"/>
      <c r="DA480" s="1"/>
      <c r="DB480" s="1"/>
      <c r="DC480" s="1"/>
      <c r="DD480" s="1"/>
      <c r="DE480" s="1"/>
      <c r="DF480" s="1"/>
      <c r="DG480" s="2"/>
      <c r="DH480" s="1"/>
      <c r="DI480" s="1"/>
      <c r="DJ480" s="1"/>
      <c r="DK480" s="1"/>
      <c r="DL480" s="1"/>
      <c r="DM480" s="1"/>
    </row>
    <row r="481" spans="1:117" x14ac:dyDescent="0.2">
      <c r="A481" s="97">
        <f t="shared" si="220"/>
        <v>43922</v>
      </c>
      <c r="B481" s="5">
        <f t="shared" si="209"/>
        <v>984.83075487999997</v>
      </c>
      <c r="C481" s="5">
        <f t="shared" si="221"/>
        <v>937.50006250000001</v>
      </c>
      <c r="D481" s="63">
        <f t="shared" si="222"/>
        <v>5344.75</v>
      </c>
      <c r="E481" s="11">
        <f>IF(K481=1,VLOOKUP(A481,[1]Plan1!$BO$80:$BQ$314,3),E480)</f>
        <v>5348.49</v>
      </c>
      <c r="F481" s="143">
        <f t="shared" si="223"/>
        <v>43907</v>
      </c>
      <c r="G481" s="9">
        <f t="shared" si="210"/>
        <v>6.9975209317552078E-4</v>
      </c>
      <c r="H481" s="64">
        <f t="shared" si="227"/>
        <v>43936</v>
      </c>
      <c r="I481" s="64">
        <f t="shared" si="211"/>
        <v>43936</v>
      </c>
      <c r="J481" s="1">
        <f t="shared" si="224"/>
        <v>21</v>
      </c>
      <c r="K481" s="1">
        <f t="shared" si="207"/>
        <v>12</v>
      </c>
      <c r="L481" s="5">
        <f t="shared" si="212"/>
        <v>1.0003997899999999</v>
      </c>
      <c r="M481" s="12">
        <f t="shared" si="208"/>
        <v>1.0025002700000001</v>
      </c>
      <c r="N481" s="12">
        <f t="shared" si="228"/>
        <v>1.0491222289474469</v>
      </c>
      <c r="O481" s="5">
        <f t="shared" si="206"/>
        <v>1.0495416500000001</v>
      </c>
      <c r="P481" s="5">
        <f t="shared" si="213"/>
        <v>983.94536246999996</v>
      </c>
      <c r="Q481" s="10">
        <f t="shared" si="214"/>
        <v>0</v>
      </c>
      <c r="R481" s="6">
        <f t="shared" si="215"/>
        <v>0</v>
      </c>
      <c r="S481" s="5">
        <f t="shared" si="216"/>
        <v>0</v>
      </c>
      <c r="T481" s="6">
        <f t="shared" si="225"/>
        <v>0.12</v>
      </c>
      <c r="U481" s="10">
        <f t="shared" si="205"/>
        <v>2</v>
      </c>
      <c r="V481" s="10">
        <v>252</v>
      </c>
      <c r="W481" s="12">
        <f t="shared" si="217"/>
        <v>1.0008998389999999</v>
      </c>
      <c r="X481" s="5">
        <f t="shared" si="218"/>
        <v>0.88539241000000002</v>
      </c>
      <c r="Y481" s="11">
        <f t="shared" si="219"/>
        <v>0</v>
      </c>
      <c r="Z481" s="2" t="s">
        <v>65</v>
      </c>
      <c r="AA481" s="64">
        <f t="shared" si="226"/>
        <v>43951</v>
      </c>
      <c r="AB481" s="2"/>
      <c r="AC481" s="1"/>
      <c r="AD481" s="48">
        <v>47969</v>
      </c>
      <c r="AE481" s="22" t="s">
        <v>102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9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4"/>
      <c r="CX481" s="1"/>
      <c r="CY481" s="1"/>
      <c r="CZ481" s="1"/>
      <c r="DA481" s="1"/>
      <c r="DB481" s="1"/>
      <c r="DC481" s="1"/>
      <c r="DD481" s="1"/>
      <c r="DE481" s="1"/>
      <c r="DF481" s="1"/>
      <c r="DG481" s="2"/>
      <c r="DH481" s="1"/>
      <c r="DI481" s="1"/>
      <c r="DJ481" s="1"/>
      <c r="DK481" s="1"/>
      <c r="DL481" s="1"/>
      <c r="DM481" s="1"/>
    </row>
    <row r="482" spans="1:117" x14ac:dyDescent="0.2">
      <c r="A482" s="97">
        <f t="shared" si="220"/>
        <v>43923</v>
      </c>
      <c r="B482" s="5">
        <f t="shared" si="209"/>
        <v>985.30657736000001</v>
      </c>
      <c r="C482" s="5">
        <f t="shared" si="221"/>
        <v>937.50006250000001</v>
      </c>
      <c r="D482" s="63">
        <f t="shared" si="222"/>
        <v>5344.75</v>
      </c>
      <c r="E482" s="11">
        <f>IF(K482=1,VLOOKUP(A482,[1]Plan1!$BO$80:$BQ$314,3),E481)</f>
        <v>5348.49</v>
      </c>
      <c r="F482" s="143">
        <f t="shared" si="223"/>
        <v>43907</v>
      </c>
      <c r="G482" s="9">
        <f t="shared" si="210"/>
        <v>6.9975209317552078E-4</v>
      </c>
      <c r="H482" s="64">
        <f t="shared" si="227"/>
        <v>43936</v>
      </c>
      <c r="I482" s="64">
        <f t="shared" si="211"/>
        <v>43936</v>
      </c>
      <c r="J482" s="1">
        <f t="shared" si="224"/>
        <v>21</v>
      </c>
      <c r="K482" s="1">
        <f t="shared" si="207"/>
        <v>13</v>
      </c>
      <c r="L482" s="5">
        <f t="shared" si="212"/>
        <v>1.0004331200000001</v>
      </c>
      <c r="M482" s="12">
        <f t="shared" si="208"/>
        <v>1.0025002700000001</v>
      </c>
      <c r="N482" s="12">
        <f t="shared" si="228"/>
        <v>1.0491222289474469</v>
      </c>
      <c r="O482" s="5">
        <f t="shared" si="206"/>
        <v>1.0495766200000001</v>
      </c>
      <c r="P482" s="5">
        <f t="shared" si="213"/>
        <v>983.97814684000002</v>
      </c>
      <c r="Q482" s="10">
        <f t="shared" si="214"/>
        <v>0</v>
      </c>
      <c r="R482" s="6">
        <f t="shared" si="215"/>
        <v>0</v>
      </c>
      <c r="S482" s="5">
        <f t="shared" si="216"/>
        <v>0</v>
      </c>
      <c r="T482" s="6">
        <f t="shared" si="225"/>
        <v>0.12</v>
      </c>
      <c r="U482" s="10">
        <f t="shared" si="205"/>
        <v>3</v>
      </c>
      <c r="V482" s="10">
        <v>252</v>
      </c>
      <c r="W482" s="12">
        <f t="shared" si="217"/>
        <v>1.0013500609999999</v>
      </c>
      <c r="X482" s="5">
        <f t="shared" si="218"/>
        <v>1.3284305199999999</v>
      </c>
      <c r="Y482" s="11">
        <f t="shared" si="219"/>
        <v>0</v>
      </c>
      <c r="Z482" s="2" t="s">
        <v>65</v>
      </c>
      <c r="AA482" s="64">
        <f t="shared" si="226"/>
        <v>43951</v>
      </c>
      <c r="AB482" s="2"/>
      <c r="AC482" s="1"/>
      <c r="AD482" s="48">
        <v>48011</v>
      </c>
      <c r="AE482" s="22" t="s">
        <v>101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9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4"/>
      <c r="CX482" s="1"/>
      <c r="CY482" s="1"/>
      <c r="CZ482" s="1"/>
      <c r="DA482" s="1"/>
      <c r="DB482" s="1"/>
      <c r="DC482" s="1"/>
      <c r="DD482" s="1"/>
      <c r="DE482" s="1"/>
      <c r="DF482" s="1"/>
      <c r="DG482" s="2"/>
      <c r="DH482" s="1"/>
      <c r="DI482" s="1"/>
      <c r="DJ482" s="1"/>
      <c r="DK482" s="1"/>
      <c r="DL482" s="1"/>
      <c r="DM482" s="1"/>
    </row>
    <row r="483" spans="1:117" x14ac:dyDescent="0.2">
      <c r="A483" s="97">
        <f t="shared" si="220"/>
        <v>43924</v>
      </c>
      <c r="B483" s="5">
        <f t="shared" si="209"/>
        <v>985.78262072000007</v>
      </c>
      <c r="C483" s="5">
        <f t="shared" si="221"/>
        <v>937.50006250000001</v>
      </c>
      <c r="D483" s="63">
        <f t="shared" si="222"/>
        <v>5344.75</v>
      </c>
      <c r="E483" s="11">
        <f>IF(K483=1,VLOOKUP(A483,[1]Plan1!$BO$80:$BQ$314,3),E482)</f>
        <v>5348.49</v>
      </c>
      <c r="F483" s="143">
        <f t="shared" si="223"/>
        <v>43907</v>
      </c>
      <c r="G483" s="9">
        <f t="shared" si="210"/>
        <v>6.9975209317552078E-4</v>
      </c>
      <c r="H483" s="64">
        <f t="shared" si="227"/>
        <v>43936</v>
      </c>
      <c r="I483" s="64">
        <f t="shared" si="211"/>
        <v>43936</v>
      </c>
      <c r="J483" s="1">
        <f t="shared" si="224"/>
        <v>21</v>
      </c>
      <c r="K483" s="1">
        <f t="shared" si="207"/>
        <v>14</v>
      </c>
      <c r="L483" s="5">
        <f t="shared" si="212"/>
        <v>1.0004664400000001</v>
      </c>
      <c r="M483" s="12">
        <f t="shared" si="208"/>
        <v>1.0025002700000001</v>
      </c>
      <c r="N483" s="12">
        <f t="shared" si="228"/>
        <v>1.0491222289474469</v>
      </c>
      <c r="O483" s="5">
        <f t="shared" si="206"/>
        <v>1.0496115800000001</v>
      </c>
      <c r="P483" s="5">
        <f t="shared" si="213"/>
        <v>984.01092185000005</v>
      </c>
      <c r="Q483" s="10">
        <f t="shared" si="214"/>
        <v>0</v>
      </c>
      <c r="R483" s="6">
        <f t="shared" si="215"/>
        <v>0</v>
      </c>
      <c r="S483" s="5">
        <f t="shared" si="216"/>
        <v>0</v>
      </c>
      <c r="T483" s="6">
        <f t="shared" si="225"/>
        <v>0.12</v>
      </c>
      <c r="U483" s="10">
        <f t="shared" si="205"/>
        <v>4</v>
      </c>
      <c r="V483" s="10">
        <v>252</v>
      </c>
      <c r="W483" s="12">
        <f t="shared" si="217"/>
        <v>1.0018004869999999</v>
      </c>
      <c r="X483" s="5">
        <f t="shared" si="218"/>
        <v>1.77169887</v>
      </c>
      <c r="Y483" s="11">
        <f t="shared" si="219"/>
        <v>0</v>
      </c>
      <c r="Z483" s="2" t="s">
        <v>65</v>
      </c>
      <c r="AA483" s="64">
        <f t="shared" si="226"/>
        <v>43951</v>
      </c>
      <c r="AB483" s="2"/>
      <c r="AC483" s="1"/>
      <c r="AD483" s="48">
        <v>48207</v>
      </c>
      <c r="AE483" s="22" t="s">
        <v>97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9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4"/>
      <c r="CX483" s="1"/>
      <c r="CY483" s="1"/>
      <c r="CZ483" s="1"/>
      <c r="DA483" s="1"/>
      <c r="DB483" s="1"/>
      <c r="DC483" s="1"/>
      <c r="DD483" s="1"/>
      <c r="DE483" s="1"/>
      <c r="DF483" s="1"/>
      <c r="DG483" s="2"/>
      <c r="DH483" s="1"/>
      <c r="DI483" s="1"/>
      <c r="DJ483" s="1"/>
      <c r="DK483" s="1"/>
      <c r="DL483" s="1"/>
      <c r="DM483" s="1"/>
    </row>
    <row r="484" spans="1:117" x14ac:dyDescent="0.2">
      <c r="A484" s="97">
        <f t="shared" si="220"/>
        <v>43925</v>
      </c>
      <c r="B484" s="5">
        <f t="shared" si="209"/>
        <v>986.2588923699999</v>
      </c>
      <c r="C484" s="5">
        <f t="shared" si="221"/>
        <v>937.50006250000001</v>
      </c>
      <c r="D484" s="63">
        <f t="shared" si="222"/>
        <v>5344.75</v>
      </c>
      <c r="E484" s="11">
        <f>IF(K484=1,VLOOKUP(A484,[1]Plan1!$BO$80:$BQ$314,3),E483)</f>
        <v>5348.49</v>
      </c>
      <c r="F484" s="143">
        <f t="shared" si="223"/>
        <v>43907</v>
      </c>
      <c r="G484" s="9">
        <f t="shared" si="210"/>
        <v>6.9975209317552078E-4</v>
      </c>
      <c r="H484" s="64">
        <f t="shared" si="227"/>
        <v>43936</v>
      </c>
      <c r="I484" s="64">
        <f t="shared" si="211"/>
        <v>43936</v>
      </c>
      <c r="J484" s="1">
        <f t="shared" si="224"/>
        <v>21</v>
      </c>
      <c r="K484" s="1">
        <f t="shared" si="207"/>
        <v>15</v>
      </c>
      <c r="L484" s="5">
        <f t="shared" si="212"/>
        <v>1.00049977</v>
      </c>
      <c r="M484" s="12">
        <f t="shared" si="208"/>
        <v>1.0025002700000001</v>
      </c>
      <c r="N484" s="12">
        <f t="shared" si="228"/>
        <v>1.0491222289474469</v>
      </c>
      <c r="O484" s="5">
        <f t="shared" si="206"/>
        <v>1.0496465399999999</v>
      </c>
      <c r="P484" s="5">
        <f t="shared" si="213"/>
        <v>984.04369684999995</v>
      </c>
      <c r="Q484" s="10">
        <f t="shared" si="214"/>
        <v>0</v>
      </c>
      <c r="R484" s="6">
        <f t="shared" si="215"/>
        <v>0</v>
      </c>
      <c r="S484" s="5">
        <f t="shared" si="216"/>
        <v>0</v>
      </c>
      <c r="T484" s="6">
        <f t="shared" si="225"/>
        <v>0.12</v>
      </c>
      <c r="U484" s="10">
        <f t="shared" si="205"/>
        <v>5</v>
      </c>
      <c r="V484" s="10">
        <v>252</v>
      </c>
      <c r="W484" s="12">
        <f t="shared" si="217"/>
        <v>1.002251115</v>
      </c>
      <c r="X484" s="5">
        <f t="shared" si="218"/>
        <v>2.21519552</v>
      </c>
      <c r="Y484" s="11">
        <f t="shared" si="219"/>
        <v>0</v>
      </c>
      <c r="Z484" s="2" t="s">
        <v>65</v>
      </c>
      <c r="AA484" s="64">
        <f t="shared" si="226"/>
        <v>43951</v>
      </c>
      <c r="AB484" s="2"/>
      <c r="AC484" s="1"/>
      <c r="AD484" s="48">
        <v>48214</v>
      </c>
      <c r="AE484" s="22" t="s">
        <v>99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9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4"/>
      <c r="CX484" s="1"/>
      <c r="CY484" s="1"/>
      <c r="CZ484" s="1"/>
      <c r="DA484" s="1"/>
      <c r="DB484" s="1"/>
      <c r="DC484" s="1"/>
      <c r="DD484" s="1"/>
      <c r="DE484" s="1"/>
      <c r="DF484" s="1"/>
      <c r="DG484" s="2"/>
      <c r="DH484" s="1"/>
      <c r="DI484" s="1"/>
      <c r="DJ484" s="1"/>
      <c r="DK484" s="1"/>
      <c r="DL484" s="1"/>
      <c r="DM484" s="1"/>
    </row>
    <row r="485" spans="1:117" x14ac:dyDescent="0.2">
      <c r="A485" s="97">
        <f t="shared" si="220"/>
        <v>43926</v>
      </c>
      <c r="B485" s="5">
        <f t="shared" si="209"/>
        <v>986.2588923699999</v>
      </c>
      <c r="C485" s="5">
        <f t="shared" si="221"/>
        <v>937.50006250000001</v>
      </c>
      <c r="D485" s="63">
        <f t="shared" si="222"/>
        <v>5344.75</v>
      </c>
      <c r="E485" s="11">
        <f>IF(K485=1,VLOOKUP(A485,[1]Plan1!$BO$80:$BQ$314,3),E484)</f>
        <v>5348.49</v>
      </c>
      <c r="F485" s="143">
        <f t="shared" si="223"/>
        <v>43907</v>
      </c>
      <c r="G485" s="9">
        <f t="shared" si="210"/>
        <v>6.9975209317552078E-4</v>
      </c>
      <c r="H485" s="64">
        <f t="shared" si="227"/>
        <v>43936</v>
      </c>
      <c r="I485" s="64">
        <f t="shared" si="211"/>
        <v>43936</v>
      </c>
      <c r="J485" s="1">
        <f t="shared" si="224"/>
        <v>21</v>
      </c>
      <c r="K485" s="1">
        <f t="shared" si="207"/>
        <v>15</v>
      </c>
      <c r="L485" s="5">
        <f t="shared" si="212"/>
        <v>1.00049977</v>
      </c>
      <c r="M485" s="12">
        <f t="shared" si="208"/>
        <v>1.0025002700000001</v>
      </c>
      <c r="N485" s="12">
        <f t="shared" si="228"/>
        <v>1.0491222289474469</v>
      </c>
      <c r="O485" s="5">
        <f t="shared" si="206"/>
        <v>1.0496465399999999</v>
      </c>
      <c r="P485" s="5">
        <f t="shared" si="213"/>
        <v>984.04369684999995</v>
      </c>
      <c r="Q485" s="10">
        <f t="shared" si="214"/>
        <v>0</v>
      </c>
      <c r="R485" s="6">
        <f t="shared" si="215"/>
        <v>0</v>
      </c>
      <c r="S485" s="5">
        <f t="shared" si="216"/>
        <v>0</v>
      </c>
      <c r="T485" s="6">
        <f t="shared" si="225"/>
        <v>0.12</v>
      </c>
      <c r="U485" s="10">
        <f t="shared" ref="U485:U548" si="229">IF(Q484&gt;0,1,IF(K485=K484,U484,U484+1))</f>
        <v>5</v>
      </c>
      <c r="V485" s="10">
        <v>252</v>
      </c>
      <c r="W485" s="12">
        <f t="shared" si="217"/>
        <v>1.002251115</v>
      </c>
      <c r="X485" s="5">
        <f t="shared" si="218"/>
        <v>2.21519552</v>
      </c>
      <c r="Y485" s="11">
        <f t="shared" si="219"/>
        <v>0</v>
      </c>
      <c r="Z485" s="2" t="s">
        <v>65</v>
      </c>
      <c r="AA485" s="64">
        <f t="shared" si="226"/>
        <v>43951</v>
      </c>
      <c r="AB485" s="2"/>
      <c r="AC485" s="1"/>
      <c r="AD485" s="48">
        <v>48253</v>
      </c>
      <c r="AE485" s="22" t="s">
        <v>83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9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4"/>
      <c r="CX485" s="1"/>
      <c r="CY485" s="1"/>
      <c r="CZ485" s="1"/>
      <c r="DA485" s="1"/>
      <c r="DB485" s="1"/>
      <c r="DC485" s="1"/>
      <c r="DD485" s="1"/>
      <c r="DE485" s="1"/>
      <c r="DF485" s="1"/>
      <c r="DG485" s="2"/>
      <c r="DH485" s="1"/>
      <c r="DI485" s="1"/>
      <c r="DJ485" s="1"/>
      <c r="DK485" s="1"/>
      <c r="DL485" s="1"/>
      <c r="DM485" s="1"/>
    </row>
    <row r="486" spans="1:117" x14ac:dyDescent="0.2">
      <c r="A486" s="97">
        <f t="shared" si="220"/>
        <v>43927</v>
      </c>
      <c r="B486" s="5">
        <f t="shared" si="209"/>
        <v>986.2588923699999</v>
      </c>
      <c r="C486" s="5">
        <f t="shared" si="221"/>
        <v>937.50006250000001</v>
      </c>
      <c r="D486" s="63">
        <f t="shared" si="222"/>
        <v>5344.75</v>
      </c>
      <c r="E486" s="11">
        <f>IF(K486=1,VLOOKUP(A486,[1]Plan1!$BO$80:$BQ$314,3),E485)</f>
        <v>5348.49</v>
      </c>
      <c r="F486" s="143">
        <f t="shared" si="223"/>
        <v>43907</v>
      </c>
      <c r="G486" s="9">
        <f t="shared" si="210"/>
        <v>6.9975209317552078E-4</v>
      </c>
      <c r="H486" s="64">
        <f t="shared" si="227"/>
        <v>43936</v>
      </c>
      <c r="I486" s="64">
        <f t="shared" si="211"/>
        <v>43936</v>
      </c>
      <c r="J486" s="1">
        <f t="shared" si="224"/>
        <v>21</v>
      </c>
      <c r="K486" s="1">
        <f t="shared" si="207"/>
        <v>15</v>
      </c>
      <c r="L486" s="5">
        <f t="shared" si="212"/>
        <v>1.00049977</v>
      </c>
      <c r="M486" s="12">
        <f t="shared" si="208"/>
        <v>1.0025002700000001</v>
      </c>
      <c r="N486" s="12">
        <f t="shared" si="228"/>
        <v>1.0491222289474469</v>
      </c>
      <c r="O486" s="5">
        <f t="shared" si="206"/>
        <v>1.0496465399999999</v>
      </c>
      <c r="P486" s="5">
        <f t="shared" si="213"/>
        <v>984.04369684999995</v>
      </c>
      <c r="Q486" s="10">
        <f t="shared" si="214"/>
        <v>0</v>
      </c>
      <c r="R486" s="6">
        <f t="shared" si="215"/>
        <v>0</v>
      </c>
      <c r="S486" s="5">
        <f t="shared" si="216"/>
        <v>0</v>
      </c>
      <c r="T486" s="6">
        <f t="shared" si="225"/>
        <v>0.12</v>
      </c>
      <c r="U486" s="10">
        <f t="shared" si="229"/>
        <v>5</v>
      </c>
      <c r="V486" s="10">
        <v>252</v>
      </c>
      <c r="W486" s="12">
        <f t="shared" si="217"/>
        <v>1.002251115</v>
      </c>
      <c r="X486" s="5">
        <f t="shared" si="218"/>
        <v>2.21519552</v>
      </c>
      <c r="Y486" s="11">
        <f t="shared" si="219"/>
        <v>0</v>
      </c>
      <c r="Z486" s="2" t="s">
        <v>65</v>
      </c>
      <c r="AA486" s="64">
        <f t="shared" si="226"/>
        <v>43951</v>
      </c>
      <c r="AB486" s="2"/>
      <c r="AC486" s="1"/>
      <c r="AD486" s="48">
        <v>48254</v>
      </c>
      <c r="AE486" s="22" t="s">
        <v>83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9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4"/>
      <c r="CX486" s="1"/>
      <c r="CY486" s="1"/>
      <c r="CZ486" s="1"/>
      <c r="DA486" s="1"/>
      <c r="DB486" s="1"/>
      <c r="DC486" s="1"/>
      <c r="DD486" s="1"/>
      <c r="DE486" s="1"/>
      <c r="DF486" s="1"/>
      <c r="DG486" s="2"/>
      <c r="DH486" s="1"/>
      <c r="DI486" s="1"/>
      <c r="DJ486" s="1"/>
      <c r="DK486" s="1"/>
      <c r="DL486" s="1"/>
      <c r="DM486" s="1"/>
    </row>
    <row r="487" spans="1:117" x14ac:dyDescent="0.2">
      <c r="A487" s="97">
        <f t="shared" si="220"/>
        <v>43928</v>
      </c>
      <c r="B487" s="5">
        <f t="shared" si="209"/>
        <v>986.73540274000004</v>
      </c>
      <c r="C487" s="5">
        <f t="shared" si="221"/>
        <v>937.50006250000001</v>
      </c>
      <c r="D487" s="63">
        <f t="shared" si="222"/>
        <v>5344.75</v>
      </c>
      <c r="E487" s="11">
        <f>IF(K487=1,VLOOKUP(A487,[1]Plan1!$BO$80:$BQ$314,3),E486)</f>
        <v>5348.49</v>
      </c>
      <c r="F487" s="143">
        <f t="shared" si="223"/>
        <v>43907</v>
      </c>
      <c r="G487" s="9">
        <f t="shared" si="210"/>
        <v>6.9975209317552078E-4</v>
      </c>
      <c r="H487" s="64">
        <f t="shared" si="227"/>
        <v>43936</v>
      </c>
      <c r="I487" s="64">
        <f t="shared" si="211"/>
        <v>43936</v>
      </c>
      <c r="J487" s="1">
        <f t="shared" si="224"/>
        <v>21</v>
      </c>
      <c r="K487" s="1">
        <f t="shared" si="207"/>
        <v>16</v>
      </c>
      <c r="L487" s="5">
        <f t="shared" si="212"/>
        <v>1.0005331</v>
      </c>
      <c r="M487" s="12">
        <f t="shared" si="208"/>
        <v>1.0025002700000001</v>
      </c>
      <c r="N487" s="12">
        <f t="shared" si="228"/>
        <v>1.0491222289474469</v>
      </c>
      <c r="O487" s="5">
        <f t="shared" si="206"/>
        <v>1.0496815100000001</v>
      </c>
      <c r="P487" s="5">
        <f t="shared" si="213"/>
        <v>984.07648123000001</v>
      </c>
      <c r="Q487" s="10">
        <f t="shared" si="214"/>
        <v>0</v>
      </c>
      <c r="R487" s="6">
        <f t="shared" si="215"/>
        <v>0</v>
      </c>
      <c r="S487" s="5">
        <f t="shared" si="216"/>
        <v>0</v>
      </c>
      <c r="T487" s="6">
        <f t="shared" si="225"/>
        <v>0.12</v>
      </c>
      <c r="U487" s="10">
        <f t="shared" si="229"/>
        <v>6</v>
      </c>
      <c r="V487" s="10">
        <v>252</v>
      </c>
      <c r="W487" s="12">
        <f t="shared" si="217"/>
        <v>1.002701946</v>
      </c>
      <c r="X487" s="5">
        <f t="shared" si="218"/>
        <v>2.6589215099999999</v>
      </c>
      <c r="Y487" s="11">
        <f t="shared" si="219"/>
        <v>0</v>
      </c>
      <c r="Z487" s="2" t="s">
        <v>65</v>
      </c>
      <c r="AA487" s="64">
        <f t="shared" si="226"/>
        <v>43951</v>
      </c>
      <c r="AB487" s="2"/>
      <c r="AC487" s="1"/>
      <c r="AD487" s="48">
        <v>48299</v>
      </c>
      <c r="AE487" s="22" t="s">
        <v>100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9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4"/>
      <c r="CX487" s="1"/>
      <c r="CY487" s="1"/>
      <c r="CZ487" s="1"/>
      <c r="DA487" s="1"/>
      <c r="DB487" s="1"/>
      <c r="DC487" s="1"/>
      <c r="DD487" s="1"/>
      <c r="DE487" s="1"/>
      <c r="DF487" s="1"/>
      <c r="DG487" s="2"/>
      <c r="DH487" s="1"/>
      <c r="DI487" s="1"/>
      <c r="DJ487" s="1"/>
      <c r="DK487" s="1"/>
      <c r="DL487" s="1"/>
      <c r="DM487" s="1"/>
    </row>
    <row r="488" spans="1:117" x14ac:dyDescent="0.2">
      <c r="A488" s="97">
        <f t="shared" si="220"/>
        <v>43929</v>
      </c>
      <c r="B488" s="5">
        <f t="shared" si="209"/>
        <v>987.21213204000003</v>
      </c>
      <c r="C488" s="5">
        <f t="shared" si="221"/>
        <v>937.50006250000001</v>
      </c>
      <c r="D488" s="63">
        <f t="shared" si="222"/>
        <v>5344.75</v>
      </c>
      <c r="E488" s="11">
        <f>IF(K488=1,VLOOKUP(A488,[1]Plan1!$BO$80:$BQ$314,3),E487)</f>
        <v>5348.49</v>
      </c>
      <c r="F488" s="143">
        <f t="shared" si="223"/>
        <v>43907</v>
      </c>
      <c r="G488" s="9">
        <f t="shared" si="210"/>
        <v>6.9975209317552078E-4</v>
      </c>
      <c r="H488" s="64">
        <f t="shared" si="227"/>
        <v>43936</v>
      </c>
      <c r="I488" s="64">
        <f t="shared" si="211"/>
        <v>43936</v>
      </c>
      <c r="J488" s="1">
        <f t="shared" si="224"/>
        <v>21</v>
      </c>
      <c r="K488" s="1">
        <f t="shared" si="207"/>
        <v>17</v>
      </c>
      <c r="L488" s="5">
        <f t="shared" si="212"/>
        <v>1.00056642</v>
      </c>
      <c r="M488" s="12">
        <f t="shared" si="208"/>
        <v>1.0025002700000001</v>
      </c>
      <c r="N488" s="12">
        <f t="shared" si="228"/>
        <v>1.0491222289474469</v>
      </c>
      <c r="O488" s="5">
        <f t="shared" si="206"/>
        <v>1.0497164699999999</v>
      </c>
      <c r="P488" s="5">
        <f t="shared" si="213"/>
        <v>984.10925623000003</v>
      </c>
      <c r="Q488" s="10">
        <f t="shared" si="214"/>
        <v>0</v>
      </c>
      <c r="R488" s="6">
        <f t="shared" si="215"/>
        <v>0</v>
      </c>
      <c r="S488" s="5">
        <f t="shared" si="216"/>
        <v>0</v>
      </c>
      <c r="T488" s="6">
        <f t="shared" si="225"/>
        <v>0.12</v>
      </c>
      <c r="U488" s="10">
        <f t="shared" si="229"/>
        <v>7</v>
      </c>
      <c r="V488" s="10">
        <v>252</v>
      </c>
      <c r="W488" s="12">
        <f t="shared" si="217"/>
        <v>1.003152979</v>
      </c>
      <c r="X488" s="5">
        <f t="shared" si="218"/>
        <v>3.10287581</v>
      </c>
      <c r="Y488" s="11">
        <f t="shared" si="219"/>
        <v>0</v>
      </c>
      <c r="Z488" s="2" t="s">
        <v>65</v>
      </c>
      <c r="AA488" s="64">
        <f t="shared" si="226"/>
        <v>43951</v>
      </c>
      <c r="AB488" s="2"/>
      <c r="AC488" s="1"/>
      <c r="AD488" s="48">
        <v>48325</v>
      </c>
      <c r="AE488" s="22" t="s">
        <v>85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9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4"/>
      <c r="CX488" s="1"/>
      <c r="CY488" s="1"/>
      <c r="CZ488" s="1"/>
      <c r="DA488" s="1"/>
      <c r="DB488" s="1"/>
      <c r="DC488" s="1"/>
      <c r="DD488" s="1"/>
      <c r="DE488" s="1"/>
      <c r="DF488" s="1"/>
      <c r="DG488" s="2"/>
      <c r="DH488" s="1"/>
      <c r="DI488" s="1"/>
      <c r="DJ488" s="1"/>
      <c r="DK488" s="1"/>
      <c r="DL488" s="1"/>
      <c r="DM488" s="1"/>
    </row>
    <row r="489" spans="1:117" x14ac:dyDescent="0.2">
      <c r="A489" s="97">
        <f t="shared" si="220"/>
        <v>43930</v>
      </c>
      <c r="B489" s="5">
        <f t="shared" si="209"/>
        <v>987.68910108</v>
      </c>
      <c r="C489" s="5">
        <f t="shared" si="221"/>
        <v>937.50006250000001</v>
      </c>
      <c r="D489" s="63">
        <f t="shared" si="222"/>
        <v>5344.75</v>
      </c>
      <c r="E489" s="11">
        <f>IF(K489=1,VLOOKUP(A489,[1]Plan1!$BO$80:$BQ$314,3),E488)</f>
        <v>5348.49</v>
      </c>
      <c r="F489" s="143">
        <f t="shared" si="223"/>
        <v>43907</v>
      </c>
      <c r="G489" s="9">
        <f t="shared" si="210"/>
        <v>6.9975209317552078E-4</v>
      </c>
      <c r="H489" s="64">
        <f t="shared" si="227"/>
        <v>43936</v>
      </c>
      <c r="I489" s="64">
        <f t="shared" si="211"/>
        <v>43936</v>
      </c>
      <c r="J489" s="1">
        <f t="shared" si="224"/>
        <v>21</v>
      </c>
      <c r="K489" s="1">
        <f t="shared" si="207"/>
        <v>18</v>
      </c>
      <c r="L489" s="5">
        <f t="shared" si="212"/>
        <v>1.0005997499999999</v>
      </c>
      <c r="M489" s="12">
        <f t="shared" si="208"/>
        <v>1.0025002700000001</v>
      </c>
      <c r="N489" s="12">
        <f t="shared" si="228"/>
        <v>1.0491222289474469</v>
      </c>
      <c r="O489" s="5">
        <f t="shared" ref="O489:O552" si="230">TRUNC(TRUNC((L489*N489),15),8)</f>
        <v>1.0497514400000001</v>
      </c>
      <c r="P489" s="5">
        <f t="shared" si="213"/>
        <v>984.14204059999997</v>
      </c>
      <c r="Q489" s="10">
        <f t="shared" si="214"/>
        <v>0</v>
      </c>
      <c r="R489" s="6">
        <f t="shared" si="215"/>
        <v>0</v>
      </c>
      <c r="S489" s="5">
        <f t="shared" si="216"/>
        <v>0</v>
      </c>
      <c r="T489" s="6">
        <f t="shared" si="225"/>
        <v>0.12</v>
      </c>
      <c r="U489" s="10">
        <f t="shared" si="229"/>
        <v>8</v>
      </c>
      <c r="V489" s="10">
        <v>252</v>
      </c>
      <c r="W489" s="12">
        <f t="shared" si="217"/>
        <v>1.003604216</v>
      </c>
      <c r="X489" s="5">
        <f t="shared" si="218"/>
        <v>3.5470604799999998</v>
      </c>
      <c r="Y489" s="11">
        <f t="shared" si="219"/>
        <v>0</v>
      </c>
      <c r="Z489" s="2" t="s">
        <v>65</v>
      </c>
      <c r="AA489" s="64">
        <f t="shared" si="226"/>
        <v>43951</v>
      </c>
      <c r="AB489" s="2"/>
      <c r="AC489" s="1"/>
      <c r="AD489" s="48">
        <v>48361</v>
      </c>
      <c r="AE489" s="22" t="s">
        <v>101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9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4"/>
      <c r="CX489" s="1"/>
      <c r="CY489" s="1"/>
      <c r="CZ489" s="1"/>
      <c r="DA489" s="1"/>
      <c r="DB489" s="1"/>
      <c r="DC489" s="1"/>
      <c r="DD489" s="1"/>
      <c r="DE489" s="1"/>
      <c r="DF489" s="1"/>
      <c r="DG489" s="2"/>
      <c r="DH489" s="1"/>
      <c r="DI489" s="1"/>
      <c r="DJ489" s="1"/>
      <c r="DK489" s="1"/>
      <c r="DL489" s="1"/>
      <c r="DM489" s="1"/>
    </row>
    <row r="490" spans="1:117" x14ac:dyDescent="0.2">
      <c r="A490" s="97">
        <f t="shared" si="220"/>
        <v>43931</v>
      </c>
      <c r="B490" s="5">
        <f t="shared" si="209"/>
        <v>988.16628911999999</v>
      </c>
      <c r="C490" s="5">
        <f t="shared" si="221"/>
        <v>937.50006250000001</v>
      </c>
      <c r="D490" s="63">
        <f t="shared" si="222"/>
        <v>5344.75</v>
      </c>
      <c r="E490" s="11">
        <f>IF(K490=1,VLOOKUP(A490,[1]Plan1!$BO$80:$BQ$314,3),E489)</f>
        <v>5348.49</v>
      </c>
      <c r="F490" s="143">
        <f t="shared" si="223"/>
        <v>43907</v>
      </c>
      <c r="G490" s="9">
        <f t="shared" si="210"/>
        <v>6.9975209317552078E-4</v>
      </c>
      <c r="H490" s="64">
        <f t="shared" si="227"/>
        <v>43936</v>
      </c>
      <c r="I490" s="64">
        <f t="shared" si="211"/>
        <v>43936</v>
      </c>
      <c r="J490" s="1">
        <f t="shared" si="224"/>
        <v>21</v>
      </c>
      <c r="K490" s="1">
        <f t="shared" ref="K490:K553" si="231">(J490-(NETWORKDAYS(A490,I490,AD$118:AD$502)-1))</f>
        <v>19</v>
      </c>
      <c r="L490" s="5">
        <f t="shared" si="212"/>
        <v>1.0006330800000001</v>
      </c>
      <c r="M490" s="12">
        <f t="shared" ref="M490:M553" si="232">IF(I490&gt;I489,L489,M489)</f>
        <v>1.0025002700000001</v>
      </c>
      <c r="N490" s="12">
        <f t="shared" si="228"/>
        <v>1.0491222289474469</v>
      </c>
      <c r="O490" s="5">
        <f t="shared" si="230"/>
        <v>1.0497863999999999</v>
      </c>
      <c r="P490" s="5">
        <f t="shared" si="213"/>
        <v>984.17481561</v>
      </c>
      <c r="Q490" s="10">
        <f t="shared" si="214"/>
        <v>0</v>
      </c>
      <c r="R490" s="6">
        <f t="shared" si="215"/>
        <v>0</v>
      </c>
      <c r="S490" s="5">
        <f t="shared" si="216"/>
        <v>0</v>
      </c>
      <c r="T490" s="6">
        <f t="shared" si="225"/>
        <v>0.12</v>
      </c>
      <c r="U490" s="10">
        <f t="shared" si="229"/>
        <v>9</v>
      </c>
      <c r="V490" s="10">
        <v>252</v>
      </c>
      <c r="W490" s="12">
        <f t="shared" si="217"/>
        <v>1.0040556549999999</v>
      </c>
      <c r="X490" s="5">
        <f t="shared" si="218"/>
        <v>3.9914735100000001</v>
      </c>
      <c r="Y490" s="11">
        <f t="shared" si="219"/>
        <v>0</v>
      </c>
      <c r="Z490" s="2" t="s">
        <v>65</v>
      </c>
      <c r="AA490" s="64">
        <f t="shared" si="226"/>
        <v>43951</v>
      </c>
      <c r="AB490" s="2"/>
      <c r="AC490" s="1"/>
      <c r="AD490" s="48">
        <v>48464</v>
      </c>
      <c r="AE490" s="22" t="s">
        <v>94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9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4"/>
      <c r="CX490" s="1"/>
      <c r="CY490" s="1"/>
      <c r="CZ490" s="1"/>
      <c r="DA490" s="1"/>
      <c r="DB490" s="1"/>
      <c r="DC490" s="1"/>
      <c r="DD490" s="1"/>
      <c r="DE490" s="1"/>
      <c r="DF490" s="1"/>
      <c r="DG490" s="2"/>
      <c r="DH490" s="1"/>
      <c r="DI490" s="1"/>
      <c r="DJ490" s="1"/>
      <c r="DK490" s="1"/>
      <c r="DL490" s="1"/>
      <c r="DM490" s="1"/>
    </row>
    <row r="491" spans="1:117" x14ac:dyDescent="0.2">
      <c r="A491" s="97">
        <f t="shared" si="220"/>
        <v>43932</v>
      </c>
      <c r="B491" s="5">
        <f t="shared" si="209"/>
        <v>988.16628911999999</v>
      </c>
      <c r="C491" s="5">
        <f t="shared" si="221"/>
        <v>937.50006250000001</v>
      </c>
      <c r="D491" s="63">
        <f t="shared" si="222"/>
        <v>5344.75</v>
      </c>
      <c r="E491" s="11">
        <f>IF(K491=1,VLOOKUP(A491,[1]Plan1!$BO$80:$BQ$314,3),E490)</f>
        <v>5348.49</v>
      </c>
      <c r="F491" s="143">
        <f t="shared" si="223"/>
        <v>43907</v>
      </c>
      <c r="G491" s="9">
        <f t="shared" si="210"/>
        <v>6.9975209317552078E-4</v>
      </c>
      <c r="H491" s="64">
        <f t="shared" si="227"/>
        <v>43936</v>
      </c>
      <c r="I491" s="64">
        <f t="shared" si="211"/>
        <v>43936</v>
      </c>
      <c r="J491" s="1">
        <f t="shared" si="224"/>
        <v>21</v>
      </c>
      <c r="K491" s="1">
        <f t="shared" si="231"/>
        <v>19</v>
      </c>
      <c r="L491" s="5">
        <f t="shared" si="212"/>
        <v>1.0006330800000001</v>
      </c>
      <c r="M491" s="12">
        <f t="shared" si="232"/>
        <v>1.0025002700000001</v>
      </c>
      <c r="N491" s="12">
        <f t="shared" si="228"/>
        <v>1.0491222289474469</v>
      </c>
      <c r="O491" s="5">
        <f t="shared" si="230"/>
        <v>1.0497863999999999</v>
      </c>
      <c r="P491" s="5">
        <f t="shared" si="213"/>
        <v>984.17481561</v>
      </c>
      <c r="Q491" s="10">
        <f t="shared" si="214"/>
        <v>0</v>
      </c>
      <c r="R491" s="6">
        <f t="shared" si="215"/>
        <v>0</v>
      </c>
      <c r="S491" s="5">
        <f t="shared" si="216"/>
        <v>0</v>
      </c>
      <c r="T491" s="6">
        <f t="shared" si="225"/>
        <v>0.12</v>
      </c>
      <c r="U491" s="10">
        <f t="shared" si="229"/>
        <v>9</v>
      </c>
      <c r="V491" s="10">
        <v>252</v>
      </c>
      <c r="W491" s="12">
        <f t="shared" si="217"/>
        <v>1.0040556549999999</v>
      </c>
      <c r="X491" s="5">
        <f t="shared" si="218"/>
        <v>3.9914735100000001</v>
      </c>
      <c r="Y491" s="11">
        <f t="shared" si="219"/>
        <v>0</v>
      </c>
      <c r="Z491" s="2" t="s">
        <v>65</v>
      </c>
      <c r="AA491" s="64">
        <f t="shared" si="226"/>
        <v>43951</v>
      </c>
      <c r="AB491" s="2"/>
      <c r="AC491" s="1"/>
      <c r="AD491" s="48">
        <v>48499</v>
      </c>
      <c r="AE491" s="32" t="s">
        <v>89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9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4"/>
      <c r="CX491" s="1"/>
      <c r="CY491" s="1"/>
      <c r="CZ491" s="1"/>
      <c r="DA491" s="1"/>
      <c r="DB491" s="1"/>
      <c r="DC491" s="1"/>
      <c r="DD491" s="1"/>
      <c r="DE491" s="1"/>
      <c r="DF491" s="1"/>
      <c r="DG491" s="2"/>
      <c r="DH491" s="1"/>
      <c r="DI491" s="1"/>
      <c r="DJ491" s="1"/>
      <c r="DK491" s="1"/>
      <c r="DL491" s="1"/>
      <c r="DM491" s="1"/>
    </row>
    <row r="492" spans="1:117" x14ac:dyDescent="0.2">
      <c r="A492" s="97">
        <f t="shared" si="220"/>
        <v>43933</v>
      </c>
      <c r="B492" s="5">
        <f t="shared" si="209"/>
        <v>988.16628911999999</v>
      </c>
      <c r="C492" s="5">
        <f t="shared" si="221"/>
        <v>937.50006250000001</v>
      </c>
      <c r="D492" s="63">
        <f t="shared" si="222"/>
        <v>5344.75</v>
      </c>
      <c r="E492" s="11">
        <f>IF(K492=1,VLOOKUP(A492,[1]Plan1!$BO$80:$BQ$314,3),E491)</f>
        <v>5348.49</v>
      </c>
      <c r="F492" s="143">
        <f t="shared" si="223"/>
        <v>43907</v>
      </c>
      <c r="G492" s="9">
        <f t="shared" si="210"/>
        <v>6.9975209317552078E-4</v>
      </c>
      <c r="H492" s="64">
        <f t="shared" si="227"/>
        <v>43936</v>
      </c>
      <c r="I492" s="64">
        <f t="shared" si="211"/>
        <v>43936</v>
      </c>
      <c r="J492" s="1">
        <f t="shared" si="224"/>
        <v>21</v>
      </c>
      <c r="K492" s="1">
        <f t="shared" si="231"/>
        <v>19</v>
      </c>
      <c r="L492" s="5">
        <f t="shared" si="212"/>
        <v>1.0006330800000001</v>
      </c>
      <c r="M492" s="12">
        <f t="shared" si="232"/>
        <v>1.0025002700000001</v>
      </c>
      <c r="N492" s="12">
        <f t="shared" si="228"/>
        <v>1.0491222289474469</v>
      </c>
      <c r="O492" s="5">
        <f t="shared" si="230"/>
        <v>1.0497863999999999</v>
      </c>
      <c r="P492" s="5">
        <f t="shared" si="213"/>
        <v>984.17481561</v>
      </c>
      <c r="Q492" s="10">
        <f t="shared" si="214"/>
        <v>0</v>
      </c>
      <c r="R492" s="6">
        <f t="shared" si="215"/>
        <v>0</v>
      </c>
      <c r="S492" s="5">
        <f t="shared" si="216"/>
        <v>0</v>
      </c>
      <c r="T492" s="6">
        <f t="shared" si="225"/>
        <v>0.12</v>
      </c>
      <c r="U492" s="10">
        <f t="shared" si="229"/>
        <v>9</v>
      </c>
      <c r="V492" s="10">
        <v>252</v>
      </c>
      <c r="W492" s="12">
        <f t="shared" si="217"/>
        <v>1.0040556549999999</v>
      </c>
      <c r="X492" s="5">
        <f t="shared" si="218"/>
        <v>3.9914735100000001</v>
      </c>
      <c r="Y492" s="11">
        <f t="shared" si="219"/>
        <v>0</v>
      </c>
      <c r="Z492" s="2" t="s">
        <v>65</v>
      </c>
      <c r="AA492" s="64">
        <f t="shared" si="226"/>
        <v>43951</v>
      </c>
      <c r="AB492" s="2"/>
      <c r="AC492" s="1"/>
      <c r="AD492" s="48">
        <v>48520</v>
      </c>
      <c r="AE492" s="22" t="s">
        <v>95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9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4"/>
      <c r="CX492" s="1"/>
      <c r="CY492" s="1"/>
      <c r="CZ492" s="1"/>
      <c r="DA492" s="1"/>
      <c r="DB492" s="1"/>
      <c r="DC492" s="1"/>
      <c r="DD492" s="1"/>
      <c r="DE492" s="1"/>
      <c r="DF492" s="1"/>
      <c r="DG492" s="2"/>
      <c r="DH492" s="1"/>
      <c r="DI492" s="1"/>
      <c r="DJ492" s="1"/>
      <c r="DK492" s="1"/>
      <c r="DL492" s="1"/>
      <c r="DM492" s="1"/>
    </row>
    <row r="493" spans="1:117" x14ac:dyDescent="0.2">
      <c r="A493" s="97">
        <f t="shared" si="220"/>
        <v>43934</v>
      </c>
      <c r="B493" s="5">
        <f t="shared" si="209"/>
        <v>988.16628911999999</v>
      </c>
      <c r="C493" s="5">
        <f t="shared" si="221"/>
        <v>937.50006250000001</v>
      </c>
      <c r="D493" s="63">
        <f t="shared" si="222"/>
        <v>5344.75</v>
      </c>
      <c r="E493" s="11">
        <f>IF(K493=1,VLOOKUP(A493,[1]Plan1!$BO$80:$BQ$314,3),E492)</f>
        <v>5348.49</v>
      </c>
      <c r="F493" s="143">
        <f t="shared" si="223"/>
        <v>43907</v>
      </c>
      <c r="G493" s="9">
        <f t="shared" si="210"/>
        <v>6.9975209317552078E-4</v>
      </c>
      <c r="H493" s="64">
        <f t="shared" si="227"/>
        <v>43936</v>
      </c>
      <c r="I493" s="64">
        <f t="shared" si="211"/>
        <v>43936</v>
      </c>
      <c r="J493" s="1">
        <f t="shared" si="224"/>
        <v>21</v>
      </c>
      <c r="K493" s="1">
        <f t="shared" si="231"/>
        <v>19</v>
      </c>
      <c r="L493" s="5">
        <f t="shared" si="212"/>
        <v>1.0006330800000001</v>
      </c>
      <c r="M493" s="12">
        <f t="shared" si="232"/>
        <v>1.0025002700000001</v>
      </c>
      <c r="N493" s="12">
        <f t="shared" si="228"/>
        <v>1.0491222289474469</v>
      </c>
      <c r="O493" s="5">
        <f t="shared" si="230"/>
        <v>1.0497863999999999</v>
      </c>
      <c r="P493" s="5">
        <f t="shared" si="213"/>
        <v>984.17481561</v>
      </c>
      <c r="Q493" s="10">
        <f t="shared" si="214"/>
        <v>0</v>
      </c>
      <c r="R493" s="6">
        <f t="shared" si="215"/>
        <v>0</v>
      </c>
      <c r="S493" s="5">
        <f t="shared" si="216"/>
        <v>0</v>
      </c>
      <c r="T493" s="6">
        <f t="shared" si="225"/>
        <v>0.12</v>
      </c>
      <c r="U493" s="10">
        <f t="shared" si="229"/>
        <v>9</v>
      </c>
      <c r="V493" s="10">
        <v>252</v>
      </c>
      <c r="W493" s="12">
        <f t="shared" si="217"/>
        <v>1.0040556549999999</v>
      </c>
      <c r="X493" s="5">
        <f t="shared" si="218"/>
        <v>3.9914735100000001</v>
      </c>
      <c r="Y493" s="11">
        <f t="shared" si="219"/>
        <v>0</v>
      </c>
      <c r="Z493" s="2" t="s">
        <v>65</v>
      </c>
      <c r="AA493" s="64">
        <f t="shared" si="226"/>
        <v>43951</v>
      </c>
      <c r="AB493" s="2"/>
      <c r="AC493" s="1"/>
      <c r="AD493" s="48">
        <v>48533</v>
      </c>
      <c r="AE493" s="22" t="s">
        <v>104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9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4"/>
      <c r="CX493" s="1"/>
      <c r="CY493" s="1"/>
      <c r="CZ493" s="1"/>
      <c r="DA493" s="1"/>
      <c r="DB493" s="1"/>
      <c r="DC493" s="1"/>
      <c r="DD493" s="1"/>
      <c r="DE493" s="1"/>
      <c r="DF493" s="1"/>
      <c r="DG493" s="2"/>
      <c r="DH493" s="1"/>
      <c r="DI493" s="1"/>
      <c r="DJ493" s="1"/>
      <c r="DK493" s="1"/>
      <c r="DL493" s="1"/>
      <c r="DM493" s="1"/>
    </row>
    <row r="494" spans="1:117" x14ac:dyDescent="0.2">
      <c r="A494" s="97">
        <f t="shared" si="220"/>
        <v>43935</v>
      </c>
      <c r="B494" s="5">
        <f t="shared" si="209"/>
        <v>988.64371594000011</v>
      </c>
      <c r="C494" s="5">
        <f t="shared" si="221"/>
        <v>937.50006250000001</v>
      </c>
      <c r="D494" s="63">
        <f t="shared" si="222"/>
        <v>5344.75</v>
      </c>
      <c r="E494" s="11">
        <f>IF(K494=1,VLOOKUP(A494,[1]Plan1!$BO$80:$BQ$314,3),E493)</f>
        <v>5348.49</v>
      </c>
      <c r="F494" s="143">
        <f t="shared" si="223"/>
        <v>43907</v>
      </c>
      <c r="G494" s="9">
        <f t="shared" si="210"/>
        <v>6.9975209317552078E-4</v>
      </c>
      <c r="H494" s="64">
        <f t="shared" si="227"/>
        <v>43936</v>
      </c>
      <c r="I494" s="64">
        <f t="shared" si="211"/>
        <v>43936</v>
      </c>
      <c r="J494" s="1">
        <f t="shared" si="224"/>
        <v>21</v>
      </c>
      <c r="K494" s="1">
        <f t="shared" si="231"/>
        <v>20</v>
      </c>
      <c r="L494" s="5">
        <f t="shared" si="212"/>
        <v>1.00066641</v>
      </c>
      <c r="M494" s="12">
        <f t="shared" si="232"/>
        <v>1.0025002700000001</v>
      </c>
      <c r="N494" s="12">
        <f t="shared" si="228"/>
        <v>1.0491222289474469</v>
      </c>
      <c r="O494" s="5">
        <f t="shared" si="230"/>
        <v>1.0498213700000001</v>
      </c>
      <c r="P494" s="5">
        <f t="shared" si="213"/>
        <v>984.20759998000005</v>
      </c>
      <c r="Q494" s="10">
        <f t="shared" si="214"/>
        <v>0</v>
      </c>
      <c r="R494" s="6">
        <f t="shared" si="215"/>
        <v>0</v>
      </c>
      <c r="S494" s="5">
        <f t="shared" si="216"/>
        <v>0</v>
      </c>
      <c r="T494" s="6">
        <f t="shared" si="225"/>
        <v>0.12</v>
      </c>
      <c r="U494" s="10">
        <f t="shared" si="229"/>
        <v>10</v>
      </c>
      <c r="V494" s="10">
        <v>252</v>
      </c>
      <c r="W494" s="12">
        <f t="shared" si="217"/>
        <v>1.004507297</v>
      </c>
      <c r="X494" s="5">
        <f t="shared" si="218"/>
        <v>4.4361159600000004</v>
      </c>
      <c r="Y494" s="11">
        <f t="shared" si="219"/>
        <v>0</v>
      </c>
      <c r="Z494" s="2" t="s">
        <v>65</v>
      </c>
      <c r="AA494" s="64">
        <f t="shared" si="226"/>
        <v>43951</v>
      </c>
      <c r="AB494" s="2"/>
      <c r="AC494" s="1"/>
      <c r="AD494" s="48">
        <v>48638</v>
      </c>
      <c r="AE494" s="22" t="s">
        <v>83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9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4"/>
      <c r="CX494" s="1"/>
      <c r="CY494" s="1"/>
      <c r="CZ494" s="1"/>
      <c r="DA494" s="1"/>
      <c r="DB494" s="1"/>
      <c r="DC494" s="1"/>
      <c r="DD494" s="1"/>
      <c r="DE494" s="1"/>
      <c r="DF494" s="1"/>
      <c r="DG494" s="2"/>
      <c r="DH494" s="1"/>
      <c r="DI494" s="1"/>
      <c r="DJ494" s="1"/>
      <c r="DK494" s="1"/>
      <c r="DL494" s="1"/>
      <c r="DM494" s="1"/>
    </row>
    <row r="495" spans="1:117" x14ac:dyDescent="0.2">
      <c r="A495" s="97">
        <f t="shared" si="220"/>
        <v>43936</v>
      </c>
      <c r="B495" s="5">
        <f t="shared" si="209"/>
        <v>989.12138258999994</v>
      </c>
      <c r="C495" s="5">
        <f t="shared" si="221"/>
        <v>937.50006250000001</v>
      </c>
      <c r="D495" s="63">
        <f t="shared" si="222"/>
        <v>5344.75</v>
      </c>
      <c r="E495" s="11">
        <f>IF(K495=1,VLOOKUP(A495,[1]Plan1!$BO$80:$BQ$314,3),E494)</f>
        <v>5348.49</v>
      </c>
      <c r="F495" s="143">
        <f t="shared" si="223"/>
        <v>43907</v>
      </c>
      <c r="G495" s="9">
        <f t="shared" si="210"/>
        <v>6.9975209317552078E-4</v>
      </c>
      <c r="H495" s="64">
        <f t="shared" si="227"/>
        <v>43966</v>
      </c>
      <c r="I495" s="64">
        <f t="shared" si="211"/>
        <v>43936</v>
      </c>
      <c r="J495" s="1">
        <f t="shared" si="224"/>
        <v>21</v>
      </c>
      <c r="K495" s="1">
        <f t="shared" si="231"/>
        <v>21</v>
      </c>
      <c r="L495" s="5">
        <f t="shared" si="212"/>
        <v>1.0006997500000001</v>
      </c>
      <c r="M495" s="12">
        <f t="shared" si="232"/>
        <v>1.0025002700000001</v>
      </c>
      <c r="N495" s="12">
        <f t="shared" si="228"/>
        <v>1.0491222289474469</v>
      </c>
      <c r="O495" s="5">
        <f t="shared" si="230"/>
        <v>1.04985635</v>
      </c>
      <c r="P495" s="5">
        <f t="shared" si="213"/>
        <v>984.24039373999994</v>
      </c>
      <c r="Q495" s="10">
        <f t="shared" si="214"/>
        <v>0</v>
      </c>
      <c r="R495" s="6">
        <f t="shared" si="215"/>
        <v>0</v>
      </c>
      <c r="S495" s="5">
        <f t="shared" si="216"/>
        <v>0</v>
      </c>
      <c r="T495" s="6">
        <f t="shared" si="225"/>
        <v>0.12</v>
      </c>
      <c r="U495" s="10">
        <f t="shared" si="229"/>
        <v>11</v>
      </c>
      <c r="V495" s="10">
        <v>252</v>
      </c>
      <c r="W495" s="12">
        <f t="shared" si="217"/>
        <v>1.004959143</v>
      </c>
      <c r="X495" s="5">
        <f t="shared" si="218"/>
        <v>4.8809888499999996</v>
      </c>
      <c r="Y495" s="11">
        <f t="shared" si="219"/>
        <v>0</v>
      </c>
      <c r="Z495" s="2" t="s">
        <v>65</v>
      </c>
      <c r="AA495" s="64">
        <f t="shared" si="226"/>
        <v>43951</v>
      </c>
      <c r="AB495" s="2"/>
      <c r="AC495" s="1"/>
      <c r="AD495" s="48">
        <v>48639</v>
      </c>
      <c r="AE495" s="22" t="s">
        <v>83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9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4"/>
      <c r="CX495" s="1"/>
      <c r="CY495" s="1"/>
      <c r="CZ495" s="1"/>
      <c r="DA495" s="1"/>
      <c r="DB495" s="1"/>
      <c r="DC495" s="1"/>
      <c r="DD495" s="1"/>
      <c r="DE495" s="1"/>
      <c r="DF495" s="1"/>
      <c r="DG495" s="2"/>
      <c r="DH495" s="1"/>
      <c r="DI495" s="1"/>
      <c r="DJ495" s="1"/>
      <c r="DK495" s="1"/>
      <c r="DL495" s="1"/>
      <c r="DM495" s="1"/>
    </row>
    <row r="496" spans="1:117" x14ac:dyDescent="0.2">
      <c r="A496" s="97">
        <f t="shared" si="220"/>
        <v>43937</v>
      </c>
      <c r="B496" s="5">
        <f t="shared" si="209"/>
        <v>989.41269634000002</v>
      </c>
      <c r="C496" s="5">
        <f t="shared" si="221"/>
        <v>937.50006250000001</v>
      </c>
      <c r="D496" s="63">
        <f t="shared" si="222"/>
        <v>5348.49</v>
      </c>
      <c r="E496" s="11">
        <f>IF(K496=1,VLOOKUP(A496,[1]Plan1!$BO$80:$BQ$314,3),E495)</f>
        <v>5331.91</v>
      </c>
      <c r="F496" s="143">
        <f t="shared" si="223"/>
        <v>43937</v>
      </c>
      <c r="G496" s="9">
        <f t="shared" si="210"/>
        <v>-3.0999403569978989E-3</v>
      </c>
      <c r="H496" s="64">
        <f t="shared" si="227"/>
        <v>43966</v>
      </c>
      <c r="I496" s="64">
        <f t="shared" si="211"/>
        <v>43966</v>
      </c>
      <c r="J496" s="1">
        <f t="shared" si="224"/>
        <v>20</v>
      </c>
      <c r="K496" s="1">
        <f t="shared" si="231"/>
        <v>1</v>
      </c>
      <c r="L496" s="5">
        <f t="shared" si="212"/>
        <v>0.99984477000000005</v>
      </c>
      <c r="M496" s="12">
        <f t="shared" si="232"/>
        <v>1.0006997500000001</v>
      </c>
      <c r="N496" s="12">
        <f t="shared" si="228"/>
        <v>1.0498563522271529</v>
      </c>
      <c r="O496" s="5">
        <f t="shared" si="230"/>
        <v>1.0496933799999999</v>
      </c>
      <c r="P496" s="5">
        <f t="shared" si="213"/>
        <v>984.08760934999998</v>
      </c>
      <c r="Q496" s="10">
        <f t="shared" si="214"/>
        <v>0</v>
      </c>
      <c r="R496" s="6">
        <f t="shared" si="215"/>
        <v>0</v>
      </c>
      <c r="S496" s="5">
        <f t="shared" si="216"/>
        <v>0</v>
      </c>
      <c r="T496" s="6">
        <f t="shared" si="225"/>
        <v>0.12</v>
      </c>
      <c r="U496" s="10">
        <f t="shared" si="229"/>
        <v>12</v>
      </c>
      <c r="V496" s="10">
        <v>252</v>
      </c>
      <c r="W496" s="12">
        <f t="shared" si="217"/>
        <v>1.005411192</v>
      </c>
      <c r="X496" s="5">
        <f t="shared" si="218"/>
        <v>5.32508699</v>
      </c>
      <c r="Y496" s="11">
        <f t="shared" si="219"/>
        <v>0</v>
      </c>
      <c r="Z496" s="2" t="s">
        <v>65</v>
      </c>
      <c r="AA496" s="64">
        <f t="shared" si="226"/>
        <v>43951</v>
      </c>
      <c r="AB496" s="2"/>
      <c r="AC496" s="1"/>
      <c r="AD496" s="48">
        <v>48684</v>
      </c>
      <c r="AE496" s="22" t="s">
        <v>100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9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4"/>
      <c r="CX496" s="1"/>
      <c r="CY496" s="1"/>
      <c r="CZ496" s="1"/>
      <c r="DA496" s="1"/>
      <c r="DB496" s="1"/>
      <c r="DC496" s="1"/>
      <c r="DD496" s="1"/>
      <c r="DE496" s="1"/>
      <c r="DF496" s="1"/>
      <c r="DG496" s="2"/>
      <c r="DH496" s="1"/>
      <c r="DI496" s="1"/>
      <c r="DJ496" s="1"/>
      <c r="DK496" s="1"/>
      <c r="DL496" s="1"/>
      <c r="DM496" s="1"/>
    </row>
    <row r="497" spans="1:117" x14ac:dyDescent="0.2">
      <c r="A497" s="97">
        <f t="shared" si="220"/>
        <v>43938</v>
      </c>
      <c r="B497" s="5">
        <f t="shared" si="209"/>
        <v>989.70410000000004</v>
      </c>
      <c r="C497" s="5">
        <f t="shared" si="221"/>
        <v>937.50006250000001</v>
      </c>
      <c r="D497" s="63">
        <f t="shared" si="222"/>
        <v>5348.49</v>
      </c>
      <c r="E497" s="11">
        <f>IF(K497=1,VLOOKUP(A497,[1]Plan1!$BO$80:$BQ$314,3),E496)</f>
        <v>5331.91</v>
      </c>
      <c r="F497" s="143">
        <f t="shared" si="223"/>
        <v>43937</v>
      </c>
      <c r="G497" s="9">
        <f t="shared" si="210"/>
        <v>-3.0999403569978989E-3</v>
      </c>
      <c r="H497" s="64">
        <f t="shared" si="227"/>
        <v>43966</v>
      </c>
      <c r="I497" s="64">
        <f t="shared" si="211"/>
        <v>43966</v>
      </c>
      <c r="J497" s="1">
        <f t="shared" si="224"/>
        <v>20</v>
      </c>
      <c r="K497" s="1">
        <f t="shared" si="231"/>
        <v>2</v>
      </c>
      <c r="L497" s="5">
        <f t="shared" si="212"/>
        <v>0.99968957000000003</v>
      </c>
      <c r="M497" s="12">
        <f t="shared" si="232"/>
        <v>1.0006997500000001</v>
      </c>
      <c r="N497" s="12">
        <f t="shared" si="228"/>
        <v>1.0498563522271529</v>
      </c>
      <c r="O497" s="5">
        <f t="shared" si="230"/>
        <v>1.0495304400000001</v>
      </c>
      <c r="P497" s="5">
        <f t="shared" si="213"/>
        <v>983.93485309000005</v>
      </c>
      <c r="Q497" s="10">
        <f t="shared" si="214"/>
        <v>0</v>
      </c>
      <c r="R497" s="6">
        <f t="shared" si="215"/>
        <v>0</v>
      </c>
      <c r="S497" s="5">
        <f t="shared" si="216"/>
        <v>0</v>
      </c>
      <c r="T497" s="6">
        <f t="shared" si="225"/>
        <v>0.12</v>
      </c>
      <c r="U497" s="10">
        <f t="shared" si="229"/>
        <v>13</v>
      </c>
      <c r="V497" s="10">
        <v>252</v>
      </c>
      <c r="W497" s="12">
        <f t="shared" si="217"/>
        <v>1.0058634440000001</v>
      </c>
      <c r="X497" s="5">
        <f t="shared" si="218"/>
        <v>5.7692469099999997</v>
      </c>
      <c r="Y497" s="11">
        <f t="shared" si="219"/>
        <v>0</v>
      </c>
      <c r="Z497" s="2" t="s">
        <v>65</v>
      </c>
      <c r="AA497" s="64">
        <f t="shared" si="226"/>
        <v>43951</v>
      </c>
      <c r="AB497" s="2"/>
      <c r="AC497" s="1"/>
      <c r="AD497" s="48">
        <v>48690</v>
      </c>
      <c r="AE497" s="22" t="s">
        <v>85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9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4"/>
      <c r="CX497" s="1"/>
      <c r="CY497" s="1"/>
      <c r="CZ497" s="1"/>
      <c r="DA497" s="1"/>
      <c r="DB497" s="1"/>
      <c r="DC497" s="1"/>
      <c r="DD497" s="1"/>
      <c r="DE497" s="1"/>
      <c r="DF497" s="1"/>
      <c r="DG497" s="2"/>
      <c r="DH497" s="1"/>
      <c r="DI497" s="1"/>
      <c r="DJ497" s="1"/>
      <c r="DK497" s="1"/>
      <c r="DL497" s="1"/>
      <c r="DM497" s="1"/>
    </row>
    <row r="498" spans="1:117" x14ac:dyDescent="0.2">
      <c r="A498" s="97">
        <f t="shared" si="220"/>
        <v>43939</v>
      </c>
      <c r="B498" s="5">
        <f t="shared" si="209"/>
        <v>989.99558504000004</v>
      </c>
      <c r="C498" s="5">
        <f t="shared" si="221"/>
        <v>937.50006250000001</v>
      </c>
      <c r="D498" s="63">
        <f t="shared" si="222"/>
        <v>5348.49</v>
      </c>
      <c r="E498" s="11">
        <f>IF(K498=1,VLOOKUP(A498,[1]Plan1!$BO$80:$BQ$314,3),E497)</f>
        <v>5331.91</v>
      </c>
      <c r="F498" s="143">
        <f t="shared" si="223"/>
        <v>43937</v>
      </c>
      <c r="G498" s="9">
        <f t="shared" si="210"/>
        <v>-3.0999403569978989E-3</v>
      </c>
      <c r="H498" s="64">
        <f t="shared" si="227"/>
        <v>43966</v>
      </c>
      <c r="I498" s="64">
        <f t="shared" si="211"/>
        <v>43966</v>
      </c>
      <c r="J498" s="1">
        <f t="shared" si="224"/>
        <v>20</v>
      </c>
      <c r="K498" s="1">
        <f t="shared" si="231"/>
        <v>3</v>
      </c>
      <c r="L498" s="5">
        <f t="shared" si="212"/>
        <v>0.99953438999999999</v>
      </c>
      <c r="M498" s="12">
        <f t="shared" si="232"/>
        <v>1.0006997500000001</v>
      </c>
      <c r="N498" s="12">
        <f t="shared" si="228"/>
        <v>1.0498563522271529</v>
      </c>
      <c r="O498" s="5">
        <f t="shared" si="230"/>
        <v>1.0493675200000001</v>
      </c>
      <c r="P498" s="5">
        <f t="shared" si="213"/>
        <v>983.78211557999998</v>
      </c>
      <c r="Q498" s="10">
        <f t="shared" si="214"/>
        <v>0</v>
      </c>
      <c r="R498" s="6">
        <f t="shared" si="215"/>
        <v>0</v>
      </c>
      <c r="S498" s="5">
        <f t="shared" si="216"/>
        <v>0</v>
      </c>
      <c r="T498" s="6">
        <f t="shared" si="225"/>
        <v>0.12</v>
      </c>
      <c r="U498" s="10">
        <f t="shared" si="229"/>
        <v>14</v>
      </c>
      <c r="V498" s="10">
        <v>252</v>
      </c>
      <c r="W498" s="12">
        <f t="shared" si="217"/>
        <v>1.0063158999999999</v>
      </c>
      <c r="X498" s="5">
        <f t="shared" si="218"/>
        <v>6.2134694599999998</v>
      </c>
      <c r="Y498" s="11">
        <f t="shared" si="219"/>
        <v>0</v>
      </c>
      <c r="Z498" s="2" t="s">
        <v>65</v>
      </c>
      <c r="AA498" s="64">
        <f t="shared" si="226"/>
        <v>43951</v>
      </c>
      <c r="AB498" s="2"/>
      <c r="AC498" s="1"/>
      <c r="AD498" s="48">
        <v>48746</v>
      </c>
      <c r="AE498" s="22" t="s">
        <v>101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9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4"/>
      <c r="CX498" s="1"/>
      <c r="CY498" s="1"/>
      <c r="CZ498" s="1"/>
      <c r="DA498" s="1"/>
      <c r="DB498" s="1"/>
      <c r="DC498" s="1"/>
      <c r="DD498" s="1"/>
      <c r="DE498" s="1"/>
      <c r="DF498" s="1"/>
      <c r="DG498" s="2"/>
      <c r="DH498" s="1"/>
      <c r="DI498" s="1"/>
      <c r="DJ498" s="1"/>
      <c r="DK498" s="1"/>
      <c r="DL498" s="1"/>
      <c r="DM498" s="1"/>
    </row>
    <row r="499" spans="1:117" x14ac:dyDescent="0.2">
      <c r="A499" s="97">
        <f t="shared" si="220"/>
        <v>43940</v>
      </c>
      <c r="B499" s="5">
        <f t="shared" si="209"/>
        <v>989.99558504000004</v>
      </c>
      <c r="C499" s="5">
        <f t="shared" si="221"/>
        <v>937.50006250000001</v>
      </c>
      <c r="D499" s="63">
        <f t="shared" si="222"/>
        <v>5348.49</v>
      </c>
      <c r="E499" s="11">
        <f>IF(K499=1,VLOOKUP(A499,[1]Plan1!$BO$80:$BQ$314,3),E498)</f>
        <v>5331.91</v>
      </c>
      <c r="F499" s="143">
        <f t="shared" si="223"/>
        <v>43937</v>
      </c>
      <c r="G499" s="9">
        <f t="shared" si="210"/>
        <v>-3.0999403569978989E-3</v>
      </c>
      <c r="H499" s="64">
        <f t="shared" si="227"/>
        <v>43966</v>
      </c>
      <c r="I499" s="64">
        <f t="shared" si="211"/>
        <v>43966</v>
      </c>
      <c r="J499" s="1">
        <f t="shared" si="224"/>
        <v>20</v>
      </c>
      <c r="K499" s="1">
        <f t="shared" si="231"/>
        <v>3</v>
      </c>
      <c r="L499" s="5">
        <f t="shared" si="212"/>
        <v>0.99953438999999999</v>
      </c>
      <c r="M499" s="12">
        <f t="shared" si="232"/>
        <v>1.0006997500000001</v>
      </c>
      <c r="N499" s="12">
        <f t="shared" si="228"/>
        <v>1.0498563522271529</v>
      </c>
      <c r="O499" s="5">
        <f t="shared" si="230"/>
        <v>1.0493675200000001</v>
      </c>
      <c r="P499" s="5">
        <f t="shared" si="213"/>
        <v>983.78211557999998</v>
      </c>
      <c r="Q499" s="10">
        <f t="shared" si="214"/>
        <v>0</v>
      </c>
      <c r="R499" s="6">
        <f t="shared" si="215"/>
        <v>0</v>
      </c>
      <c r="S499" s="5">
        <f t="shared" si="216"/>
        <v>0</v>
      </c>
      <c r="T499" s="6">
        <f t="shared" si="225"/>
        <v>0.12</v>
      </c>
      <c r="U499" s="10">
        <f t="shared" si="229"/>
        <v>14</v>
      </c>
      <c r="V499" s="10">
        <v>252</v>
      </c>
      <c r="W499" s="12">
        <f t="shared" si="217"/>
        <v>1.0063158999999999</v>
      </c>
      <c r="X499" s="5">
        <f t="shared" si="218"/>
        <v>6.2134694599999998</v>
      </c>
      <c r="Y499" s="11">
        <f t="shared" si="219"/>
        <v>0</v>
      </c>
      <c r="Z499" s="2" t="s">
        <v>65</v>
      </c>
      <c r="AA499" s="64">
        <f t="shared" si="226"/>
        <v>43951</v>
      </c>
      <c r="AB499" s="2"/>
      <c r="AC499" s="1"/>
      <c r="AD499" s="48">
        <v>48829</v>
      </c>
      <c r="AE499" s="22" t="s">
        <v>103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9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4"/>
      <c r="CX499" s="1"/>
      <c r="CY499" s="1"/>
      <c r="CZ499" s="1"/>
      <c r="DA499" s="1"/>
      <c r="DB499" s="1"/>
      <c r="DC499" s="1"/>
      <c r="DD499" s="1"/>
      <c r="DE499" s="1"/>
      <c r="DF499" s="1"/>
      <c r="DG499" s="2"/>
      <c r="DH499" s="1"/>
      <c r="DI499" s="1"/>
      <c r="DJ499" s="1"/>
      <c r="DK499" s="1"/>
      <c r="DL499" s="1"/>
      <c r="DM499" s="1"/>
    </row>
    <row r="500" spans="1:117" x14ac:dyDescent="0.2">
      <c r="A500" s="97">
        <f t="shared" si="220"/>
        <v>43941</v>
      </c>
      <c r="B500" s="5">
        <f t="shared" si="209"/>
        <v>989.99558504000004</v>
      </c>
      <c r="C500" s="5">
        <f t="shared" si="221"/>
        <v>937.50006250000001</v>
      </c>
      <c r="D500" s="63">
        <f t="shared" si="222"/>
        <v>5348.49</v>
      </c>
      <c r="E500" s="11">
        <f>IF(K500=1,VLOOKUP(A500,[1]Plan1!$BO$80:$BQ$314,3),E499)</f>
        <v>5331.91</v>
      </c>
      <c r="F500" s="143">
        <f t="shared" si="223"/>
        <v>43937</v>
      </c>
      <c r="G500" s="9">
        <f t="shared" si="210"/>
        <v>-3.0999403569978989E-3</v>
      </c>
      <c r="H500" s="64">
        <f t="shared" si="227"/>
        <v>43966</v>
      </c>
      <c r="I500" s="64">
        <f t="shared" si="211"/>
        <v>43966</v>
      </c>
      <c r="J500" s="1">
        <f t="shared" si="224"/>
        <v>20</v>
      </c>
      <c r="K500" s="1">
        <f t="shared" si="231"/>
        <v>3</v>
      </c>
      <c r="L500" s="5">
        <f t="shared" si="212"/>
        <v>0.99953438999999999</v>
      </c>
      <c r="M500" s="12">
        <f t="shared" si="232"/>
        <v>1.0006997500000001</v>
      </c>
      <c r="N500" s="12">
        <f t="shared" si="228"/>
        <v>1.0498563522271529</v>
      </c>
      <c r="O500" s="5">
        <f t="shared" si="230"/>
        <v>1.0493675200000001</v>
      </c>
      <c r="P500" s="5">
        <f t="shared" si="213"/>
        <v>983.78211557999998</v>
      </c>
      <c r="Q500" s="10">
        <f t="shared" si="214"/>
        <v>0</v>
      </c>
      <c r="R500" s="6">
        <f t="shared" si="215"/>
        <v>0</v>
      </c>
      <c r="S500" s="5">
        <f t="shared" si="216"/>
        <v>0</v>
      </c>
      <c r="T500" s="6">
        <f t="shared" si="225"/>
        <v>0.12</v>
      </c>
      <c r="U500" s="10">
        <f t="shared" si="229"/>
        <v>14</v>
      </c>
      <c r="V500" s="10">
        <v>252</v>
      </c>
      <c r="W500" s="12">
        <f t="shared" si="217"/>
        <v>1.0063158999999999</v>
      </c>
      <c r="X500" s="5">
        <f t="shared" si="218"/>
        <v>6.2134694599999998</v>
      </c>
      <c r="Y500" s="11">
        <f t="shared" si="219"/>
        <v>0</v>
      </c>
      <c r="Z500" s="2" t="s">
        <v>65</v>
      </c>
      <c r="AA500" s="64">
        <f t="shared" si="226"/>
        <v>43951</v>
      </c>
      <c r="AB500" s="2"/>
      <c r="AC500" s="1"/>
      <c r="AD500" s="48">
        <v>48864</v>
      </c>
      <c r="AE500" s="32" t="s">
        <v>89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9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4"/>
      <c r="CX500" s="1"/>
      <c r="CY500" s="1"/>
      <c r="CZ500" s="1"/>
      <c r="DA500" s="1"/>
      <c r="DB500" s="1"/>
      <c r="DC500" s="1"/>
      <c r="DD500" s="1"/>
      <c r="DE500" s="1"/>
      <c r="DF500" s="1"/>
      <c r="DG500" s="2"/>
      <c r="DH500" s="1"/>
      <c r="DI500" s="1"/>
      <c r="DJ500" s="1"/>
      <c r="DK500" s="1"/>
      <c r="DL500" s="1"/>
      <c r="DM500" s="1"/>
    </row>
    <row r="501" spans="1:117" x14ac:dyDescent="0.2">
      <c r="A501" s="97">
        <f t="shared" si="220"/>
        <v>43942</v>
      </c>
      <c r="B501" s="5">
        <f t="shared" si="209"/>
        <v>990.28716929999996</v>
      </c>
      <c r="C501" s="5">
        <f t="shared" si="221"/>
        <v>937.50006250000001</v>
      </c>
      <c r="D501" s="63">
        <f t="shared" si="222"/>
        <v>5348.49</v>
      </c>
      <c r="E501" s="11">
        <f>IF(K501=1,VLOOKUP(A501,[1]Plan1!$BO$80:$BQ$314,3),E500)</f>
        <v>5331.91</v>
      </c>
      <c r="F501" s="143">
        <f t="shared" si="223"/>
        <v>43937</v>
      </c>
      <c r="G501" s="9">
        <f t="shared" si="210"/>
        <v>-3.0999403569978989E-3</v>
      </c>
      <c r="H501" s="64">
        <f t="shared" si="227"/>
        <v>43966</v>
      </c>
      <c r="I501" s="64">
        <f t="shared" si="211"/>
        <v>43966</v>
      </c>
      <c r="J501" s="1">
        <f t="shared" si="224"/>
        <v>20</v>
      </c>
      <c r="K501" s="1">
        <f t="shared" si="231"/>
        <v>4</v>
      </c>
      <c r="L501" s="5">
        <f t="shared" si="212"/>
        <v>0.99937924</v>
      </c>
      <c r="M501" s="12">
        <f t="shared" si="232"/>
        <v>1.0006997500000001</v>
      </c>
      <c r="N501" s="12">
        <f t="shared" si="228"/>
        <v>1.0498563522271529</v>
      </c>
      <c r="O501" s="5">
        <f t="shared" si="230"/>
        <v>1.0492046399999999</v>
      </c>
      <c r="P501" s="5">
        <f t="shared" si="213"/>
        <v>983.62941556999999</v>
      </c>
      <c r="Q501" s="10">
        <f t="shared" si="214"/>
        <v>0</v>
      </c>
      <c r="R501" s="6">
        <f t="shared" si="215"/>
        <v>0</v>
      </c>
      <c r="S501" s="5">
        <f t="shared" si="216"/>
        <v>0</v>
      </c>
      <c r="T501" s="6">
        <f t="shared" si="225"/>
        <v>0.12</v>
      </c>
      <c r="U501" s="10">
        <f t="shared" si="229"/>
        <v>15</v>
      </c>
      <c r="V501" s="10">
        <v>252</v>
      </c>
      <c r="W501" s="12">
        <f t="shared" si="217"/>
        <v>1.006768559</v>
      </c>
      <c r="X501" s="5">
        <f t="shared" si="218"/>
        <v>6.6577537299999996</v>
      </c>
      <c r="Y501" s="11">
        <f t="shared" si="219"/>
        <v>0</v>
      </c>
      <c r="Z501" s="2" t="s">
        <v>65</v>
      </c>
      <c r="AA501" s="64">
        <f t="shared" si="226"/>
        <v>43951</v>
      </c>
      <c r="AB501" s="2"/>
      <c r="AC501" s="1"/>
      <c r="AD501" s="48">
        <v>48885</v>
      </c>
      <c r="AE501" s="22" t="s">
        <v>95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9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4"/>
      <c r="CX501" s="1"/>
      <c r="CY501" s="1"/>
      <c r="CZ501" s="1"/>
      <c r="DA501" s="1"/>
      <c r="DB501" s="1"/>
      <c r="DC501" s="1"/>
      <c r="DD501" s="1"/>
      <c r="DE501" s="1"/>
      <c r="DF501" s="1"/>
      <c r="DG501" s="2"/>
      <c r="DH501" s="1"/>
      <c r="DI501" s="1"/>
      <c r="DJ501" s="1"/>
      <c r="DK501" s="1"/>
      <c r="DL501" s="1"/>
      <c r="DM501" s="1"/>
    </row>
    <row r="502" spans="1:117" x14ac:dyDescent="0.2">
      <c r="A502" s="97">
        <f t="shared" si="220"/>
        <v>43943</v>
      </c>
      <c r="B502" s="5">
        <f t="shared" si="209"/>
        <v>990.28716929999996</v>
      </c>
      <c r="C502" s="5">
        <f t="shared" si="221"/>
        <v>937.50006250000001</v>
      </c>
      <c r="D502" s="63">
        <f t="shared" si="222"/>
        <v>5348.49</v>
      </c>
      <c r="E502" s="11">
        <f>IF(K502=1,VLOOKUP(A502,[1]Plan1!$BO$80:$BQ$314,3),E501)</f>
        <v>5331.91</v>
      </c>
      <c r="F502" s="143">
        <f t="shared" si="223"/>
        <v>43937</v>
      </c>
      <c r="G502" s="9">
        <f t="shared" si="210"/>
        <v>-3.0999403569978989E-3</v>
      </c>
      <c r="H502" s="64">
        <f t="shared" si="227"/>
        <v>43966</v>
      </c>
      <c r="I502" s="64">
        <f t="shared" si="211"/>
        <v>43966</v>
      </c>
      <c r="J502" s="1">
        <f t="shared" si="224"/>
        <v>20</v>
      </c>
      <c r="K502" s="1">
        <f t="shared" si="231"/>
        <v>4</v>
      </c>
      <c r="L502" s="5">
        <f t="shared" si="212"/>
        <v>0.99937924</v>
      </c>
      <c r="M502" s="12">
        <f t="shared" si="232"/>
        <v>1.0006997500000001</v>
      </c>
      <c r="N502" s="12">
        <f t="shared" si="228"/>
        <v>1.0498563522271529</v>
      </c>
      <c r="O502" s="5">
        <f t="shared" si="230"/>
        <v>1.0492046399999999</v>
      </c>
      <c r="P502" s="5">
        <f t="shared" si="213"/>
        <v>983.62941556999999</v>
      </c>
      <c r="Q502" s="10">
        <f t="shared" si="214"/>
        <v>0</v>
      </c>
      <c r="R502" s="6">
        <f t="shared" si="215"/>
        <v>0</v>
      </c>
      <c r="S502" s="5">
        <f t="shared" si="216"/>
        <v>0</v>
      </c>
      <c r="T502" s="6">
        <f t="shared" si="225"/>
        <v>0.12</v>
      </c>
      <c r="U502" s="10">
        <f t="shared" si="229"/>
        <v>15</v>
      </c>
      <c r="V502" s="10">
        <v>252</v>
      </c>
      <c r="W502" s="12">
        <f t="shared" si="217"/>
        <v>1.006768559</v>
      </c>
      <c r="X502" s="5">
        <f t="shared" si="218"/>
        <v>6.6577537299999996</v>
      </c>
      <c r="Y502" s="11">
        <f t="shared" si="219"/>
        <v>0</v>
      </c>
      <c r="Z502" s="2" t="s">
        <v>65</v>
      </c>
      <c r="AA502" s="64">
        <f t="shared" si="226"/>
        <v>43951</v>
      </c>
      <c r="AB502" s="2"/>
      <c r="AC502" s="1"/>
      <c r="AD502" s="48">
        <v>48898</v>
      </c>
      <c r="AE502" s="22" t="s">
        <v>96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9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4"/>
      <c r="CX502" s="1"/>
      <c r="CY502" s="1"/>
      <c r="CZ502" s="1"/>
      <c r="DA502" s="1"/>
      <c r="DB502" s="1"/>
      <c r="DC502" s="1"/>
      <c r="DD502" s="1"/>
      <c r="DE502" s="1"/>
      <c r="DF502" s="1"/>
      <c r="DG502" s="2"/>
      <c r="DH502" s="1"/>
      <c r="DI502" s="1"/>
      <c r="DJ502" s="1"/>
      <c r="DK502" s="1"/>
      <c r="DL502" s="1"/>
      <c r="DM502" s="1"/>
    </row>
    <row r="503" spans="1:117" x14ac:dyDescent="0.2">
      <c r="A503" s="97">
        <f t="shared" si="220"/>
        <v>43944</v>
      </c>
      <c r="B503" s="5">
        <f t="shared" si="209"/>
        <v>990.57882539000002</v>
      </c>
      <c r="C503" s="5">
        <f t="shared" si="221"/>
        <v>937.50006250000001</v>
      </c>
      <c r="D503" s="63">
        <f t="shared" si="222"/>
        <v>5348.49</v>
      </c>
      <c r="E503" s="11">
        <f>IF(K503=1,VLOOKUP(A503,[1]Plan1!$BO$80:$BQ$314,3),E502)</f>
        <v>5331.91</v>
      </c>
      <c r="F503" s="143">
        <f t="shared" si="223"/>
        <v>43937</v>
      </c>
      <c r="G503" s="9">
        <f t="shared" si="210"/>
        <v>-3.0999403569978989E-3</v>
      </c>
      <c r="H503" s="64">
        <f t="shared" si="227"/>
        <v>43966</v>
      </c>
      <c r="I503" s="64">
        <f t="shared" si="211"/>
        <v>43966</v>
      </c>
      <c r="J503" s="1">
        <f t="shared" si="224"/>
        <v>20</v>
      </c>
      <c r="K503" s="1">
        <f t="shared" si="231"/>
        <v>5</v>
      </c>
      <c r="L503" s="5">
        <f t="shared" si="212"/>
        <v>0.99922411</v>
      </c>
      <c r="M503" s="12">
        <f t="shared" si="232"/>
        <v>1.0006997500000001</v>
      </c>
      <c r="N503" s="12">
        <f t="shared" si="228"/>
        <v>1.0498563522271529</v>
      </c>
      <c r="O503" s="5">
        <f t="shared" si="230"/>
        <v>1.0490417700000001</v>
      </c>
      <c r="P503" s="5">
        <f t="shared" si="213"/>
        <v>983.47672494000005</v>
      </c>
      <c r="Q503" s="10">
        <f t="shared" si="214"/>
        <v>0</v>
      </c>
      <c r="R503" s="6">
        <f t="shared" si="215"/>
        <v>0</v>
      </c>
      <c r="S503" s="5">
        <f t="shared" si="216"/>
        <v>0</v>
      </c>
      <c r="T503" s="6">
        <f t="shared" si="225"/>
        <v>0.12</v>
      </c>
      <c r="U503" s="10">
        <f t="shared" si="229"/>
        <v>16</v>
      </c>
      <c r="V503" s="10">
        <v>252</v>
      </c>
      <c r="W503" s="12">
        <f t="shared" si="217"/>
        <v>1.007221422</v>
      </c>
      <c r="X503" s="5">
        <f t="shared" si="218"/>
        <v>7.10210045</v>
      </c>
      <c r="Y503" s="11">
        <f t="shared" si="219"/>
        <v>0</v>
      </c>
      <c r="Z503" s="2" t="s">
        <v>65</v>
      </c>
      <c r="AA503" s="64">
        <f t="shared" si="226"/>
        <v>43951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9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4"/>
      <c r="CX503" s="1"/>
      <c r="CY503" s="1"/>
      <c r="CZ503" s="1"/>
      <c r="DA503" s="1"/>
      <c r="DB503" s="1"/>
      <c r="DC503" s="1"/>
      <c r="DD503" s="1"/>
      <c r="DE503" s="1"/>
      <c r="DF503" s="1"/>
      <c r="DG503" s="2"/>
      <c r="DH503" s="1"/>
      <c r="DI503" s="1"/>
      <c r="DJ503" s="1"/>
      <c r="DK503" s="1"/>
      <c r="DL503" s="1"/>
      <c r="DM503" s="1"/>
    </row>
    <row r="504" spans="1:117" x14ac:dyDescent="0.2">
      <c r="A504" s="97">
        <f t="shared" si="220"/>
        <v>43945</v>
      </c>
      <c r="B504" s="5">
        <f t="shared" si="209"/>
        <v>990.87057113000003</v>
      </c>
      <c r="C504" s="5">
        <f t="shared" si="221"/>
        <v>937.50006250000001</v>
      </c>
      <c r="D504" s="63">
        <f t="shared" si="222"/>
        <v>5348.49</v>
      </c>
      <c r="E504" s="11">
        <f>IF(K504=1,VLOOKUP(A504,[1]Plan1!$BO$80:$BQ$314,3),E503)</f>
        <v>5331.91</v>
      </c>
      <c r="F504" s="143">
        <f t="shared" si="223"/>
        <v>43937</v>
      </c>
      <c r="G504" s="9">
        <f t="shared" si="210"/>
        <v>-3.0999403569978989E-3</v>
      </c>
      <c r="H504" s="64">
        <f t="shared" si="227"/>
        <v>43966</v>
      </c>
      <c r="I504" s="64">
        <f t="shared" si="211"/>
        <v>43966</v>
      </c>
      <c r="J504" s="1">
        <f t="shared" si="224"/>
        <v>20</v>
      </c>
      <c r="K504" s="1">
        <f t="shared" si="231"/>
        <v>6</v>
      </c>
      <c r="L504" s="5">
        <f t="shared" si="212"/>
        <v>0.99906899999999998</v>
      </c>
      <c r="M504" s="12">
        <f t="shared" si="232"/>
        <v>1.0006997500000001</v>
      </c>
      <c r="N504" s="12">
        <f t="shared" si="228"/>
        <v>1.0498563522271529</v>
      </c>
      <c r="O504" s="5">
        <f t="shared" si="230"/>
        <v>1.0488789300000001</v>
      </c>
      <c r="P504" s="5">
        <f t="shared" si="213"/>
        <v>983.32406242000002</v>
      </c>
      <c r="Q504" s="10">
        <f t="shared" si="214"/>
        <v>0</v>
      </c>
      <c r="R504" s="6">
        <f t="shared" si="215"/>
        <v>0</v>
      </c>
      <c r="S504" s="5">
        <f t="shared" si="216"/>
        <v>0</v>
      </c>
      <c r="T504" s="6">
        <f t="shared" si="225"/>
        <v>0.12</v>
      </c>
      <c r="U504" s="10">
        <f t="shared" si="229"/>
        <v>17</v>
      </c>
      <c r="V504" s="10">
        <v>252</v>
      </c>
      <c r="W504" s="12">
        <f t="shared" si="217"/>
        <v>1.0076744879999999</v>
      </c>
      <c r="X504" s="5">
        <f t="shared" si="218"/>
        <v>7.5465087100000003</v>
      </c>
      <c r="Y504" s="11">
        <f t="shared" si="219"/>
        <v>0</v>
      </c>
      <c r="Z504" s="2" t="s">
        <v>65</v>
      </c>
      <c r="AA504" s="64">
        <f t="shared" si="226"/>
        <v>43951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9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4"/>
      <c r="CX504" s="1"/>
      <c r="CY504" s="1"/>
      <c r="CZ504" s="1"/>
      <c r="DA504" s="1"/>
      <c r="DB504" s="1"/>
      <c r="DC504" s="1"/>
      <c r="DD504" s="1"/>
      <c r="DE504" s="1"/>
      <c r="DF504" s="1"/>
      <c r="DG504" s="2"/>
      <c r="DH504" s="1"/>
      <c r="DI504" s="1"/>
      <c r="DJ504" s="1"/>
      <c r="DK504" s="1"/>
      <c r="DL504" s="1"/>
      <c r="DM504" s="1"/>
    </row>
    <row r="505" spans="1:117" x14ac:dyDescent="0.2">
      <c r="A505" s="97">
        <f t="shared" si="220"/>
        <v>43946</v>
      </c>
      <c r="B505" s="5">
        <f t="shared" si="209"/>
        <v>991.16240747000006</v>
      </c>
      <c r="C505" s="5">
        <f t="shared" si="221"/>
        <v>937.50006250000001</v>
      </c>
      <c r="D505" s="63">
        <f t="shared" si="222"/>
        <v>5348.49</v>
      </c>
      <c r="E505" s="11">
        <f>IF(K505=1,VLOOKUP(A505,[1]Plan1!$BO$80:$BQ$314,3),E504)</f>
        <v>5331.91</v>
      </c>
      <c r="F505" s="143">
        <f t="shared" si="223"/>
        <v>43937</v>
      </c>
      <c r="G505" s="9">
        <f t="shared" si="210"/>
        <v>-3.0999403569978989E-3</v>
      </c>
      <c r="H505" s="64">
        <f t="shared" si="227"/>
        <v>43966</v>
      </c>
      <c r="I505" s="64">
        <f t="shared" si="211"/>
        <v>43966</v>
      </c>
      <c r="J505" s="1">
        <f t="shared" si="224"/>
        <v>20</v>
      </c>
      <c r="K505" s="1">
        <f t="shared" si="231"/>
        <v>7</v>
      </c>
      <c r="L505" s="5">
        <f t="shared" si="212"/>
        <v>0.99891392000000001</v>
      </c>
      <c r="M505" s="12">
        <f t="shared" si="232"/>
        <v>1.0006997500000001</v>
      </c>
      <c r="N505" s="12">
        <f t="shared" si="228"/>
        <v>1.0498563522271529</v>
      </c>
      <c r="O505" s="5">
        <f t="shared" si="230"/>
        <v>1.0487161199999999</v>
      </c>
      <c r="P505" s="5">
        <f t="shared" si="213"/>
        <v>983.17142804000002</v>
      </c>
      <c r="Q505" s="10">
        <f t="shared" si="214"/>
        <v>0</v>
      </c>
      <c r="R505" s="6">
        <f t="shared" si="215"/>
        <v>0</v>
      </c>
      <c r="S505" s="5">
        <f t="shared" si="216"/>
        <v>0</v>
      </c>
      <c r="T505" s="6">
        <f t="shared" si="225"/>
        <v>0.12</v>
      </c>
      <c r="U505" s="10">
        <f t="shared" si="229"/>
        <v>18</v>
      </c>
      <c r="V505" s="10">
        <v>252</v>
      </c>
      <c r="W505" s="12">
        <f t="shared" si="217"/>
        <v>1.0081277580000001</v>
      </c>
      <c r="X505" s="5">
        <f t="shared" si="218"/>
        <v>7.9909794300000003</v>
      </c>
      <c r="Y505" s="11">
        <f t="shared" si="219"/>
        <v>0</v>
      </c>
      <c r="Z505" s="2" t="s">
        <v>65</v>
      </c>
      <c r="AA505" s="64">
        <f t="shared" si="226"/>
        <v>43951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9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4"/>
      <c r="CX505" s="1"/>
      <c r="CY505" s="1"/>
      <c r="CZ505" s="1"/>
      <c r="DA505" s="1"/>
      <c r="DB505" s="1"/>
      <c r="DC505" s="1"/>
      <c r="DD505" s="1"/>
      <c r="DE505" s="1"/>
      <c r="DF505" s="1"/>
      <c r="DG505" s="2"/>
      <c r="DH505" s="1"/>
      <c r="DI505" s="1"/>
      <c r="DJ505" s="1"/>
      <c r="DK505" s="1"/>
      <c r="DL505" s="1"/>
      <c r="DM505" s="1"/>
    </row>
    <row r="506" spans="1:117" x14ac:dyDescent="0.2">
      <c r="A506" s="97">
        <f t="shared" si="220"/>
        <v>43947</v>
      </c>
      <c r="B506" s="5">
        <f t="shared" si="209"/>
        <v>991.16240747000006</v>
      </c>
      <c r="C506" s="5">
        <f t="shared" si="221"/>
        <v>937.50006250000001</v>
      </c>
      <c r="D506" s="63">
        <f t="shared" si="222"/>
        <v>5348.49</v>
      </c>
      <c r="E506" s="11">
        <f>IF(K506=1,VLOOKUP(A506,[1]Plan1!$BO$80:$BQ$314,3),E505)</f>
        <v>5331.91</v>
      </c>
      <c r="F506" s="143">
        <f t="shared" si="223"/>
        <v>43937</v>
      </c>
      <c r="G506" s="9">
        <f t="shared" si="210"/>
        <v>-3.0999403569978989E-3</v>
      </c>
      <c r="H506" s="64">
        <f t="shared" si="227"/>
        <v>43966</v>
      </c>
      <c r="I506" s="64">
        <f t="shared" si="211"/>
        <v>43966</v>
      </c>
      <c r="J506" s="1">
        <f t="shared" si="224"/>
        <v>20</v>
      </c>
      <c r="K506" s="1">
        <f t="shared" si="231"/>
        <v>7</v>
      </c>
      <c r="L506" s="5">
        <f t="shared" si="212"/>
        <v>0.99891392000000001</v>
      </c>
      <c r="M506" s="12">
        <f t="shared" si="232"/>
        <v>1.0006997500000001</v>
      </c>
      <c r="N506" s="12">
        <f t="shared" si="228"/>
        <v>1.0498563522271529</v>
      </c>
      <c r="O506" s="5">
        <f t="shared" si="230"/>
        <v>1.0487161199999999</v>
      </c>
      <c r="P506" s="5">
        <f t="shared" si="213"/>
        <v>983.17142804000002</v>
      </c>
      <c r="Q506" s="10">
        <f t="shared" si="214"/>
        <v>0</v>
      </c>
      <c r="R506" s="6">
        <f t="shared" si="215"/>
        <v>0</v>
      </c>
      <c r="S506" s="5">
        <f t="shared" si="216"/>
        <v>0</v>
      </c>
      <c r="T506" s="6">
        <f t="shared" si="225"/>
        <v>0.12</v>
      </c>
      <c r="U506" s="10">
        <f t="shared" si="229"/>
        <v>18</v>
      </c>
      <c r="V506" s="10">
        <v>252</v>
      </c>
      <c r="W506" s="12">
        <f t="shared" si="217"/>
        <v>1.0081277580000001</v>
      </c>
      <c r="X506" s="5">
        <f t="shared" si="218"/>
        <v>7.9909794300000003</v>
      </c>
      <c r="Y506" s="11">
        <f t="shared" si="219"/>
        <v>0</v>
      </c>
      <c r="Z506" s="2" t="s">
        <v>65</v>
      </c>
      <c r="AA506" s="64">
        <f t="shared" si="226"/>
        <v>43951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9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4"/>
      <c r="CX506" s="1"/>
      <c r="CY506" s="1"/>
      <c r="CZ506" s="1"/>
      <c r="DA506" s="1"/>
      <c r="DB506" s="1"/>
      <c r="DC506" s="1"/>
      <c r="DD506" s="1"/>
      <c r="DE506" s="1"/>
      <c r="DF506" s="1"/>
      <c r="DG506" s="2"/>
      <c r="DH506" s="1"/>
      <c r="DI506" s="1"/>
      <c r="DJ506" s="1"/>
      <c r="DK506" s="1"/>
      <c r="DL506" s="1"/>
      <c r="DM506" s="1"/>
    </row>
    <row r="507" spans="1:117" x14ac:dyDescent="0.2">
      <c r="A507" s="97">
        <f t="shared" si="220"/>
        <v>43948</v>
      </c>
      <c r="B507" s="5">
        <f t="shared" si="209"/>
        <v>991.16240747000006</v>
      </c>
      <c r="C507" s="5">
        <f t="shared" si="221"/>
        <v>937.50006250000001</v>
      </c>
      <c r="D507" s="63">
        <f t="shared" si="222"/>
        <v>5348.49</v>
      </c>
      <c r="E507" s="11">
        <f>IF(K507=1,VLOOKUP(A507,[1]Plan1!$BO$80:$BQ$314,3),E506)</f>
        <v>5331.91</v>
      </c>
      <c r="F507" s="143">
        <f t="shared" si="223"/>
        <v>43937</v>
      </c>
      <c r="G507" s="9">
        <f t="shared" si="210"/>
        <v>-3.0999403569978989E-3</v>
      </c>
      <c r="H507" s="64">
        <f t="shared" si="227"/>
        <v>43966</v>
      </c>
      <c r="I507" s="64">
        <f t="shared" si="211"/>
        <v>43966</v>
      </c>
      <c r="J507" s="1">
        <f t="shared" si="224"/>
        <v>20</v>
      </c>
      <c r="K507" s="1">
        <f t="shared" si="231"/>
        <v>7</v>
      </c>
      <c r="L507" s="5">
        <f t="shared" si="212"/>
        <v>0.99891392000000001</v>
      </c>
      <c r="M507" s="12">
        <f t="shared" si="232"/>
        <v>1.0006997500000001</v>
      </c>
      <c r="N507" s="12">
        <f t="shared" si="228"/>
        <v>1.0498563522271529</v>
      </c>
      <c r="O507" s="5">
        <f t="shared" si="230"/>
        <v>1.0487161199999999</v>
      </c>
      <c r="P507" s="5">
        <f t="shared" si="213"/>
        <v>983.17142804000002</v>
      </c>
      <c r="Q507" s="10">
        <f t="shared" si="214"/>
        <v>0</v>
      </c>
      <c r="R507" s="6">
        <f t="shared" si="215"/>
        <v>0</v>
      </c>
      <c r="S507" s="5">
        <f t="shared" si="216"/>
        <v>0</v>
      </c>
      <c r="T507" s="6">
        <f t="shared" si="225"/>
        <v>0.12</v>
      </c>
      <c r="U507" s="10">
        <f t="shared" si="229"/>
        <v>18</v>
      </c>
      <c r="V507" s="10">
        <v>252</v>
      </c>
      <c r="W507" s="12">
        <f t="shared" si="217"/>
        <v>1.0081277580000001</v>
      </c>
      <c r="X507" s="5">
        <f t="shared" si="218"/>
        <v>7.9909794300000003</v>
      </c>
      <c r="Y507" s="11">
        <f t="shared" si="219"/>
        <v>0</v>
      </c>
      <c r="Z507" s="2" t="s">
        <v>65</v>
      </c>
      <c r="AA507" s="64">
        <f t="shared" si="226"/>
        <v>43951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9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4"/>
      <c r="CX507" s="1"/>
      <c r="CY507" s="1"/>
      <c r="CZ507" s="1"/>
      <c r="DA507" s="1"/>
      <c r="DB507" s="1"/>
      <c r="DC507" s="1"/>
      <c r="DD507" s="1"/>
      <c r="DE507" s="1"/>
      <c r="DF507" s="1"/>
      <c r="DG507" s="2"/>
      <c r="DH507" s="1"/>
      <c r="DI507" s="1"/>
      <c r="DJ507" s="1"/>
      <c r="DK507" s="1"/>
      <c r="DL507" s="1"/>
      <c r="DM507" s="1"/>
    </row>
    <row r="508" spans="1:117" x14ac:dyDescent="0.2">
      <c r="A508" s="97">
        <f t="shared" si="220"/>
        <v>43949</v>
      </c>
      <c r="B508" s="5">
        <f t="shared" si="209"/>
        <v>991.45432587000005</v>
      </c>
      <c r="C508" s="5">
        <f t="shared" si="221"/>
        <v>937.50006250000001</v>
      </c>
      <c r="D508" s="63">
        <f t="shared" si="222"/>
        <v>5348.49</v>
      </c>
      <c r="E508" s="11">
        <f>IF(K508=1,VLOOKUP(A508,[1]Plan1!$BO$80:$BQ$314,3),E507)</f>
        <v>5331.91</v>
      </c>
      <c r="F508" s="143">
        <f t="shared" si="223"/>
        <v>43937</v>
      </c>
      <c r="G508" s="9">
        <f t="shared" si="210"/>
        <v>-3.0999403569978989E-3</v>
      </c>
      <c r="H508" s="64">
        <f t="shared" si="227"/>
        <v>43966</v>
      </c>
      <c r="I508" s="64">
        <f t="shared" si="211"/>
        <v>43966</v>
      </c>
      <c r="J508" s="1">
        <f t="shared" si="224"/>
        <v>20</v>
      </c>
      <c r="K508" s="1">
        <f t="shared" si="231"/>
        <v>8</v>
      </c>
      <c r="L508" s="5">
        <f t="shared" si="212"/>
        <v>0.99875886000000003</v>
      </c>
      <c r="M508" s="12">
        <f t="shared" si="232"/>
        <v>1.0006997500000001</v>
      </c>
      <c r="N508" s="12">
        <f t="shared" si="228"/>
        <v>1.0498563522271529</v>
      </c>
      <c r="O508" s="5">
        <f t="shared" si="230"/>
        <v>1.0485533300000001</v>
      </c>
      <c r="P508" s="5">
        <f t="shared" si="213"/>
        <v>983.0188124</v>
      </c>
      <c r="Q508" s="10">
        <f t="shared" si="214"/>
        <v>0</v>
      </c>
      <c r="R508" s="6">
        <f t="shared" si="215"/>
        <v>0</v>
      </c>
      <c r="S508" s="5">
        <f t="shared" si="216"/>
        <v>0</v>
      </c>
      <c r="T508" s="6">
        <f t="shared" si="225"/>
        <v>0.12</v>
      </c>
      <c r="U508" s="10">
        <f t="shared" si="229"/>
        <v>19</v>
      </c>
      <c r="V508" s="10">
        <v>252</v>
      </c>
      <c r="W508" s="12">
        <f t="shared" si="217"/>
        <v>1.0085812329999999</v>
      </c>
      <c r="X508" s="5">
        <f t="shared" si="218"/>
        <v>8.4355134700000001</v>
      </c>
      <c r="Y508" s="11">
        <f t="shared" si="219"/>
        <v>0</v>
      </c>
      <c r="Z508" s="2" t="s">
        <v>65</v>
      </c>
      <c r="AA508" s="64">
        <f t="shared" si="226"/>
        <v>43951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9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4"/>
      <c r="CX508" s="1"/>
      <c r="CY508" s="1"/>
      <c r="CZ508" s="1"/>
      <c r="DA508" s="1"/>
      <c r="DB508" s="1"/>
      <c r="DC508" s="1"/>
      <c r="DD508" s="1"/>
      <c r="DE508" s="1"/>
      <c r="DF508" s="1"/>
      <c r="DG508" s="2"/>
      <c r="DH508" s="1"/>
      <c r="DI508" s="1"/>
      <c r="DJ508" s="1"/>
      <c r="DK508" s="1"/>
      <c r="DL508" s="1"/>
      <c r="DM508" s="1"/>
    </row>
    <row r="509" spans="1:117" x14ac:dyDescent="0.2">
      <c r="A509" s="97">
        <f t="shared" si="220"/>
        <v>43950</v>
      </c>
      <c r="B509" s="5">
        <f t="shared" si="209"/>
        <v>991.74633374999996</v>
      </c>
      <c r="C509" s="5">
        <f t="shared" si="221"/>
        <v>937.50006250000001</v>
      </c>
      <c r="D509" s="63">
        <f t="shared" si="222"/>
        <v>5348.49</v>
      </c>
      <c r="E509" s="11">
        <f>IF(K509=1,VLOOKUP(A509,[1]Plan1!$BO$80:$BQ$314,3),E508)</f>
        <v>5331.91</v>
      </c>
      <c r="F509" s="143">
        <f t="shared" si="223"/>
        <v>43937</v>
      </c>
      <c r="G509" s="9">
        <f t="shared" si="210"/>
        <v>-3.0999403569978989E-3</v>
      </c>
      <c r="H509" s="64">
        <f t="shared" si="227"/>
        <v>43966</v>
      </c>
      <c r="I509" s="64">
        <f t="shared" si="211"/>
        <v>43966</v>
      </c>
      <c r="J509" s="1">
        <f t="shared" si="224"/>
        <v>20</v>
      </c>
      <c r="K509" s="1">
        <f t="shared" si="231"/>
        <v>9</v>
      </c>
      <c r="L509" s="5">
        <f t="shared" si="212"/>
        <v>0.99860382999999997</v>
      </c>
      <c r="M509" s="12">
        <f t="shared" si="232"/>
        <v>1.0006997500000001</v>
      </c>
      <c r="N509" s="12">
        <f t="shared" si="228"/>
        <v>1.0498563522271529</v>
      </c>
      <c r="O509" s="5">
        <f t="shared" si="230"/>
        <v>1.04839057</v>
      </c>
      <c r="P509" s="5">
        <f t="shared" si="213"/>
        <v>982.86622489000001</v>
      </c>
      <c r="Q509" s="10">
        <f t="shared" si="214"/>
        <v>0</v>
      </c>
      <c r="R509" s="6">
        <f t="shared" si="215"/>
        <v>0</v>
      </c>
      <c r="S509" s="5">
        <f t="shared" si="216"/>
        <v>0</v>
      </c>
      <c r="T509" s="6">
        <f t="shared" si="225"/>
        <v>0.12</v>
      </c>
      <c r="U509" s="10">
        <f t="shared" si="229"/>
        <v>20</v>
      </c>
      <c r="V509" s="10">
        <v>252</v>
      </c>
      <c r="W509" s="12">
        <f t="shared" si="217"/>
        <v>1.0090349110000001</v>
      </c>
      <c r="X509" s="5">
        <f t="shared" si="218"/>
        <v>8.88010886</v>
      </c>
      <c r="Y509" s="11">
        <f t="shared" si="219"/>
        <v>0</v>
      </c>
      <c r="Z509" s="2" t="s">
        <v>65</v>
      </c>
      <c r="AA509" s="64">
        <f t="shared" si="226"/>
        <v>43951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9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4"/>
      <c r="CX509" s="1"/>
      <c r="CY509" s="1"/>
      <c r="CZ509" s="1"/>
      <c r="DA509" s="1"/>
      <c r="DB509" s="1"/>
      <c r="DC509" s="1"/>
      <c r="DD509" s="1"/>
      <c r="DE509" s="1"/>
      <c r="DF509" s="1"/>
      <c r="DG509" s="2"/>
      <c r="DH509" s="1"/>
      <c r="DI509" s="1"/>
      <c r="DJ509" s="1"/>
      <c r="DK509" s="1"/>
      <c r="DL509" s="1"/>
      <c r="DM509" s="1"/>
    </row>
    <row r="510" spans="1:117" x14ac:dyDescent="0.2">
      <c r="A510" s="149">
        <f t="shared" si="220"/>
        <v>43951</v>
      </c>
      <c r="B510" s="150">
        <f t="shared" si="209"/>
        <v>992.03842258999998</v>
      </c>
      <c r="C510" s="150">
        <f t="shared" si="221"/>
        <v>937.50006250000001</v>
      </c>
      <c r="D510" s="151">
        <f t="shared" si="222"/>
        <v>5348.49</v>
      </c>
      <c r="E510" s="152">
        <f>IF(K510=1,VLOOKUP(A510,[1]Plan1!$BO$80:$BQ$314,3),E509)</f>
        <v>5331.91</v>
      </c>
      <c r="F510" s="153">
        <f t="shared" si="223"/>
        <v>43937</v>
      </c>
      <c r="G510" s="154">
        <f t="shared" si="210"/>
        <v>-3.0999403569978989E-3</v>
      </c>
      <c r="H510" s="155">
        <f t="shared" si="227"/>
        <v>43966</v>
      </c>
      <c r="I510" s="155">
        <f t="shared" si="211"/>
        <v>43966</v>
      </c>
      <c r="J510" s="156">
        <f t="shared" si="224"/>
        <v>20</v>
      </c>
      <c r="K510" s="156">
        <f t="shared" si="231"/>
        <v>10</v>
      </c>
      <c r="L510" s="150">
        <f t="shared" si="212"/>
        <v>0.99844882000000001</v>
      </c>
      <c r="M510" s="157">
        <f t="shared" si="232"/>
        <v>1.0006997500000001</v>
      </c>
      <c r="N510" s="157">
        <f t="shared" si="228"/>
        <v>1.0498563522271529</v>
      </c>
      <c r="O510" s="150">
        <f t="shared" si="230"/>
        <v>1.0482278300000001</v>
      </c>
      <c r="P510" s="150">
        <f t="shared" si="213"/>
        <v>982.71365613</v>
      </c>
      <c r="Q510" s="158">
        <f t="shared" si="214"/>
        <v>17</v>
      </c>
      <c r="R510" s="159">
        <f t="shared" si="215"/>
        <v>3.3333000000000002E-2</v>
      </c>
      <c r="S510" s="150">
        <f t="shared" si="216"/>
        <v>32.756794290000002</v>
      </c>
      <c r="T510" s="159">
        <f t="shared" si="225"/>
        <v>0.12</v>
      </c>
      <c r="U510" s="158">
        <f t="shared" si="229"/>
        <v>21</v>
      </c>
      <c r="V510" s="158">
        <v>252</v>
      </c>
      <c r="W510" s="157">
        <f t="shared" si="217"/>
        <v>1.0094887930000001</v>
      </c>
      <c r="X510" s="150">
        <f t="shared" si="218"/>
        <v>9.3247664599999993</v>
      </c>
      <c r="Y510" s="152">
        <f t="shared" si="219"/>
        <v>42.081560750000001</v>
      </c>
      <c r="Z510" s="160" t="s">
        <v>65</v>
      </c>
      <c r="AA510" s="155">
        <f t="shared" si="226"/>
        <v>43951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9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4"/>
      <c r="CX510" s="1"/>
      <c r="CY510" s="1"/>
      <c r="CZ510" s="1"/>
      <c r="DA510" s="1"/>
      <c r="DB510" s="1"/>
      <c r="DC510" s="1"/>
      <c r="DD510" s="1"/>
      <c r="DE510" s="1"/>
      <c r="DF510" s="1"/>
      <c r="DG510" s="2"/>
      <c r="DH510" s="1"/>
      <c r="DI510" s="1"/>
      <c r="DJ510" s="1"/>
      <c r="DK510" s="1"/>
      <c r="DL510" s="1"/>
      <c r="DM510" s="1"/>
    </row>
    <row r="511" spans="1:117" x14ac:dyDescent="0.2">
      <c r="A511" s="97">
        <f t="shared" si="220"/>
        <v>43952</v>
      </c>
      <c r="B511" s="5">
        <f t="shared" si="209"/>
        <v>950.23664719999999</v>
      </c>
      <c r="C511" s="5">
        <f t="shared" si="221"/>
        <v>906.25037292000002</v>
      </c>
      <c r="D511" s="63">
        <f t="shared" si="222"/>
        <v>5348.49</v>
      </c>
      <c r="E511" s="11">
        <f>IF(K511=1,VLOOKUP(A511,[1]Plan1!$BO$80:$BQ$314,3),E510)</f>
        <v>5331.91</v>
      </c>
      <c r="F511" s="143">
        <f t="shared" si="223"/>
        <v>43937</v>
      </c>
      <c r="G511" s="9">
        <f t="shared" si="210"/>
        <v>-3.0999403569978989E-3</v>
      </c>
      <c r="H511" s="64">
        <f t="shared" si="227"/>
        <v>43966</v>
      </c>
      <c r="I511" s="64">
        <f t="shared" si="211"/>
        <v>43966</v>
      </c>
      <c r="J511" s="1">
        <f t="shared" si="224"/>
        <v>20</v>
      </c>
      <c r="K511" s="1">
        <f t="shared" si="231"/>
        <v>11</v>
      </c>
      <c r="L511" s="5">
        <f t="shared" si="212"/>
        <v>0.99829383999999999</v>
      </c>
      <c r="M511" s="12">
        <f t="shared" si="232"/>
        <v>1.0006997500000001</v>
      </c>
      <c r="N511" s="12">
        <f t="shared" si="228"/>
        <v>1.0498563522271529</v>
      </c>
      <c r="O511" s="5">
        <f t="shared" si="230"/>
        <v>1.04806512</v>
      </c>
      <c r="P511" s="5">
        <f t="shared" si="213"/>
        <v>949.80940583999995</v>
      </c>
      <c r="Q511" s="10">
        <f t="shared" si="214"/>
        <v>0</v>
      </c>
      <c r="R511" s="6">
        <f t="shared" si="215"/>
        <v>0</v>
      </c>
      <c r="S511" s="5">
        <f t="shared" si="216"/>
        <v>0</v>
      </c>
      <c r="T511" s="6">
        <f t="shared" si="225"/>
        <v>0.12</v>
      </c>
      <c r="U511" s="10">
        <f t="shared" si="229"/>
        <v>1</v>
      </c>
      <c r="V511" s="10">
        <v>252</v>
      </c>
      <c r="W511" s="12">
        <f t="shared" si="217"/>
        <v>1.0004498180000001</v>
      </c>
      <c r="X511" s="5">
        <f t="shared" si="218"/>
        <v>0.42724136000000001</v>
      </c>
      <c r="Y511" s="11">
        <f t="shared" si="219"/>
        <v>0</v>
      </c>
      <c r="Z511" s="2" t="s">
        <v>65</v>
      </c>
      <c r="AA511" s="64">
        <f t="shared" si="226"/>
        <v>43983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9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4"/>
      <c r="CX511" s="1"/>
      <c r="CY511" s="1"/>
      <c r="CZ511" s="1"/>
      <c r="DA511" s="1"/>
      <c r="DB511" s="1"/>
      <c r="DC511" s="1"/>
      <c r="DD511" s="1"/>
      <c r="DE511" s="1"/>
      <c r="DF511" s="1"/>
      <c r="DG511" s="2"/>
      <c r="DH511" s="1"/>
      <c r="DI511" s="1"/>
      <c r="DJ511" s="1"/>
      <c r="DK511" s="1"/>
      <c r="DL511" s="1"/>
      <c r="DM511" s="1"/>
    </row>
    <row r="512" spans="1:117" x14ac:dyDescent="0.2">
      <c r="A512" s="97">
        <f t="shared" si="220"/>
        <v>43953</v>
      </c>
      <c r="B512" s="5">
        <f t="shared" si="209"/>
        <v>950.23664719999999</v>
      </c>
      <c r="C512" s="5">
        <f t="shared" si="221"/>
        <v>906.25037292000002</v>
      </c>
      <c r="D512" s="63">
        <f t="shared" si="222"/>
        <v>5348.49</v>
      </c>
      <c r="E512" s="11">
        <f>IF(K512=1,VLOOKUP(A512,[1]Plan1!$BO$80:$BQ$314,3),E511)</f>
        <v>5331.91</v>
      </c>
      <c r="F512" s="143">
        <f t="shared" si="223"/>
        <v>43937</v>
      </c>
      <c r="G512" s="9">
        <f t="shared" si="210"/>
        <v>-3.0999403569978989E-3</v>
      </c>
      <c r="H512" s="64">
        <f t="shared" si="227"/>
        <v>43966</v>
      </c>
      <c r="I512" s="64">
        <f t="shared" si="211"/>
        <v>43966</v>
      </c>
      <c r="J512" s="1">
        <f t="shared" si="224"/>
        <v>20</v>
      </c>
      <c r="K512" s="1">
        <f t="shared" si="231"/>
        <v>11</v>
      </c>
      <c r="L512" s="5">
        <f t="shared" si="212"/>
        <v>0.99829383999999999</v>
      </c>
      <c r="M512" s="12">
        <f t="shared" si="232"/>
        <v>1.0006997500000001</v>
      </c>
      <c r="N512" s="12">
        <f t="shared" si="228"/>
        <v>1.0498563522271529</v>
      </c>
      <c r="O512" s="5">
        <f t="shared" si="230"/>
        <v>1.04806512</v>
      </c>
      <c r="P512" s="5">
        <f t="shared" si="213"/>
        <v>949.80940583999995</v>
      </c>
      <c r="Q512" s="10">
        <f t="shared" si="214"/>
        <v>0</v>
      </c>
      <c r="R512" s="6">
        <f t="shared" si="215"/>
        <v>0</v>
      </c>
      <c r="S512" s="5">
        <f t="shared" si="216"/>
        <v>0</v>
      </c>
      <c r="T512" s="6">
        <f t="shared" si="225"/>
        <v>0.12</v>
      </c>
      <c r="U512" s="10">
        <f t="shared" si="229"/>
        <v>1</v>
      </c>
      <c r="V512" s="10">
        <v>252</v>
      </c>
      <c r="W512" s="12">
        <f t="shared" si="217"/>
        <v>1.0004498180000001</v>
      </c>
      <c r="X512" s="5">
        <f t="shared" si="218"/>
        <v>0.42724136000000001</v>
      </c>
      <c r="Y512" s="11">
        <f t="shared" si="219"/>
        <v>0</v>
      </c>
      <c r="Z512" s="2" t="s">
        <v>65</v>
      </c>
      <c r="AA512" s="64">
        <f t="shared" si="226"/>
        <v>43983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9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4"/>
      <c r="CX512" s="1"/>
      <c r="CY512" s="1"/>
      <c r="CZ512" s="1"/>
      <c r="DA512" s="1"/>
      <c r="DB512" s="1"/>
      <c r="DC512" s="1"/>
      <c r="DD512" s="1"/>
      <c r="DE512" s="1"/>
      <c r="DF512" s="1"/>
      <c r="DG512" s="2"/>
      <c r="DH512" s="1"/>
      <c r="DI512" s="1"/>
      <c r="DJ512" s="1"/>
      <c r="DK512" s="1"/>
      <c r="DL512" s="1"/>
      <c r="DM512" s="1"/>
    </row>
    <row r="513" spans="1:117" x14ac:dyDescent="0.2">
      <c r="A513" s="97">
        <f t="shared" si="220"/>
        <v>43954</v>
      </c>
      <c r="B513" s="5">
        <f t="shared" si="209"/>
        <v>950.23664719999999</v>
      </c>
      <c r="C513" s="5">
        <f t="shared" si="221"/>
        <v>906.25037292000002</v>
      </c>
      <c r="D513" s="63">
        <f t="shared" si="222"/>
        <v>5348.49</v>
      </c>
      <c r="E513" s="11">
        <f>IF(K513=1,VLOOKUP(A513,[1]Plan1!$BO$80:$BQ$314,3),E512)</f>
        <v>5331.91</v>
      </c>
      <c r="F513" s="143">
        <f t="shared" si="223"/>
        <v>43937</v>
      </c>
      <c r="G513" s="9">
        <f t="shared" si="210"/>
        <v>-3.0999403569978989E-3</v>
      </c>
      <c r="H513" s="64">
        <f t="shared" si="227"/>
        <v>43966</v>
      </c>
      <c r="I513" s="64">
        <f t="shared" si="211"/>
        <v>43966</v>
      </c>
      <c r="J513" s="1">
        <f t="shared" si="224"/>
        <v>20</v>
      </c>
      <c r="K513" s="1">
        <f t="shared" si="231"/>
        <v>11</v>
      </c>
      <c r="L513" s="5">
        <f t="shared" si="212"/>
        <v>0.99829383999999999</v>
      </c>
      <c r="M513" s="12">
        <f t="shared" si="232"/>
        <v>1.0006997500000001</v>
      </c>
      <c r="N513" s="12">
        <f t="shared" si="228"/>
        <v>1.0498563522271529</v>
      </c>
      <c r="O513" s="5">
        <f t="shared" si="230"/>
        <v>1.04806512</v>
      </c>
      <c r="P513" s="5">
        <f t="shared" si="213"/>
        <v>949.80940583999995</v>
      </c>
      <c r="Q513" s="10">
        <f t="shared" si="214"/>
        <v>0</v>
      </c>
      <c r="R513" s="6">
        <f t="shared" si="215"/>
        <v>0</v>
      </c>
      <c r="S513" s="5">
        <f t="shared" si="216"/>
        <v>0</v>
      </c>
      <c r="T513" s="6">
        <f t="shared" si="225"/>
        <v>0.12</v>
      </c>
      <c r="U513" s="10">
        <f t="shared" si="229"/>
        <v>1</v>
      </c>
      <c r="V513" s="10">
        <v>252</v>
      </c>
      <c r="W513" s="12">
        <f t="shared" si="217"/>
        <v>1.0004498180000001</v>
      </c>
      <c r="X513" s="5">
        <f t="shared" si="218"/>
        <v>0.42724136000000001</v>
      </c>
      <c r="Y513" s="11">
        <f t="shared" si="219"/>
        <v>0</v>
      </c>
      <c r="Z513" s="2" t="s">
        <v>65</v>
      </c>
      <c r="AA513" s="64">
        <f t="shared" si="226"/>
        <v>43983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9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4"/>
      <c r="CX513" s="1"/>
      <c r="CY513" s="1"/>
      <c r="CZ513" s="1"/>
      <c r="DA513" s="1"/>
      <c r="DB513" s="1"/>
      <c r="DC513" s="1"/>
      <c r="DD513" s="1"/>
      <c r="DE513" s="1"/>
      <c r="DF513" s="1"/>
      <c r="DG513" s="2"/>
      <c r="DH513" s="1"/>
      <c r="DI513" s="1"/>
      <c r="DJ513" s="1"/>
      <c r="DK513" s="1"/>
      <c r="DL513" s="1"/>
      <c r="DM513" s="1"/>
    </row>
    <row r="514" spans="1:117" x14ac:dyDescent="0.2">
      <c r="A514" s="97">
        <f t="shared" si="220"/>
        <v>43955</v>
      </c>
      <c r="B514" s="5">
        <f t="shared" si="209"/>
        <v>950.23664719999999</v>
      </c>
      <c r="C514" s="5">
        <f t="shared" si="221"/>
        <v>906.25037292000002</v>
      </c>
      <c r="D514" s="63">
        <f t="shared" si="222"/>
        <v>5348.49</v>
      </c>
      <c r="E514" s="11">
        <f>IF(K514=1,VLOOKUP(A514,[1]Plan1!$BO$80:$BQ$314,3),E513)</f>
        <v>5331.91</v>
      </c>
      <c r="F514" s="143">
        <f t="shared" si="223"/>
        <v>43937</v>
      </c>
      <c r="G514" s="9">
        <f t="shared" si="210"/>
        <v>-3.0999403569978989E-3</v>
      </c>
      <c r="H514" s="64">
        <f t="shared" si="227"/>
        <v>43966</v>
      </c>
      <c r="I514" s="64">
        <f t="shared" si="211"/>
        <v>43966</v>
      </c>
      <c r="J514" s="1">
        <f t="shared" si="224"/>
        <v>20</v>
      </c>
      <c r="K514" s="1">
        <f t="shared" si="231"/>
        <v>11</v>
      </c>
      <c r="L514" s="5">
        <f t="shared" si="212"/>
        <v>0.99829383999999999</v>
      </c>
      <c r="M514" s="12">
        <f t="shared" si="232"/>
        <v>1.0006997500000001</v>
      </c>
      <c r="N514" s="12">
        <f t="shared" si="228"/>
        <v>1.0498563522271529</v>
      </c>
      <c r="O514" s="5">
        <f t="shared" si="230"/>
        <v>1.04806512</v>
      </c>
      <c r="P514" s="5">
        <f t="shared" si="213"/>
        <v>949.80940583999995</v>
      </c>
      <c r="Q514" s="10">
        <f t="shared" si="214"/>
        <v>0</v>
      </c>
      <c r="R514" s="6">
        <f t="shared" si="215"/>
        <v>0</v>
      </c>
      <c r="S514" s="5">
        <f t="shared" si="216"/>
        <v>0</v>
      </c>
      <c r="T514" s="6">
        <f t="shared" si="225"/>
        <v>0.12</v>
      </c>
      <c r="U514" s="10">
        <f t="shared" si="229"/>
        <v>1</v>
      </c>
      <c r="V514" s="10">
        <v>252</v>
      </c>
      <c r="W514" s="12">
        <f t="shared" si="217"/>
        <v>1.0004498180000001</v>
      </c>
      <c r="X514" s="5">
        <f t="shared" si="218"/>
        <v>0.42724136000000001</v>
      </c>
      <c r="Y514" s="11">
        <f t="shared" si="219"/>
        <v>0</v>
      </c>
      <c r="Z514" s="2" t="s">
        <v>65</v>
      </c>
      <c r="AA514" s="64">
        <f t="shared" si="226"/>
        <v>43983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9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4"/>
      <c r="CX514" s="1"/>
      <c r="CY514" s="1"/>
      <c r="CZ514" s="1"/>
      <c r="DA514" s="1"/>
      <c r="DB514" s="1"/>
      <c r="DC514" s="1"/>
      <c r="DD514" s="1"/>
      <c r="DE514" s="1"/>
      <c r="DF514" s="1"/>
      <c r="DG514" s="2"/>
      <c r="DH514" s="1"/>
      <c r="DI514" s="1"/>
      <c r="DJ514" s="1"/>
      <c r="DK514" s="1"/>
      <c r="DL514" s="1"/>
      <c r="DM514" s="1"/>
    </row>
    <row r="515" spans="1:117" x14ac:dyDescent="0.2">
      <c r="A515" s="97">
        <f t="shared" si="220"/>
        <v>43956</v>
      </c>
      <c r="B515" s="5">
        <f t="shared" si="209"/>
        <v>950.51651991000006</v>
      </c>
      <c r="C515" s="5">
        <f t="shared" si="221"/>
        <v>906.25037292000002</v>
      </c>
      <c r="D515" s="63">
        <f t="shared" si="222"/>
        <v>5348.49</v>
      </c>
      <c r="E515" s="11">
        <f>IF(K515=1,VLOOKUP(A515,[1]Plan1!$BO$80:$BQ$314,3),E514)</f>
        <v>5331.91</v>
      </c>
      <c r="F515" s="143">
        <f t="shared" si="223"/>
        <v>43937</v>
      </c>
      <c r="G515" s="9">
        <f t="shared" si="210"/>
        <v>-3.0999403569978989E-3</v>
      </c>
      <c r="H515" s="64">
        <f t="shared" si="227"/>
        <v>43966</v>
      </c>
      <c r="I515" s="64">
        <f t="shared" si="211"/>
        <v>43966</v>
      </c>
      <c r="J515" s="1">
        <f t="shared" si="224"/>
        <v>20</v>
      </c>
      <c r="K515" s="1">
        <f t="shared" si="231"/>
        <v>12</v>
      </c>
      <c r="L515" s="5">
        <f t="shared" si="212"/>
        <v>0.99813887999999995</v>
      </c>
      <c r="M515" s="12">
        <f t="shared" si="232"/>
        <v>1.0006997500000001</v>
      </c>
      <c r="N515" s="12">
        <f t="shared" si="228"/>
        <v>1.0498563522271529</v>
      </c>
      <c r="O515" s="5">
        <f t="shared" si="230"/>
        <v>1.0479024400000001</v>
      </c>
      <c r="P515" s="5">
        <f t="shared" si="213"/>
        <v>949.66197703</v>
      </c>
      <c r="Q515" s="10">
        <f t="shared" si="214"/>
        <v>0</v>
      </c>
      <c r="R515" s="6">
        <f t="shared" si="215"/>
        <v>0</v>
      </c>
      <c r="S515" s="5">
        <f t="shared" si="216"/>
        <v>0</v>
      </c>
      <c r="T515" s="6">
        <f t="shared" si="225"/>
        <v>0.12</v>
      </c>
      <c r="U515" s="10">
        <f t="shared" si="229"/>
        <v>2</v>
      </c>
      <c r="V515" s="10">
        <v>252</v>
      </c>
      <c r="W515" s="12">
        <f t="shared" si="217"/>
        <v>1.0008998389999999</v>
      </c>
      <c r="X515" s="5">
        <f t="shared" si="218"/>
        <v>0.85454288</v>
      </c>
      <c r="Y515" s="11">
        <f t="shared" si="219"/>
        <v>0</v>
      </c>
      <c r="Z515" s="2" t="s">
        <v>65</v>
      </c>
      <c r="AA515" s="64">
        <f t="shared" si="226"/>
        <v>43983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9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4"/>
      <c r="CX515" s="1"/>
      <c r="CY515" s="1"/>
      <c r="CZ515" s="1"/>
      <c r="DA515" s="1"/>
      <c r="DB515" s="1"/>
      <c r="DC515" s="1"/>
      <c r="DD515" s="1"/>
      <c r="DE515" s="1"/>
      <c r="DF515" s="1"/>
      <c r="DG515" s="2"/>
      <c r="DH515" s="1"/>
      <c r="DI515" s="1"/>
      <c r="DJ515" s="1"/>
      <c r="DK515" s="1"/>
      <c r="DL515" s="1"/>
      <c r="DM515" s="1"/>
    </row>
    <row r="516" spans="1:117" x14ac:dyDescent="0.2">
      <c r="A516" s="97">
        <f t="shared" si="220"/>
        <v>43957</v>
      </c>
      <c r="B516" s="5">
        <f t="shared" si="209"/>
        <v>950.79645985000002</v>
      </c>
      <c r="C516" s="5">
        <f t="shared" si="221"/>
        <v>906.25037292000002</v>
      </c>
      <c r="D516" s="63">
        <f t="shared" si="222"/>
        <v>5348.49</v>
      </c>
      <c r="E516" s="11">
        <f>IF(K516=1,VLOOKUP(A516,[1]Plan1!$BO$80:$BQ$314,3),E515)</f>
        <v>5331.91</v>
      </c>
      <c r="F516" s="143">
        <f t="shared" si="223"/>
        <v>43937</v>
      </c>
      <c r="G516" s="9">
        <f t="shared" si="210"/>
        <v>-3.0999403569978989E-3</v>
      </c>
      <c r="H516" s="64">
        <f t="shared" si="227"/>
        <v>43966</v>
      </c>
      <c r="I516" s="64">
        <f t="shared" si="211"/>
        <v>43966</v>
      </c>
      <c r="J516" s="1">
        <f t="shared" si="224"/>
        <v>20</v>
      </c>
      <c r="K516" s="1">
        <f t="shared" si="231"/>
        <v>13</v>
      </c>
      <c r="L516" s="5">
        <f t="shared" si="212"/>
        <v>0.99798394000000001</v>
      </c>
      <c r="M516" s="12">
        <f t="shared" si="232"/>
        <v>1.0006997500000001</v>
      </c>
      <c r="N516" s="12">
        <f t="shared" si="228"/>
        <v>1.0498563522271529</v>
      </c>
      <c r="O516" s="5">
        <f t="shared" si="230"/>
        <v>1.04773977</v>
      </c>
      <c r="P516" s="5">
        <f t="shared" si="213"/>
        <v>949.51455727999996</v>
      </c>
      <c r="Q516" s="10">
        <f t="shared" si="214"/>
        <v>0</v>
      </c>
      <c r="R516" s="6">
        <f t="shared" si="215"/>
        <v>0</v>
      </c>
      <c r="S516" s="5">
        <f t="shared" si="216"/>
        <v>0</v>
      </c>
      <c r="T516" s="6">
        <f t="shared" si="225"/>
        <v>0.12</v>
      </c>
      <c r="U516" s="10">
        <f t="shared" si="229"/>
        <v>3</v>
      </c>
      <c r="V516" s="10">
        <v>252</v>
      </c>
      <c r="W516" s="12">
        <f t="shared" si="217"/>
        <v>1.0013500609999999</v>
      </c>
      <c r="X516" s="5">
        <f t="shared" si="218"/>
        <v>1.28190257</v>
      </c>
      <c r="Y516" s="11">
        <f t="shared" si="219"/>
        <v>0</v>
      </c>
      <c r="Z516" s="2" t="s">
        <v>65</v>
      </c>
      <c r="AA516" s="64">
        <f t="shared" si="226"/>
        <v>43983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9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4"/>
      <c r="CX516" s="1"/>
      <c r="CY516" s="1"/>
      <c r="CZ516" s="1"/>
      <c r="DA516" s="1"/>
      <c r="DB516" s="1"/>
      <c r="DC516" s="1"/>
      <c r="DD516" s="1"/>
      <c r="DE516" s="1"/>
      <c r="DF516" s="1"/>
      <c r="DG516" s="2"/>
      <c r="DH516" s="1"/>
      <c r="DI516" s="1"/>
      <c r="DJ516" s="1"/>
      <c r="DK516" s="1"/>
      <c r="DL516" s="1"/>
      <c r="DM516" s="1"/>
    </row>
    <row r="517" spans="1:117" x14ac:dyDescent="0.2">
      <c r="A517" s="97">
        <f t="shared" si="220"/>
        <v>43958</v>
      </c>
      <c r="B517" s="5">
        <f t="shared" si="209"/>
        <v>951.07649703000004</v>
      </c>
      <c r="C517" s="5">
        <f t="shared" si="221"/>
        <v>906.25037292000002</v>
      </c>
      <c r="D517" s="63">
        <f t="shared" si="222"/>
        <v>5348.49</v>
      </c>
      <c r="E517" s="11">
        <f>IF(K517=1,VLOOKUP(A517,[1]Plan1!$BO$80:$BQ$314,3),E516)</f>
        <v>5331.91</v>
      </c>
      <c r="F517" s="143">
        <f t="shared" si="223"/>
        <v>43937</v>
      </c>
      <c r="G517" s="9">
        <f t="shared" si="210"/>
        <v>-3.0999403569978989E-3</v>
      </c>
      <c r="H517" s="64">
        <f t="shared" si="227"/>
        <v>43966</v>
      </c>
      <c r="I517" s="64">
        <f t="shared" si="211"/>
        <v>43966</v>
      </c>
      <c r="J517" s="1">
        <f t="shared" si="224"/>
        <v>20</v>
      </c>
      <c r="K517" s="1">
        <f t="shared" si="231"/>
        <v>14</v>
      </c>
      <c r="L517" s="5">
        <f t="shared" si="212"/>
        <v>0.99782903000000001</v>
      </c>
      <c r="M517" s="12">
        <f t="shared" si="232"/>
        <v>1.0006997500000001</v>
      </c>
      <c r="N517" s="12">
        <f t="shared" si="228"/>
        <v>1.0498563522271529</v>
      </c>
      <c r="O517" s="5">
        <f t="shared" si="230"/>
        <v>1.04757714</v>
      </c>
      <c r="P517" s="5">
        <f t="shared" si="213"/>
        <v>949.36717378000003</v>
      </c>
      <c r="Q517" s="10">
        <f t="shared" si="214"/>
        <v>0</v>
      </c>
      <c r="R517" s="6">
        <f t="shared" si="215"/>
        <v>0</v>
      </c>
      <c r="S517" s="5">
        <f t="shared" si="216"/>
        <v>0</v>
      </c>
      <c r="T517" s="6">
        <f t="shared" si="225"/>
        <v>0.12</v>
      </c>
      <c r="U517" s="10">
        <f t="shared" si="229"/>
        <v>4</v>
      </c>
      <c r="V517" s="10">
        <v>252</v>
      </c>
      <c r="W517" s="12">
        <f t="shared" si="217"/>
        <v>1.0018004869999999</v>
      </c>
      <c r="X517" s="5">
        <f t="shared" si="218"/>
        <v>1.70932325</v>
      </c>
      <c r="Y517" s="11">
        <f t="shared" si="219"/>
        <v>0</v>
      </c>
      <c r="Z517" s="2" t="s">
        <v>65</v>
      </c>
      <c r="AA517" s="64">
        <f t="shared" si="226"/>
        <v>43983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9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4"/>
      <c r="CX517" s="1"/>
      <c r="CY517" s="1"/>
      <c r="CZ517" s="1"/>
      <c r="DA517" s="1"/>
      <c r="DB517" s="1"/>
      <c r="DC517" s="1"/>
      <c r="DD517" s="1"/>
      <c r="DE517" s="1"/>
      <c r="DF517" s="1"/>
      <c r="DG517" s="2"/>
      <c r="DH517" s="1"/>
      <c r="DI517" s="1"/>
      <c r="DJ517" s="1"/>
      <c r="DK517" s="1"/>
      <c r="DL517" s="1"/>
      <c r="DM517" s="1"/>
    </row>
    <row r="518" spans="1:117" x14ac:dyDescent="0.2">
      <c r="A518" s="97">
        <f t="shared" si="220"/>
        <v>43959</v>
      </c>
      <c r="B518" s="5">
        <f t="shared" si="209"/>
        <v>951.35661135000009</v>
      </c>
      <c r="C518" s="5">
        <f t="shared" si="221"/>
        <v>906.25037292000002</v>
      </c>
      <c r="D518" s="63">
        <f t="shared" si="222"/>
        <v>5348.49</v>
      </c>
      <c r="E518" s="11">
        <f>IF(K518=1,VLOOKUP(A518,[1]Plan1!$BO$80:$BQ$314,3),E517)</f>
        <v>5331.91</v>
      </c>
      <c r="F518" s="143">
        <f t="shared" si="223"/>
        <v>43937</v>
      </c>
      <c r="G518" s="9">
        <f t="shared" si="210"/>
        <v>-3.0999403569978989E-3</v>
      </c>
      <c r="H518" s="64">
        <f t="shared" si="227"/>
        <v>43966</v>
      </c>
      <c r="I518" s="64">
        <f t="shared" si="211"/>
        <v>43966</v>
      </c>
      <c r="J518" s="1">
        <f t="shared" si="224"/>
        <v>20</v>
      </c>
      <c r="K518" s="1">
        <f t="shared" si="231"/>
        <v>15</v>
      </c>
      <c r="L518" s="5">
        <f t="shared" si="212"/>
        <v>0.99767413999999999</v>
      </c>
      <c r="M518" s="12">
        <f t="shared" si="232"/>
        <v>1.0006997500000001</v>
      </c>
      <c r="N518" s="12">
        <f t="shared" si="228"/>
        <v>1.0498563522271529</v>
      </c>
      <c r="O518" s="5">
        <f t="shared" si="230"/>
        <v>1.04741453</v>
      </c>
      <c r="P518" s="5">
        <f t="shared" si="213"/>
        <v>949.21980841000004</v>
      </c>
      <c r="Q518" s="10">
        <f t="shared" si="214"/>
        <v>0</v>
      </c>
      <c r="R518" s="6">
        <f t="shared" si="215"/>
        <v>0</v>
      </c>
      <c r="S518" s="5">
        <f t="shared" si="216"/>
        <v>0</v>
      </c>
      <c r="T518" s="6">
        <f t="shared" si="225"/>
        <v>0.12</v>
      </c>
      <c r="U518" s="10">
        <f t="shared" si="229"/>
        <v>5</v>
      </c>
      <c r="V518" s="10">
        <v>252</v>
      </c>
      <c r="W518" s="12">
        <f t="shared" si="217"/>
        <v>1.002251115</v>
      </c>
      <c r="X518" s="5">
        <f t="shared" si="218"/>
        <v>2.1368029399999999</v>
      </c>
      <c r="Y518" s="11">
        <f t="shared" si="219"/>
        <v>0</v>
      </c>
      <c r="Z518" s="2" t="s">
        <v>65</v>
      </c>
      <c r="AA518" s="64">
        <f t="shared" si="226"/>
        <v>43983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9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4"/>
      <c r="CX518" s="1"/>
      <c r="CY518" s="1"/>
      <c r="CZ518" s="1"/>
      <c r="DA518" s="1"/>
      <c r="DB518" s="1"/>
      <c r="DC518" s="1"/>
      <c r="DD518" s="1"/>
      <c r="DE518" s="1"/>
      <c r="DF518" s="1"/>
      <c r="DG518" s="2"/>
      <c r="DH518" s="1"/>
      <c r="DI518" s="1"/>
      <c r="DJ518" s="1"/>
      <c r="DK518" s="1"/>
      <c r="DL518" s="1"/>
      <c r="DM518" s="1"/>
    </row>
    <row r="519" spans="1:117" x14ac:dyDescent="0.2">
      <c r="A519" s="97">
        <f t="shared" si="220"/>
        <v>43960</v>
      </c>
      <c r="B519" s="5">
        <f t="shared" si="209"/>
        <v>951.63680369999997</v>
      </c>
      <c r="C519" s="5">
        <f t="shared" si="221"/>
        <v>906.25037292000002</v>
      </c>
      <c r="D519" s="63">
        <f t="shared" si="222"/>
        <v>5348.49</v>
      </c>
      <c r="E519" s="11">
        <f>IF(K519=1,VLOOKUP(A519,[1]Plan1!$BO$80:$BQ$314,3),E518)</f>
        <v>5331.91</v>
      </c>
      <c r="F519" s="143">
        <f t="shared" si="223"/>
        <v>43937</v>
      </c>
      <c r="G519" s="9">
        <f t="shared" si="210"/>
        <v>-3.0999403569978989E-3</v>
      </c>
      <c r="H519" s="64">
        <f t="shared" si="227"/>
        <v>43966</v>
      </c>
      <c r="I519" s="64">
        <f t="shared" si="211"/>
        <v>43966</v>
      </c>
      <c r="J519" s="1">
        <f t="shared" si="224"/>
        <v>20</v>
      </c>
      <c r="K519" s="1">
        <f t="shared" si="231"/>
        <v>16</v>
      </c>
      <c r="L519" s="5">
        <f t="shared" si="212"/>
        <v>0.99751926999999996</v>
      </c>
      <c r="M519" s="12">
        <f t="shared" si="232"/>
        <v>1.0006997500000001</v>
      </c>
      <c r="N519" s="12">
        <f t="shared" si="228"/>
        <v>1.0498563522271529</v>
      </c>
      <c r="O519" s="5">
        <f t="shared" si="230"/>
        <v>1.04725194</v>
      </c>
      <c r="P519" s="5">
        <f t="shared" si="213"/>
        <v>949.07246115999999</v>
      </c>
      <c r="Q519" s="10">
        <f t="shared" si="214"/>
        <v>0</v>
      </c>
      <c r="R519" s="6">
        <f t="shared" si="215"/>
        <v>0</v>
      </c>
      <c r="S519" s="5">
        <f t="shared" si="216"/>
        <v>0</v>
      </c>
      <c r="T519" s="6">
        <f t="shared" si="225"/>
        <v>0.12</v>
      </c>
      <c r="U519" s="10">
        <f t="shared" si="229"/>
        <v>6</v>
      </c>
      <c r="V519" s="10">
        <v>252</v>
      </c>
      <c r="W519" s="12">
        <f t="shared" si="217"/>
        <v>1.002701946</v>
      </c>
      <c r="X519" s="5">
        <f t="shared" si="218"/>
        <v>2.5643425400000002</v>
      </c>
      <c r="Y519" s="11">
        <f t="shared" si="219"/>
        <v>0</v>
      </c>
      <c r="Z519" s="2" t="s">
        <v>65</v>
      </c>
      <c r="AA519" s="64">
        <f t="shared" si="226"/>
        <v>43983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9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4"/>
      <c r="CX519" s="1"/>
      <c r="CY519" s="1"/>
      <c r="CZ519" s="1"/>
      <c r="DA519" s="1"/>
      <c r="DB519" s="1"/>
      <c r="DC519" s="1"/>
      <c r="DD519" s="1"/>
      <c r="DE519" s="1"/>
      <c r="DF519" s="1"/>
      <c r="DG519" s="2"/>
      <c r="DH519" s="1"/>
      <c r="DI519" s="1"/>
      <c r="DJ519" s="1"/>
      <c r="DK519" s="1"/>
      <c r="DL519" s="1"/>
      <c r="DM519" s="1"/>
    </row>
    <row r="520" spans="1:117" x14ac:dyDescent="0.2">
      <c r="A520" s="97">
        <f t="shared" si="220"/>
        <v>43961</v>
      </c>
      <c r="B520" s="5">
        <f t="shared" si="209"/>
        <v>951.63680369999997</v>
      </c>
      <c r="C520" s="5">
        <f t="shared" si="221"/>
        <v>906.25037292000002</v>
      </c>
      <c r="D520" s="63">
        <f t="shared" si="222"/>
        <v>5348.49</v>
      </c>
      <c r="E520" s="11">
        <f>IF(K520=1,VLOOKUP(A520,[1]Plan1!$BO$80:$BQ$314,3),E519)</f>
        <v>5331.91</v>
      </c>
      <c r="F520" s="143">
        <f t="shared" si="223"/>
        <v>43937</v>
      </c>
      <c r="G520" s="9">
        <f t="shared" si="210"/>
        <v>-3.0999403569978989E-3</v>
      </c>
      <c r="H520" s="64">
        <f t="shared" si="227"/>
        <v>43966</v>
      </c>
      <c r="I520" s="64">
        <f t="shared" si="211"/>
        <v>43966</v>
      </c>
      <c r="J520" s="1">
        <f t="shared" si="224"/>
        <v>20</v>
      </c>
      <c r="K520" s="1">
        <f t="shared" si="231"/>
        <v>16</v>
      </c>
      <c r="L520" s="5">
        <f t="shared" si="212"/>
        <v>0.99751926999999996</v>
      </c>
      <c r="M520" s="12">
        <f t="shared" si="232"/>
        <v>1.0006997500000001</v>
      </c>
      <c r="N520" s="12">
        <f t="shared" si="228"/>
        <v>1.0498563522271529</v>
      </c>
      <c r="O520" s="5">
        <f t="shared" si="230"/>
        <v>1.04725194</v>
      </c>
      <c r="P520" s="5">
        <f t="shared" si="213"/>
        <v>949.07246115999999</v>
      </c>
      <c r="Q520" s="10">
        <f t="shared" si="214"/>
        <v>0</v>
      </c>
      <c r="R520" s="6">
        <f t="shared" si="215"/>
        <v>0</v>
      </c>
      <c r="S520" s="5">
        <f t="shared" si="216"/>
        <v>0</v>
      </c>
      <c r="T520" s="6">
        <f t="shared" si="225"/>
        <v>0.12</v>
      </c>
      <c r="U520" s="10">
        <f t="shared" si="229"/>
        <v>6</v>
      </c>
      <c r="V520" s="10">
        <v>252</v>
      </c>
      <c r="W520" s="12">
        <f t="shared" si="217"/>
        <v>1.002701946</v>
      </c>
      <c r="X520" s="5">
        <f t="shared" si="218"/>
        <v>2.5643425400000002</v>
      </c>
      <c r="Y520" s="11">
        <f t="shared" si="219"/>
        <v>0</v>
      </c>
      <c r="Z520" s="2" t="s">
        <v>65</v>
      </c>
      <c r="AA520" s="64">
        <f t="shared" si="226"/>
        <v>43983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9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4"/>
      <c r="CX520" s="1"/>
      <c r="CY520" s="1"/>
      <c r="CZ520" s="1"/>
      <c r="DA520" s="1"/>
      <c r="DB520" s="1"/>
      <c r="DC520" s="1"/>
      <c r="DD520" s="1"/>
      <c r="DE520" s="1"/>
      <c r="DF520" s="1"/>
      <c r="DG520" s="2"/>
      <c r="DH520" s="1"/>
      <c r="DI520" s="1"/>
      <c r="DJ520" s="1"/>
      <c r="DK520" s="1"/>
      <c r="DL520" s="1"/>
      <c r="DM520" s="1"/>
    </row>
    <row r="521" spans="1:117" x14ac:dyDescent="0.2">
      <c r="A521" s="97">
        <f t="shared" si="220"/>
        <v>43962</v>
      </c>
      <c r="B521" s="5">
        <f t="shared" si="209"/>
        <v>951.63680369999997</v>
      </c>
      <c r="C521" s="5">
        <f t="shared" si="221"/>
        <v>906.25037292000002</v>
      </c>
      <c r="D521" s="63">
        <f t="shared" si="222"/>
        <v>5348.49</v>
      </c>
      <c r="E521" s="11">
        <f>IF(K521=1,VLOOKUP(A521,[1]Plan1!$BO$80:$BQ$314,3),E520)</f>
        <v>5331.91</v>
      </c>
      <c r="F521" s="143">
        <f t="shared" si="223"/>
        <v>43937</v>
      </c>
      <c r="G521" s="9">
        <f t="shared" si="210"/>
        <v>-3.0999403569978989E-3</v>
      </c>
      <c r="H521" s="64">
        <f t="shared" si="227"/>
        <v>43966</v>
      </c>
      <c r="I521" s="64">
        <f t="shared" si="211"/>
        <v>43966</v>
      </c>
      <c r="J521" s="1">
        <f t="shared" si="224"/>
        <v>20</v>
      </c>
      <c r="K521" s="1">
        <f t="shared" si="231"/>
        <v>16</v>
      </c>
      <c r="L521" s="5">
        <f t="shared" si="212"/>
        <v>0.99751926999999996</v>
      </c>
      <c r="M521" s="12">
        <f t="shared" si="232"/>
        <v>1.0006997500000001</v>
      </c>
      <c r="N521" s="12">
        <f t="shared" si="228"/>
        <v>1.0498563522271529</v>
      </c>
      <c r="O521" s="5">
        <f t="shared" si="230"/>
        <v>1.04725194</v>
      </c>
      <c r="P521" s="5">
        <f t="shared" si="213"/>
        <v>949.07246115999999</v>
      </c>
      <c r="Q521" s="10">
        <f t="shared" si="214"/>
        <v>0</v>
      </c>
      <c r="R521" s="6">
        <f t="shared" si="215"/>
        <v>0</v>
      </c>
      <c r="S521" s="5">
        <f t="shared" si="216"/>
        <v>0</v>
      </c>
      <c r="T521" s="6">
        <f t="shared" si="225"/>
        <v>0.12</v>
      </c>
      <c r="U521" s="10">
        <f t="shared" si="229"/>
        <v>6</v>
      </c>
      <c r="V521" s="10">
        <v>252</v>
      </c>
      <c r="W521" s="12">
        <f t="shared" si="217"/>
        <v>1.002701946</v>
      </c>
      <c r="X521" s="5">
        <f t="shared" si="218"/>
        <v>2.5643425400000002</v>
      </c>
      <c r="Y521" s="11">
        <f t="shared" si="219"/>
        <v>0</v>
      </c>
      <c r="Z521" s="2" t="s">
        <v>65</v>
      </c>
      <c r="AA521" s="64">
        <f t="shared" si="226"/>
        <v>43983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9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4"/>
      <c r="CX521" s="1"/>
      <c r="CY521" s="1"/>
      <c r="CZ521" s="1"/>
      <c r="DA521" s="1"/>
      <c r="DB521" s="1"/>
      <c r="DC521" s="1"/>
      <c r="DD521" s="1"/>
      <c r="DE521" s="1"/>
      <c r="DF521" s="1"/>
      <c r="DG521" s="2"/>
      <c r="DH521" s="1"/>
      <c r="DI521" s="1"/>
      <c r="DJ521" s="1"/>
      <c r="DK521" s="1"/>
      <c r="DL521" s="1"/>
      <c r="DM521" s="1"/>
    </row>
    <row r="522" spans="1:117" x14ac:dyDescent="0.2">
      <c r="A522" s="97">
        <f t="shared" si="220"/>
        <v>43963</v>
      </c>
      <c r="B522" s="5">
        <f t="shared" ref="B522:B585" si="233">(P522+X522)</f>
        <v>951.91708214000005</v>
      </c>
      <c r="C522" s="5">
        <f t="shared" si="221"/>
        <v>906.25037292000002</v>
      </c>
      <c r="D522" s="63">
        <f t="shared" si="222"/>
        <v>5348.49</v>
      </c>
      <c r="E522" s="11">
        <f>IF(K522=1,VLOOKUP(A522,[1]Plan1!$BO$80:$BQ$314,3),E521)</f>
        <v>5331.91</v>
      </c>
      <c r="F522" s="143">
        <f t="shared" si="223"/>
        <v>43937</v>
      </c>
      <c r="G522" s="9">
        <f t="shared" ref="G522:G585" si="234">(E522/D522)-1</f>
        <v>-3.0999403569978989E-3</v>
      </c>
      <c r="H522" s="64">
        <f t="shared" si="227"/>
        <v>43966</v>
      </c>
      <c r="I522" s="64">
        <f t="shared" ref="I522:I585" si="235">IF(A522&gt;I521,H522,I521)</f>
        <v>43966</v>
      </c>
      <c r="J522" s="1">
        <f t="shared" si="224"/>
        <v>20</v>
      </c>
      <c r="K522" s="1">
        <f t="shared" si="231"/>
        <v>17</v>
      </c>
      <c r="L522" s="5">
        <f t="shared" ref="L522:L585" si="236">TRUNC((E522/D522)^TRUNC((K522/J522),9),8)</f>
        <v>0.99736442999999997</v>
      </c>
      <c r="M522" s="12">
        <f t="shared" si="232"/>
        <v>1.0006997500000001</v>
      </c>
      <c r="N522" s="12">
        <f t="shared" si="228"/>
        <v>1.0498563522271529</v>
      </c>
      <c r="O522" s="5">
        <f t="shared" si="230"/>
        <v>1.0470893800000001</v>
      </c>
      <c r="P522" s="5">
        <f t="shared" ref="P522:P585" si="237">TRUNC(C522*O522,8)</f>
        <v>948.92514110000002</v>
      </c>
      <c r="Q522" s="10">
        <f t="shared" ref="Q522:Q585" si="238">IF(VLOOKUP(A522,AD$10:AK$114,8)=VLOOKUP(A521,AD$10:AK$114,8),0,VLOOKUP(A522,AD$10:AK$114,8))</f>
        <v>0</v>
      </c>
      <c r="R522" s="6">
        <f t="shared" ref="R522:R585" si="239">IF(Q522&gt;0,VLOOKUP($A522,$AD$10:$AI$114,6),0)</f>
        <v>0</v>
      </c>
      <c r="S522" s="5">
        <f t="shared" ref="S522:S585" si="240">IF(R522&gt;0,TRUNC(R522*P522,8),0)</f>
        <v>0</v>
      </c>
      <c r="T522" s="6">
        <f t="shared" si="225"/>
        <v>0.12</v>
      </c>
      <c r="U522" s="10">
        <f t="shared" si="229"/>
        <v>7</v>
      </c>
      <c r="V522" s="10">
        <v>252</v>
      </c>
      <c r="W522" s="12">
        <f t="shared" ref="W522:W585" si="241">ROUND((1+T522)^TRUNC((U522/V522),9),9)</f>
        <v>1.003152979</v>
      </c>
      <c r="X522" s="5">
        <f t="shared" ref="X522:X585" si="242">TRUNC((P522*(W522-1)),8)</f>
        <v>2.9919410399999999</v>
      </c>
      <c r="Y522" s="11">
        <f t="shared" ref="Y522:Y585" si="243">IF(Q522&gt;0,S522+X522,0)</f>
        <v>0</v>
      </c>
      <c r="Z522" s="2" t="s">
        <v>65</v>
      </c>
      <c r="AA522" s="64">
        <f t="shared" si="226"/>
        <v>43983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9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4"/>
      <c r="CX522" s="1"/>
      <c r="CY522" s="1"/>
      <c r="CZ522" s="1"/>
      <c r="DA522" s="1"/>
      <c r="DB522" s="1"/>
      <c r="DC522" s="1"/>
      <c r="DD522" s="1"/>
      <c r="DE522" s="1"/>
      <c r="DF522" s="1"/>
      <c r="DG522" s="2"/>
      <c r="DH522" s="1"/>
      <c r="DI522" s="1"/>
      <c r="DJ522" s="1"/>
      <c r="DK522" s="1"/>
      <c r="DL522" s="1"/>
      <c r="DM522" s="1"/>
    </row>
    <row r="523" spans="1:117" x14ac:dyDescent="0.2">
      <c r="A523" s="97">
        <f t="shared" ref="A523:A586" si="244">(A522+1)</f>
        <v>43964</v>
      </c>
      <c r="B523" s="5">
        <f t="shared" si="233"/>
        <v>952.19744852999997</v>
      </c>
      <c r="C523" s="5">
        <f t="shared" ref="C523:C586" si="245">TRUNC(IF(Q522&gt;0,VLOOKUP(A522,$AD$12:$AE$114,2),C522),8)</f>
        <v>906.25037292000002</v>
      </c>
      <c r="D523" s="63">
        <f t="shared" ref="D523:D586" si="246">IF(E523=E522,D522,E522)</f>
        <v>5348.49</v>
      </c>
      <c r="E523" s="11">
        <f>IF(K523=1,VLOOKUP(A523,[1]Plan1!$BO$80:$BQ$314,3),E522)</f>
        <v>5331.91</v>
      </c>
      <c r="F523" s="143">
        <f t="shared" ref="F523:F586" si="247">IF(D523=D522,F522,A523)</f>
        <v>43937</v>
      </c>
      <c r="G523" s="9">
        <f t="shared" si="234"/>
        <v>-3.0999403569978989E-3</v>
      </c>
      <c r="H523" s="64">
        <f t="shared" si="227"/>
        <v>43966</v>
      </c>
      <c r="I523" s="64">
        <f t="shared" si="235"/>
        <v>43966</v>
      </c>
      <c r="J523" s="1">
        <f t="shared" ref="J523:J586" si="248">IF(I523=I522,J522,NETWORKDAYS(I522,I523,$AD$118:$AD$502)-1)</f>
        <v>20</v>
      </c>
      <c r="K523" s="1">
        <f t="shared" si="231"/>
        <v>18</v>
      </c>
      <c r="L523" s="5">
        <f t="shared" si="236"/>
        <v>0.99720962000000002</v>
      </c>
      <c r="M523" s="12">
        <f t="shared" si="232"/>
        <v>1.0006997500000001</v>
      </c>
      <c r="N523" s="12">
        <f t="shared" si="228"/>
        <v>1.0498563522271529</v>
      </c>
      <c r="O523" s="5">
        <f t="shared" si="230"/>
        <v>1.04692685</v>
      </c>
      <c r="P523" s="5">
        <f t="shared" si="237"/>
        <v>948.77784823000002</v>
      </c>
      <c r="Q523" s="10">
        <f t="shared" si="238"/>
        <v>0</v>
      </c>
      <c r="R523" s="6">
        <f t="shared" si="239"/>
        <v>0</v>
      </c>
      <c r="S523" s="5">
        <f t="shared" si="240"/>
        <v>0</v>
      </c>
      <c r="T523" s="6">
        <f t="shared" ref="T523:T586" si="249">(T522)</f>
        <v>0.12</v>
      </c>
      <c r="U523" s="10">
        <f t="shared" si="229"/>
        <v>8</v>
      </c>
      <c r="V523" s="10">
        <v>252</v>
      </c>
      <c r="W523" s="12">
        <f t="shared" si="241"/>
        <v>1.003604216</v>
      </c>
      <c r="X523" s="5">
        <f t="shared" si="242"/>
        <v>3.4196002999999999</v>
      </c>
      <c r="Y523" s="11">
        <f t="shared" si="243"/>
        <v>0</v>
      </c>
      <c r="Z523" s="2" t="s">
        <v>65</v>
      </c>
      <c r="AA523" s="64">
        <f t="shared" ref="AA523:AA586" si="250">IF(Q522&gt;0,VLOOKUP(A522,$AD$10:$AL$114,9),AA522)</f>
        <v>43983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9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4"/>
      <c r="CX523" s="1"/>
      <c r="CY523" s="1"/>
      <c r="CZ523" s="1"/>
      <c r="DA523" s="1"/>
      <c r="DB523" s="1"/>
      <c r="DC523" s="1"/>
      <c r="DD523" s="1"/>
      <c r="DE523" s="1"/>
      <c r="DF523" s="1"/>
      <c r="DG523" s="2"/>
      <c r="DH523" s="1"/>
      <c r="DI523" s="1"/>
      <c r="DJ523" s="1"/>
      <c r="DK523" s="1"/>
      <c r="DL523" s="1"/>
      <c r="DM523" s="1"/>
    </row>
    <row r="524" spans="1:117" x14ac:dyDescent="0.2">
      <c r="A524" s="97">
        <f t="shared" si="244"/>
        <v>43965</v>
      </c>
      <c r="B524" s="5">
        <f t="shared" si="233"/>
        <v>952.47788271000002</v>
      </c>
      <c r="C524" s="5">
        <f t="shared" si="245"/>
        <v>906.25037292000002</v>
      </c>
      <c r="D524" s="63">
        <f t="shared" si="246"/>
        <v>5348.49</v>
      </c>
      <c r="E524" s="11">
        <f>IF(K524=1,VLOOKUP(A524,[1]Plan1!$BO$80:$BQ$314,3),E523)</f>
        <v>5331.91</v>
      </c>
      <c r="F524" s="143">
        <f t="shared" si="247"/>
        <v>43937</v>
      </c>
      <c r="G524" s="9">
        <f t="shared" si="234"/>
        <v>-3.0999403569978989E-3</v>
      </c>
      <c r="H524" s="64">
        <f t="shared" ref="H524:H587" si="251">IF(DAY(A524)=15,VLOOKUP(A524,AH$118:AK$167,4),H523)</f>
        <v>43966</v>
      </c>
      <c r="I524" s="64">
        <f t="shared" si="235"/>
        <v>43966</v>
      </c>
      <c r="J524" s="1">
        <f t="shared" si="248"/>
        <v>20</v>
      </c>
      <c r="K524" s="1">
        <f t="shared" si="231"/>
        <v>19</v>
      </c>
      <c r="L524" s="5">
        <f t="shared" si="236"/>
        <v>0.99705482000000001</v>
      </c>
      <c r="M524" s="12">
        <f t="shared" si="232"/>
        <v>1.0006997500000001</v>
      </c>
      <c r="N524" s="12">
        <f t="shared" si="228"/>
        <v>1.0498563522271529</v>
      </c>
      <c r="O524" s="5">
        <f t="shared" si="230"/>
        <v>1.04676433</v>
      </c>
      <c r="P524" s="5">
        <f t="shared" si="237"/>
        <v>948.63056442000004</v>
      </c>
      <c r="Q524" s="10">
        <f t="shared" si="238"/>
        <v>0</v>
      </c>
      <c r="R524" s="6">
        <f t="shared" si="239"/>
        <v>0</v>
      </c>
      <c r="S524" s="5">
        <f t="shared" si="240"/>
        <v>0</v>
      </c>
      <c r="T524" s="6">
        <f t="shared" si="249"/>
        <v>0.12</v>
      </c>
      <c r="U524" s="10">
        <f t="shared" si="229"/>
        <v>9</v>
      </c>
      <c r="V524" s="10">
        <v>252</v>
      </c>
      <c r="W524" s="12">
        <f t="shared" si="241"/>
        <v>1.0040556549999999</v>
      </c>
      <c r="X524" s="5">
        <f t="shared" si="242"/>
        <v>3.84731829</v>
      </c>
      <c r="Y524" s="11">
        <f t="shared" si="243"/>
        <v>0</v>
      </c>
      <c r="Z524" s="2" t="s">
        <v>65</v>
      </c>
      <c r="AA524" s="64">
        <f t="shared" si="250"/>
        <v>43983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9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4"/>
      <c r="CX524" s="1"/>
      <c r="CY524" s="1"/>
      <c r="CZ524" s="1"/>
      <c r="DA524" s="1"/>
      <c r="DB524" s="1"/>
      <c r="DC524" s="1"/>
      <c r="DD524" s="1"/>
      <c r="DE524" s="1"/>
      <c r="DF524" s="1"/>
      <c r="DG524" s="2"/>
      <c r="DH524" s="1"/>
      <c r="DI524" s="1"/>
      <c r="DJ524" s="1"/>
      <c r="DK524" s="1"/>
      <c r="DL524" s="1"/>
      <c r="DM524" s="1"/>
    </row>
    <row r="525" spans="1:117" x14ac:dyDescent="0.2">
      <c r="A525" s="97">
        <f t="shared" si="244"/>
        <v>43966</v>
      </c>
      <c r="B525" s="5">
        <f t="shared" si="233"/>
        <v>952.75841285999991</v>
      </c>
      <c r="C525" s="5">
        <f t="shared" si="245"/>
        <v>906.25037292000002</v>
      </c>
      <c r="D525" s="63">
        <f t="shared" si="246"/>
        <v>5348.49</v>
      </c>
      <c r="E525" s="11">
        <f>IF(K525=1,VLOOKUP(A525,[1]Plan1!$BO$80:$BQ$314,3),E524)</f>
        <v>5331.91</v>
      </c>
      <c r="F525" s="143">
        <f t="shared" si="247"/>
        <v>43937</v>
      </c>
      <c r="G525" s="9">
        <f t="shared" si="234"/>
        <v>-3.0999403569978989E-3</v>
      </c>
      <c r="H525" s="64">
        <f t="shared" si="251"/>
        <v>43997</v>
      </c>
      <c r="I525" s="64">
        <f t="shared" si="235"/>
        <v>43966</v>
      </c>
      <c r="J525" s="1">
        <f t="shared" si="248"/>
        <v>20</v>
      </c>
      <c r="K525" s="1">
        <f t="shared" si="231"/>
        <v>20</v>
      </c>
      <c r="L525" s="5">
        <f t="shared" si="236"/>
        <v>0.99690005000000004</v>
      </c>
      <c r="M525" s="12">
        <f t="shared" si="232"/>
        <v>1.0006997500000001</v>
      </c>
      <c r="N525" s="12">
        <f t="shared" si="228"/>
        <v>1.0498563522271529</v>
      </c>
      <c r="O525" s="5">
        <f t="shared" si="230"/>
        <v>1.0466018500000001</v>
      </c>
      <c r="P525" s="5">
        <f t="shared" si="237"/>
        <v>948.48331685999995</v>
      </c>
      <c r="Q525" s="10">
        <f t="shared" si="238"/>
        <v>0</v>
      </c>
      <c r="R525" s="6">
        <f t="shared" si="239"/>
        <v>0</v>
      </c>
      <c r="S525" s="5">
        <f t="shared" si="240"/>
        <v>0</v>
      </c>
      <c r="T525" s="6">
        <f t="shared" si="249"/>
        <v>0.12</v>
      </c>
      <c r="U525" s="10">
        <f t="shared" si="229"/>
        <v>10</v>
      </c>
      <c r="V525" s="10">
        <v>252</v>
      </c>
      <c r="W525" s="12">
        <f t="shared" si="241"/>
        <v>1.004507297</v>
      </c>
      <c r="X525" s="5">
        <f t="shared" si="242"/>
        <v>4.2750959999999996</v>
      </c>
      <c r="Y525" s="11">
        <f t="shared" si="243"/>
        <v>0</v>
      </c>
      <c r="Z525" s="2" t="s">
        <v>65</v>
      </c>
      <c r="AA525" s="64">
        <f t="shared" si="250"/>
        <v>43983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9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4"/>
      <c r="CX525" s="1"/>
      <c r="CY525" s="1"/>
      <c r="CZ525" s="1"/>
      <c r="DA525" s="1"/>
      <c r="DB525" s="1"/>
      <c r="DC525" s="1"/>
      <c r="DD525" s="1"/>
      <c r="DE525" s="1"/>
      <c r="DF525" s="1"/>
      <c r="DG525" s="2"/>
      <c r="DH525" s="1"/>
      <c r="DI525" s="1"/>
      <c r="DJ525" s="1"/>
      <c r="DK525" s="1"/>
      <c r="DL525" s="1"/>
      <c r="DM525" s="1"/>
    </row>
    <row r="526" spans="1:117" x14ac:dyDescent="0.2">
      <c r="A526" s="97">
        <f t="shared" si="244"/>
        <v>43967</v>
      </c>
      <c r="B526" s="5">
        <f t="shared" si="233"/>
        <v>953.00554271999999</v>
      </c>
      <c r="C526" s="5">
        <f t="shared" si="245"/>
        <v>906.25037292000002</v>
      </c>
      <c r="D526" s="63">
        <f t="shared" si="246"/>
        <v>5331.91</v>
      </c>
      <c r="E526" s="11">
        <f>IF(K526=1,VLOOKUP(A526,[1]Plan1!$BO$80:$BQ$314,3),E525)</f>
        <v>5311.65</v>
      </c>
      <c r="F526" s="143">
        <f t="shared" si="247"/>
        <v>43967</v>
      </c>
      <c r="G526" s="9">
        <f t="shared" si="234"/>
        <v>-3.7997640620340833E-3</v>
      </c>
      <c r="H526" s="64">
        <f t="shared" si="251"/>
        <v>43997</v>
      </c>
      <c r="I526" s="64">
        <f t="shared" si="235"/>
        <v>43997</v>
      </c>
      <c r="J526" s="1">
        <f t="shared" si="248"/>
        <v>20</v>
      </c>
      <c r="K526" s="1">
        <f t="shared" si="231"/>
        <v>1</v>
      </c>
      <c r="L526" s="5">
        <f t="shared" si="236"/>
        <v>0.99980966000000004</v>
      </c>
      <c r="M526" s="12">
        <f t="shared" si="232"/>
        <v>0.99690005000000004</v>
      </c>
      <c r="N526" s="12">
        <f t="shared" si="228"/>
        <v>1.0466018500280663</v>
      </c>
      <c r="O526" s="5">
        <f t="shared" si="230"/>
        <v>1.04640263</v>
      </c>
      <c r="P526" s="5">
        <f t="shared" si="237"/>
        <v>948.30277365999996</v>
      </c>
      <c r="Q526" s="10">
        <f t="shared" si="238"/>
        <v>0</v>
      </c>
      <c r="R526" s="6">
        <f t="shared" si="239"/>
        <v>0</v>
      </c>
      <c r="S526" s="5">
        <f t="shared" si="240"/>
        <v>0</v>
      </c>
      <c r="T526" s="6">
        <f t="shared" si="249"/>
        <v>0.12</v>
      </c>
      <c r="U526" s="10">
        <f t="shared" si="229"/>
        <v>11</v>
      </c>
      <c r="V526" s="10">
        <v>252</v>
      </c>
      <c r="W526" s="12">
        <f t="shared" si="241"/>
        <v>1.004959143</v>
      </c>
      <c r="X526" s="5">
        <f t="shared" si="242"/>
        <v>4.7027690599999996</v>
      </c>
      <c r="Y526" s="11">
        <f t="shared" si="243"/>
        <v>0</v>
      </c>
      <c r="Z526" s="2" t="s">
        <v>65</v>
      </c>
      <c r="AA526" s="64">
        <f t="shared" si="250"/>
        <v>43983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9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4"/>
      <c r="CX526" s="1"/>
      <c r="CY526" s="1"/>
      <c r="CZ526" s="1"/>
      <c r="DA526" s="1"/>
      <c r="DB526" s="1"/>
      <c r="DC526" s="1"/>
      <c r="DD526" s="1"/>
      <c r="DE526" s="1"/>
      <c r="DF526" s="1"/>
      <c r="DG526" s="2"/>
      <c r="DH526" s="1"/>
      <c r="DI526" s="1"/>
      <c r="DJ526" s="1"/>
      <c r="DK526" s="1"/>
      <c r="DL526" s="1"/>
      <c r="DM526" s="1"/>
    </row>
    <row r="527" spans="1:117" x14ac:dyDescent="0.2">
      <c r="A527" s="97">
        <f t="shared" si="244"/>
        <v>43968</v>
      </c>
      <c r="B527" s="5">
        <f t="shared" si="233"/>
        <v>953.00554271999999</v>
      </c>
      <c r="C527" s="5">
        <f t="shared" si="245"/>
        <v>906.25037292000002</v>
      </c>
      <c r="D527" s="63">
        <f t="shared" si="246"/>
        <v>5331.91</v>
      </c>
      <c r="E527" s="11">
        <f>IF(K527=1,VLOOKUP(A527,[1]Plan1!$BO$80:$BQ$314,3),E526)</f>
        <v>5311.65</v>
      </c>
      <c r="F527" s="143">
        <f t="shared" si="247"/>
        <v>43967</v>
      </c>
      <c r="G527" s="9">
        <f t="shared" si="234"/>
        <v>-3.7997640620340833E-3</v>
      </c>
      <c r="H527" s="64">
        <f t="shared" si="251"/>
        <v>43997</v>
      </c>
      <c r="I527" s="64">
        <f t="shared" si="235"/>
        <v>43997</v>
      </c>
      <c r="J527" s="1">
        <f t="shared" si="248"/>
        <v>20</v>
      </c>
      <c r="K527" s="1">
        <f t="shared" si="231"/>
        <v>1</v>
      </c>
      <c r="L527" s="5">
        <f t="shared" si="236"/>
        <v>0.99980966000000004</v>
      </c>
      <c r="M527" s="12">
        <f t="shared" si="232"/>
        <v>0.99690005000000004</v>
      </c>
      <c r="N527" s="12">
        <f t="shared" si="228"/>
        <v>1.0466018500280663</v>
      </c>
      <c r="O527" s="5">
        <f t="shared" si="230"/>
        <v>1.04640263</v>
      </c>
      <c r="P527" s="5">
        <f t="shared" si="237"/>
        <v>948.30277365999996</v>
      </c>
      <c r="Q527" s="10">
        <f t="shared" si="238"/>
        <v>0</v>
      </c>
      <c r="R527" s="6">
        <f t="shared" si="239"/>
        <v>0</v>
      </c>
      <c r="S527" s="5">
        <f t="shared" si="240"/>
        <v>0</v>
      </c>
      <c r="T527" s="6">
        <f t="shared" si="249"/>
        <v>0.12</v>
      </c>
      <c r="U527" s="10">
        <f t="shared" si="229"/>
        <v>11</v>
      </c>
      <c r="V527" s="10">
        <v>252</v>
      </c>
      <c r="W527" s="12">
        <f t="shared" si="241"/>
        <v>1.004959143</v>
      </c>
      <c r="X527" s="5">
        <f t="shared" si="242"/>
        <v>4.7027690599999996</v>
      </c>
      <c r="Y527" s="11">
        <f t="shared" si="243"/>
        <v>0</v>
      </c>
      <c r="Z527" s="2" t="s">
        <v>65</v>
      </c>
      <c r="AA527" s="64">
        <f t="shared" si="250"/>
        <v>43983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9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4"/>
      <c r="CX527" s="1"/>
      <c r="CY527" s="1"/>
      <c r="CZ527" s="1"/>
      <c r="DA527" s="1"/>
      <c r="DB527" s="1"/>
      <c r="DC527" s="1"/>
      <c r="DD527" s="1"/>
      <c r="DE527" s="1"/>
      <c r="DF527" s="1"/>
      <c r="DG527" s="2"/>
      <c r="DH527" s="1"/>
      <c r="DI527" s="1"/>
      <c r="DJ527" s="1"/>
      <c r="DK527" s="1"/>
      <c r="DL527" s="1"/>
      <c r="DM527" s="1"/>
    </row>
    <row r="528" spans="1:117" x14ac:dyDescent="0.2">
      <c r="A528" s="97">
        <f t="shared" si="244"/>
        <v>43969</v>
      </c>
      <c r="B528" s="5">
        <f t="shared" si="233"/>
        <v>953.00554271999999</v>
      </c>
      <c r="C528" s="5">
        <f t="shared" si="245"/>
        <v>906.25037292000002</v>
      </c>
      <c r="D528" s="63">
        <f t="shared" si="246"/>
        <v>5331.91</v>
      </c>
      <c r="E528" s="11">
        <f>IF(K528=1,VLOOKUP(A528,[1]Plan1!$BO$80:$BQ$314,3),E527)</f>
        <v>5311.65</v>
      </c>
      <c r="F528" s="143">
        <f t="shared" si="247"/>
        <v>43967</v>
      </c>
      <c r="G528" s="9">
        <f t="shared" si="234"/>
        <v>-3.7997640620340833E-3</v>
      </c>
      <c r="H528" s="64">
        <f t="shared" si="251"/>
        <v>43997</v>
      </c>
      <c r="I528" s="64">
        <f t="shared" si="235"/>
        <v>43997</v>
      </c>
      <c r="J528" s="1">
        <f t="shared" si="248"/>
        <v>20</v>
      </c>
      <c r="K528" s="1">
        <f t="shared" si="231"/>
        <v>1</v>
      </c>
      <c r="L528" s="5">
        <f t="shared" si="236"/>
        <v>0.99980966000000004</v>
      </c>
      <c r="M528" s="12">
        <f t="shared" si="232"/>
        <v>0.99690005000000004</v>
      </c>
      <c r="N528" s="12">
        <f t="shared" si="228"/>
        <v>1.0466018500280663</v>
      </c>
      <c r="O528" s="5">
        <f t="shared" si="230"/>
        <v>1.04640263</v>
      </c>
      <c r="P528" s="5">
        <f t="shared" si="237"/>
        <v>948.30277365999996</v>
      </c>
      <c r="Q528" s="10">
        <f t="shared" si="238"/>
        <v>0</v>
      </c>
      <c r="R528" s="6">
        <f t="shared" si="239"/>
        <v>0</v>
      </c>
      <c r="S528" s="5">
        <f t="shared" si="240"/>
        <v>0</v>
      </c>
      <c r="T528" s="6">
        <f t="shared" si="249"/>
        <v>0.12</v>
      </c>
      <c r="U528" s="10">
        <f t="shared" si="229"/>
        <v>11</v>
      </c>
      <c r="V528" s="10">
        <v>252</v>
      </c>
      <c r="W528" s="12">
        <f t="shared" si="241"/>
        <v>1.004959143</v>
      </c>
      <c r="X528" s="5">
        <f t="shared" si="242"/>
        <v>4.7027690599999996</v>
      </c>
      <c r="Y528" s="11">
        <f t="shared" si="243"/>
        <v>0</v>
      </c>
      <c r="Z528" s="2" t="s">
        <v>65</v>
      </c>
      <c r="AA528" s="64">
        <f t="shared" si="250"/>
        <v>43983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9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4"/>
      <c r="CX528" s="1"/>
      <c r="CY528" s="1"/>
      <c r="CZ528" s="1"/>
      <c r="DA528" s="1"/>
      <c r="DB528" s="1"/>
      <c r="DC528" s="1"/>
      <c r="DD528" s="1"/>
      <c r="DE528" s="1"/>
      <c r="DF528" s="1"/>
      <c r="DG528" s="2"/>
      <c r="DH528" s="1"/>
      <c r="DI528" s="1"/>
      <c r="DJ528" s="1"/>
      <c r="DK528" s="1"/>
      <c r="DL528" s="1"/>
      <c r="DM528" s="1"/>
    </row>
    <row r="529" spans="1:117" x14ac:dyDescent="0.2">
      <c r="A529" s="97">
        <f t="shared" si="244"/>
        <v>43970</v>
      </c>
      <c r="B529" s="5">
        <f t="shared" si="233"/>
        <v>953.25276567000003</v>
      </c>
      <c r="C529" s="5">
        <f t="shared" si="245"/>
        <v>906.25037292000002</v>
      </c>
      <c r="D529" s="63">
        <f t="shared" si="246"/>
        <v>5331.91</v>
      </c>
      <c r="E529" s="11">
        <f>IF(K529=1,VLOOKUP(A529,[1]Plan1!$BO$80:$BQ$314,3),E528)</f>
        <v>5311.65</v>
      </c>
      <c r="F529" s="143">
        <f t="shared" si="247"/>
        <v>43967</v>
      </c>
      <c r="G529" s="9">
        <f t="shared" si="234"/>
        <v>-3.7997640620340833E-3</v>
      </c>
      <c r="H529" s="64">
        <f t="shared" si="251"/>
        <v>43997</v>
      </c>
      <c r="I529" s="64">
        <f t="shared" si="235"/>
        <v>43997</v>
      </c>
      <c r="J529" s="1">
        <f t="shared" si="248"/>
        <v>20</v>
      </c>
      <c r="K529" s="1">
        <f t="shared" si="231"/>
        <v>2</v>
      </c>
      <c r="L529" s="5">
        <f t="shared" si="236"/>
        <v>0.99961937000000001</v>
      </c>
      <c r="M529" s="12">
        <f t="shared" si="232"/>
        <v>0.99690005000000004</v>
      </c>
      <c r="N529" s="12">
        <f t="shared" si="228"/>
        <v>1.0466018500280663</v>
      </c>
      <c r="O529" s="5">
        <f t="shared" si="230"/>
        <v>1.04620348</v>
      </c>
      <c r="P529" s="5">
        <f t="shared" si="237"/>
        <v>948.12229390000005</v>
      </c>
      <c r="Q529" s="10">
        <f t="shared" si="238"/>
        <v>0</v>
      </c>
      <c r="R529" s="6">
        <f t="shared" si="239"/>
        <v>0</v>
      </c>
      <c r="S529" s="5">
        <f t="shared" si="240"/>
        <v>0</v>
      </c>
      <c r="T529" s="6">
        <f t="shared" si="249"/>
        <v>0.12</v>
      </c>
      <c r="U529" s="10">
        <f t="shared" si="229"/>
        <v>12</v>
      </c>
      <c r="V529" s="10">
        <v>252</v>
      </c>
      <c r="W529" s="12">
        <f t="shared" si="241"/>
        <v>1.005411192</v>
      </c>
      <c r="X529" s="5">
        <f t="shared" si="242"/>
        <v>5.1304717699999998</v>
      </c>
      <c r="Y529" s="11">
        <f t="shared" si="243"/>
        <v>0</v>
      </c>
      <c r="Z529" s="2" t="s">
        <v>65</v>
      </c>
      <c r="AA529" s="64">
        <f t="shared" si="250"/>
        <v>43983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9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4"/>
      <c r="CX529" s="1"/>
      <c r="CY529" s="1"/>
      <c r="CZ529" s="1"/>
      <c r="DA529" s="1"/>
      <c r="DB529" s="1"/>
      <c r="DC529" s="1"/>
      <c r="DD529" s="1"/>
      <c r="DE529" s="1"/>
      <c r="DF529" s="1"/>
      <c r="DG529" s="2"/>
      <c r="DH529" s="1"/>
      <c r="DI529" s="1"/>
      <c r="DJ529" s="1"/>
      <c r="DK529" s="1"/>
      <c r="DL529" s="1"/>
      <c r="DM529" s="1"/>
    </row>
    <row r="530" spans="1:117" x14ac:dyDescent="0.2">
      <c r="A530" s="97">
        <f t="shared" si="244"/>
        <v>43971</v>
      </c>
      <c r="B530" s="5">
        <f t="shared" si="233"/>
        <v>953.50003609999999</v>
      </c>
      <c r="C530" s="5">
        <f t="shared" si="245"/>
        <v>906.25037292000002</v>
      </c>
      <c r="D530" s="63">
        <f t="shared" si="246"/>
        <v>5331.91</v>
      </c>
      <c r="E530" s="11">
        <f>IF(K530=1,VLOOKUP(A530,[1]Plan1!$BO$80:$BQ$314,3),E529)</f>
        <v>5311.65</v>
      </c>
      <c r="F530" s="143">
        <f t="shared" si="247"/>
        <v>43967</v>
      </c>
      <c r="G530" s="9">
        <f t="shared" si="234"/>
        <v>-3.7997640620340833E-3</v>
      </c>
      <c r="H530" s="64">
        <f t="shared" si="251"/>
        <v>43997</v>
      </c>
      <c r="I530" s="64">
        <f t="shared" si="235"/>
        <v>43997</v>
      </c>
      <c r="J530" s="1">
        <f t="shared" si="248"/>
        <v>20</v>
      </c>
      <c r="K530" s="1">
        <f t="shared" si="231"/>
        <v>3</v>
      </c>
      <c r="L530" s="5">
        <f t="shared" si="236"/>
        <v>0.99942911000000001</v>
      </c>
      <c r="M530" s="12">
        <f t="shared" si="232"/>
        <v>0.99690005000000004</v>
      </c>
      <c r="N530" s="12">
        <f t="shared" si="228"/>
        <v>1.0466018500280663</v>
      </c>
      <c r="O530" s="5">
        <f t="shared" si="230"/>
        <v>1.04600435</v>
      </c>
      <c r="P530" s="5">
        <f t="shared" si="237"/>
        <v>947.94183225999996</v>
      </c>
      <c r="Q530" s="10">
        <f t="shared" si="238"/>
        <v>0</v>
      </c>
      <c r="R530" s="6">
        <f t="shared" si="239"/>
        <v>0</v>
      </c>
      <c r="S530" s="5">
        <f t="shared" si="240"/>
        <v>0</v>
      </c>
      <c r="T530" s="6">
        <f t="shared" si="249"/>
        <v>0.12</v>
      </c>
      <c r="U530" s="10">
        <f t="shared" si="229"/>
        <v>13</v>
      </c>
      <c r="V530" s="10">
        <v>252</v>
      </c>
      <c r="W530" s="12">
        <f t="shared" si="241"/>
        <v>1.0058634440000001</v>
      </c>
      <c r="X530" s="5">
        <f t="shared" si="242"/>
        <v>5.55820384</v>
      </c>
      <c r="Y530" s="11">
        <f t="shared" si="243"/>
        <v>0</v>
      </c>
      <c r="Z530" s="2" t="s">
        <v>65</v>
      </c>
      <c r="AA530" s="64">
        <f t="shared" si="250"/>
        <v>43983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9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4"/>
      <c r="CX530" s="1"/>
      <c r="CY530" s="1"/>
      <c r="CZ530" s="1"/>
      <c r="DA530" s="1"/>
      <c r="DB530" s="1"/>
      <c r="DC530" s="1"/>
      <c r="DD530" s="1"/>
      <c r="DE530" s="1"/>
      <c r="DF530" s="1"/>
      <c r="DG530" s="2"/>
      <c r="DH530" s="1"/>
      <c r="DI530" s="1"/>
      <c r="DJ530" s="1"/>
      <c r="DK530" s="1"/>
      <c r="DL530" s="1"/>
      <c r="DM530" s="1"/>
    </row>
    <row r="531" spans="1:117" x14ac:dyDescent="0.2">
      <c r="A531" s="97">
        <f t="shared" si="244"/>
        <v>43972</v>
      </c>
      <c r="B531" s="5">
        <f t="shared" si="233"/>
        <v>953.74737313000003</v>
      </c>
      <c r="C531" s="5">
        <f t="shared" si="245"/>
        <v>906.25037292000002</v>
      </c>
      <c r="D531" s="63">
        <f t="shared" si="246"/>
        <v>5331.91</v>
      </c>
      <c r="E531" s="11">
        <f>IF(K531=1,VLOOKUP(A531,[1]Plan1!$BO$80:$BQ$314,3),E530)</f>
        <v>5311.65</v>
      </c>
      <c r="F531" s="143">
        <f t="shared" si="247"/>
        <v>43967</v>
      </c>
      <c r="G531" s="9">
        <f t="shared" si="234"/>
        <v>-3.7997640620340833E-3</v>
      </c>
      <c r="H531" s="64">
        <f t="shared" si="251"/>
        <v>43997</v>
      </c>
      <c r="I531" s="64">
        <f t="shared" si="235"/>
        <v>43997</v>
      </c>
      <c r="J531" s="1">
        <f t="shared" si="248"/>
        <v>20</v>
      </c>
      <c r="K531" s="1">
        <f t="shared" si="231"/>
        <v>4</v>
      </c>
      <c r="L531" s="5">
        <f t="shared" si="236"/>
        <v>0.99923888000000005</v>
      </c>
      <c r="M531" s="12">
        <f t="shared" si="232"/>
        <v>0.99690005000000004</v>
      </c>
      <c r="N531" s="12">
        <f t="shared" si="228"/>
        <v>1.0466018500280663</v>
      </c>
      <c r="O531" s="5">
        <f t="shared" si="230"/>
        <v>1.0458052600000001</v>
      </c>
      <c r="P531" s="5">
        <f t="shared" si="237"/>
        <v>947.76140686999997</v>
      </c>
      <c r="Q531" s="10">
        <f t="shared" si="238"/>
        <v>0</v>
      </c>
      <c r="R531" s="6">
        <f t="shared" si="239"/>
        <v>0</v>
      </c>
      <c r="S531" s="5">
        <f t="shared" si="240"/>
        <v>0</v>
      </c>
      <c r="T531" s="6">
        <f t="shared" si="249"/>
        <v>0.12</v>
      </c>
      <c r="U531" s="10">
        <f t="shared" si="229"/>
        <v>14</v>
      </c>
      <c r="V531" s="10">
        <v>252</v>
      </c>
      <c r="W531" s="12">
        <f t="shared" si="241"/>
        <v>1.0063158999999999</v>
      </c>
      <c r="X531" s="5">
        <f t="shared" si="242"/>
        <v>5.9859662599999997</v>
      </c>
      <c r="Y531" s="11">
        <f t="shared" si="243"/>
        <v>0</v>
      </c>
      <c r="Z531" s="2" t="s">
        <v>65</v>
      </c>
      <c r="AA531" s="64">
        <f t="shared" si="250"/>
        <v>43983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9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4"/>
      <c r="CX531" s="1"/>
      <c r="CY531" s="1"/>
      <c r="CZ531" s="1"/>
      <c r="DA531" s="1"/>
      <c r="DB531" s="1"/>
      <c r="DC531" s="1"/>
      <c r="DD531" s="1"/>
      <c r="DE531" s="1"/>
      <c r="DF531" s="1"/>
      <c r="DG531" s="2"/>
      <c r="DH531" s="1"/>
      <c r="DI531" s="1"/>
      <c r="DJ531" s="1"/>
      <c r="DK531" s="1"/>
      <c r="DL531" s="1"/>
      <c r="DM531" s="1"/>
    </row>
    <row r="532" spans="1:117" x14ac:dyDescent="0.2">
      <c r="A532" s="97">
        <f t="shared" si="244"/>
        <v>43973</v>
      </c>
      <c r="B532" s="5">
        <f t="shared" si="233"/>
        <v>953.99477575000003</v>
      </c>
      <c r="C532" s="5">
        <f t="shared" si="245"/>
        <v>906.25037292000002</v>
      </c>
      <c r="D532" s="63">
        <f t="shared" si="246"/>
        <v>5331.91</v>
      </c>
      <c r="E532" s="11">
        <f>IF(K532=1,VLOOKUP(A532,[1]Plan1!$BO$80:$BQ$314,3),E531)</f>
        <v>5311.65</v>
      </c>
      <c r="F532" s="143">
        <f t="shared" si="247"/>
        <v>43967</v>
      </c>
      <c r="G532" s="9">
        <f t="shared" si="234"/>
        <v>-3.7997640620340833E-3</v>
      </c>
      <c r="H532" s="64">
        <f t="shared" si="251"/>
        <v>43997</v>
      </c>
      <c r="I532" s="64">
        <f t="shared" si="235"/>
        <v>43997</v>
      </c>
      <c r="J532" s="1">
        <f t="shared" si="248"/>
        <v>20</v>
      </c>
      <c r="K532" s="1">
        <f t="shared" si="231"/>
        <v>5</v>
      </c>
      <c r="L532" s="5">
        <f t="shared" si="236"/>
        <v>0.99904870000000001</v>
      </c>
      <c r="M532" s="12">
        <f t="shared" si="232"/>
        <v>0.99690005000000004</v>
      </c>
      <c r="N532" s="12">
        <f t="shared" si="228"/>
        <v>1.0466018500280663</v>
      </c>
      <c r="O532" s="5">
        <f t="shared" si="230"/>
        <v>1.0456062100000001</v>
      </c>
      <c r="P532" s="5">
        <f t="shared" si="237"/>
        <v>947.58101772999999</v>
      </c>
      <c r="Q532" s="10">
        <f t="shared" si="238"/>
        <v>0</v>
      </c>
      <c r="R532" s="6">
        <f t="shared" si="239"/>
        <v>0</v>
      </c>
      <c r="S532" s="5">
        <f t="shared" si="240"/>
        <v>0</v>
      </c>
      <c r="T532" s="6">
        <f t="shared" si="249"/>
        <v>0.12</v>
      </c>
      <c r="U532" s="10">
        <f t="shared" si="229"/>
        <v>15</v>
      </c>
      <c r="V532" s="10">
        <v>252</v>
      </c>
      <c r="W532" s="12">
        <f t="shared" si="241"/>
        <v>1.006768559</v>
      </c>
      <c r="X532" s="5">
        <f t="shared" si="242"/>
        <v>6.4137580200000004</v>
      </c>
      <c r="Y532" s="11">
        <f t="shared" si="243"/>
        <v>0</v>
      </c>
      <c r="Z532" s="2" t="s">
        <v>65</v>
      </c>
      <c r="AA532" s="64">
        <f t="shared" si="250"/>
        <v>43983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9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4"/>
      <c r="CX532" s="1"/>
      <c r="CY532" s="1"/>
      <c r="CZ532" s="1"/>
      <c r="DA532" s="1"/>
      <c r="DB532" s="1"/>
      <c r="DC532" s="1"/>
      <c r="DD532" s="1"/>
      <c r="DE532" s="1"/>
      <c r="DF532" s="1"/>
      <c r="DG532" s="2"/>
      <c r="DH532" s="1"/>
      <c r="DI532" s="1"/>
      <c r="DJ532" s="1"/>
      <c r="DK532" s="1"/>
      <c r="DL532" s="1"/>
      <c r="DM532" s="1"/>
    </row>
    <row r="533" spans="1:117" x14ac:dyDescent="0.2">
      <c r="A533" s="97">
        <f t="shared" si="244"/>
        <v>43974</v>
      </c>
      <c r="B533" s="5">
        <f t="shared" si="233"/>
        <v>954.24224485000002</v>
      </c>
      <c r="C533" s="5">
        <f t="shared" si="245"/>
        <v>906.25037292000002</v>
      </c>
      <c r="D533" s="63">
        <f t="shared" si="246"/>
        <v>5331.91</v>
      </c>
      <c r="E533" s="11">
        <f>IF(K533=1,VLOOKUP(A533,[1]Plan1!$BO$80:$BQ$314,3),E532)</f>
        <v>5311.65</v>
      </c>
      <c r="F533" s="143">
        <f t="shared" si="247"/>
        <v>43967</v>
      </c>
      <c r="G533" s="9">
        <f t="shared" si="234"/>
        <v>-3.7997640620340833E-3</v>
      </c>
      <c r="H533" s="64">
        <f t="shared" si="251"/>
        <v>43997</v>
      </c>
      <c r="I533" s="64">
        <f t="shared" si="235"/>
        <v>43997</v>
      </c>
      <c r="J533" s="1">
        <f t="shared" si="248"/>
        <v>20</v>
      </c>
      <c r="K533" s="1">
        <f t="shared" si="231"/>
        <v>6</v>
      </c>
      <c r="L533" s="5">
        <f t="shared" si="236"/>
        <v>0.99885855000000001</v>
      </c>
      <c r="M533" s="12">
        <f t="shared" si="232"/>
        <v>0.99690005000000004</v>
      </c>
      <c r="N533" s="12">
        <f t="shared" si="228"/>
        <v>1.0466018500280663</v>
      </c>
      <c r="O533" s="5">
        <f t="shared" si="230"/>
        <v>1.0454072000000001</v>
      </c>
      <c r="P533" s="5">
        <f t="shared" si="237"/>
        <v>947.40066485</v>
      </c>
      <c r="Q533" s="10">
        <f t="shared" si="238"/>
        <v>0</v>
      </c>
      <c r="R533" s="6">
        <f t="shared" si="239"/>
        <v>0</v>
      </c>
      <c r="S533" s="5">
        <f t="shared" si="240"/>
        <v>0</v>
      </c>
      <c r="T533" s="6">
        <f t="shared" si="249"/>
        <v>0.12</v>
      </c>
      <c r="U533" s="10">
        <f t="shared" si="229"/>
        <v>16</v>
      </c>
      <c r="V533" s="10">
        <v>252</v>
      </c>
      <c r="W533" s="12">
        <f t="shared" si="241"/>
        <v>1.007221422</v>
      </c>
      <c r="X533" s="5">
        <f t="shared" si="242"/>
        <v>6.8415800000000004</v>
      </c>
      <c r="Y533" s="11">
        <f t="shared" si="243"/>
        <v>0</v>
      </c>
      <c r="Z533" s="2" t="s">
        <v>65</v>
      </c>
      <c r="AA533" s="64">
        <f t="shared" si="250"/>
        <v>43983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9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4"/>
      <c r="CX533" s="1"/>
      <c r="CY533" s="1"/>
      <c r="CZ533" s="1"/>
      <c r="DA533" s="1"/>
      <c r="DB533" s="1"/>
      <c r="DC533" s="1"/>
      <c r="DD533" s="1"/>
      <c r="DE533" s="1"/>
      <c r="DF533" s="1"/>
      <c r="DG533" s="2"/>
      <c r="DH533" s="1"/>
      <c r="DI533" s="1"/>
      <c r="DJ533" s="1"/>
      <c r="DK533" s="1"/>
      <c r="DL533" s="1"/>
      <c r="DM533" s="1"/>
    </row>
    <row r="534" spans="1:117" x14ac:dyDescent="0.2">
      <c r="A534" s="97">
        <f t="shared" si="244"/>
        <v>43975</v>
      </c>
      <c r="B534" s="5">
        <f t="shared" si="233"/>
        <v>954.24224485000002</v>
      </c>
      <c r="C534" s="5">
        <f t="shared" si="245"/>
        <v>906.25037292000002</v>
      </c>
      <c r="D534" s="63">
        <f t="shared" si="246"/>
        <v>5331.91</v>
      </c>
      <c r="E534" s="11">
        <f>IF(K534=1,VLOOKUP(A534,[1]Plan1!$BO$80:$BQ$314,3),E533)</f>
        <v>5311.65</v>
      </c>
      <c r="F534" s="143">
        <f t="shared" si="247"/>
        <v>43967</v>
      </c>
      <c r="G534" s="9">
        <f t="shared" si="234"/>
        <v>-3.7997640620340833E-3</v>
      </c>
      <c r="H534" s="64">
        <f t="shared" si="251"/>
        <v>43997</v>
      </c>
      <c r="I534" s="64">
        <f t="shared" si="235"/>
        <v>43997</v>
      </c>
      <c r="J534" s="1">
        <f t="shared" si="248"/>
        <v>20</v>
      </c>
      <c r="K534" s="1">
        <f t="shared" si="231"/>
        <v>6</v>
      </c>
      <c r="L534" s="5">
        <f t="shared" si="236"/>
        <v>0.99885855000000001</v>
      </c>
      <c r="M534" s="12">
        <f t="shared" si="232"/>
        <v>0.99690005000000004</v>
      </c>
      <c r="N534" s="12">
        <f t="shared" si="228"/>
        <v>1.0466018500280663</v>
      </c>
      <c r="O534" s="5">
        <f t="shared" si="230"/>
        <v>1.0454072000000001</v>
      </c>
      <c r="P534" s="5">
        <f t="shared" si="237"/>
        <v>947.40066485</v>
      </c>
      <c r="Q534" s="10">
        <f t="shared" si="238"/>
        <v>0</v>
      </c>
      <c r="R534" s="6">
        <f t="shared" si="239"/>
        <v>0</v>
      </c>
      <c r="S534" s="5">
        <f t="shared" si="240"/>
        <v>0</v>
      </c>
      <c r="T534" s="6">
        <f t="shared" si="249"/>
        <v>0.12</v>
      </c>
      <c r="U534" s="10">
        <f t="shared" si="229"/>
        <v>16</v>
      </c>
      <c r="V534" s="10">
        <v>252</v>
      </c>
      <c r="W534" s="12">
        <f t="shared" si="241"/>
        <v>1.007221422</v>
      </c>
      <c r="X534" s="5">
        <f t="shared" si="242"/>
        <v>6.8415800000000004</v>
      </c>
      <c r="Y534" s="11">
        <f t="shared" si="243"/>
        <v>0</v>
      </c>
      <c r="Z534" s="2" t="s">
        <v>65</v>
      </c>
      <c r="AA534" s="64">
        <f t="shared" si="250"/>
        <v>43983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9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4"/>
      <c r="CX534" s="1"/>
      <c r="CY534" s="1"/>
      <c r="CZ534" s="1"/>
      <c r="DA534" s="1"/>
      <c r="DB534" s="1"/>
      <c r="DC534" s="1"/>
      <c r="DD534" s="1"/>
      <c r="DE534" s="1"/>
      <c r="DF534" s="1"/>
      <c r="DG534" s="2"/>
      <c r="DH534" s="1"/>
      <c r="DI534" s="1"/>
      <c r="DJ534" s="1"/>
      <c r="DK534" s="1"/>
      <c r="DL534" s="1"/>
      <c r="DM534" s="1"/>
    </row>
    <row r="535" spans="1:117" x14ac:dyDescent="0.2">
      <c r="A535" s="97">
        <f t="shared" si="244"/>
        <v>43976</v>
      </c>
      <c r="B535" s="5">
        <f t="shared" si="233"/>
        <v>954.24224485000002</v>
      </c>
      <c r="C535" s="5">
        <f t="shared" si="245"/>
        <v>906.25037292000002</v>
      </c>
      <c r="D535" s="63">
        <f t="shared" si="246"/>
        <v>5331.91</v>
      </c>
      <c r="E535" s="11">
        <f>IF(K535=1,VLOOKUP(A535,[1]Plan1!$BO$80:$BQ$314,3),E534)</f>
        <v>5311.65</v>
      </c>
      <c r="F535" s="143">
        <f t="shared" si="247"/>
        <v>43967</v>
      </c>
      <c r="G535" s="9">
        <f t="shared" si="234"/>
        <v>-3.7997640620340833E-3</v>
      </c>
      <c r="H535" s="64">
        <f t="shared" si="251"/>
        <v>43997</v>
      </c>
      <c r="I535" s="64">
        <f t="shared" si="235"/>
        <v>43997</v>
      </c>
      <c r="J535" s="1">
        <f t="shared" si="248"/>
        <v>20</v>
      </c>
      <c r="K535" s="1">
        <f t="shared" si="231"/>
        <v>6</v>
      </c>
      <c r="L535" s="5">
        <f t="shared" si="236"/>
        <v>0.99885855000000001</v>
      </c>
      <c r="M535" s="12">
        <f t="shared" si="232"/>
        <v>0.99690005000000004</v>
      </c>
      <c r="N535" s="12">
        <f t="shared" si="228"/>
        <v>1.0466018500280663</v>
      </c>
      <c r="O535" s="5">
        <f t="shared" si="230"/>
        <v>1.0454072000000001</v>
      </c>
      <c r="P535" s="5">
        <f t="shared" si="237"/>
        <v>947.40066485</v>
      </c>
      <c r="Q535" s="10">
        <f t="shared" si="238"/>
        <v>0</v>
      </c>
      <c r="R535" s="6">
        <f t="shared" si="239"/>
        <v>0</v>
      </c>
      <c r="S535" s="5">
        <f t="shared" si="240"/>
        <v>0</v>
      </c>
      <c r="T535" s="6">
        <f t="shared" si="249"/>
        <v>0.12</v>
      </c>
      <c r="U535" s="10">
        <f t="shared" si="229"/>
        <v>16</v>
      </c>
      <c r="V535" s="10">
        <v>252</v>
      </c>
      <c r="W535" s="12">
        <f t="shared" si="241"/>
        <v>1.007221422</v>
      </c>
      <c r="X535" s="5">
        <f t="shared" si="242"/>
        <v>6.8415800000000004</v>
      </c>
      <c r="Y535" s="11">
        <f t="shared" si="243"/>
        <v>0</v>
      </c>
      <c r="Z535" s="2" t="s">
        <v>65</v>
      </c>
      <c r="AA535" s="64">
        <f t="shared" si="250"/>
        <v>43983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9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4"/>
      <c r="CX535" s="1"/>
      <c r="CY535" s="1"/>
      <c r="CZ535" s="1"/>
      <c r="DA535" s="1"/>
      <c r="DB535" s="1"/>
      <c r="DC535" s="1"/>
      <c r="DD535" s="1"/>
      <c r="DE535" s="1"/>
      <c r="DF535" s="1"/>
      <c r="DG535" s="2"/>
      <c r="DH535" s="1"/>
      <c r="DI535" s="1"/>
      <c r="DJ535" s="1"/>
      <c r="DK535" s="1"/>
      <c r="DL535" s="1"/>
      <c r="DM535" s="1"/>
    </row>
    <row r="536" spans="1:117" x14ac:dyDescent="0.2">
      <c r="A536" s="97">
        <f t="shared" si="244"/>
        <v>43977</v>
      </c>
      <c r="B536" s="5">
        <f t="shared" si="233"/>
        <v>954.48977027000001</v>
      </c>
      <c r="C536" s="5">
        <f t="shared" si="245"/>
        <v>906.25037292000002</v>
      </c>
      <c r="D536" s="63">
        <f t="shared" si="246"/>
        <v>5331.91</v>
      </c>
      <c r="E536" s="11">
        <f>IF(K536=1,VLOOKUP(A536,[1]Plan1!$BO$80:$BQ$314,3),E535)</f>
        <v>5311.65</v>
      </c>
      <c r="F536" s="143">
        <f t="shared" si="247"/>
        <v>43967</v>
      </c>
      <c r="G536" s="9">
        <f t="shared" si="234"/>
        <v>-3.7997640620340833E-3</v>
      </c>
      <c r="H536" s="64">
        <f t="shared" si="251"/>
        <v>43997</v>
      </c>
      <c r="I536" s="64">
        <f t="shared" si="235"/>
        <v>43997</v>
      </c>
      <c r="J536" s="1">
        <f t="shared" si="248"/>
        <v>20</v>
      </c>
      <c r="K536" s="1">
        <f t="shared" si="231"/>
        <v>7</v>
      </c>
      <c r="L536" s="5">
        <f t="shared" si="236"/>
        <v>0.99866843000000005</v>
      </c>
      <c r="M536" s="12">
        <f t="shared" si="232"/>
        <v>0.99690005000000004</v>
      </c>
      <c r="N536" s="12">
        <f t="shared" si="228"/>
        <v>1.0466018500280663</v>
      </c>
      <c r="O536" s="5">
        <f t="shared" si="230"/>
        <v>1.0452082199999999</v>
      </c>
      <c r="P536" s="5">
        <f t="shared" si="237"/>
        <v>947.22033914999997</v>
      </c>
      <c r="Q536" s="10">
        <f t="shared" si="238"/>
        <v>0</v>
      </c>
      <c r="R536" s="6">
        <f t="shared" si="239"/>
        <v>0</v>
      </c>
      <c r="S536" s="5">
        <f t="shared" si="240"/>
        <v>0</v>
      </c>
      <c r="T536" s="6">
        <f t="shared" si="249"/>
        <v>0.12</v>
      </c>
      <c r="U536" s="10">
        <f t="shared" si="229"/>
        <v>17</v>
      </c>
      <c r="V536" s="10">
        <v>252</v>
      </c>
      <c r="W536" s="12">
        <f t="shared" si="241"/>
        <v>1.0076744879999999</v>
      </c>
      <c r="X536" s="5">
        <f t="shared" si="242"/>
        <v>7.2694311200000001</v>
      </c>
      <c r="Y536" s="11">
        <f t="shared" si="243"/>
        <v>0</v>
      </c>
      <c r="Z536" s="2" t="s">
        <v>65</v>
      </c>
      <c r="AA536" s="64">
        <f t="shared" si="250"/>
        <v>43983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9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4"/>
      <c r="CX536" s="1"/>
      <c r="CY536" s="1"/>
      <c r="CZ536" s="1"/>
      <c r="DA536" s="1"/>
      <c r="DB536" s="1"/>
      <c r="DC536" s="1"/>
      <c r="DD536" s="1"/>
      <c r="DE536" s="1"/>
      <c r="DF536" s="1"/>
      <c r="DG536" s="2"/>
      <c r="DH536" s="1"/>
      <c r="DI536" s="1"/>
      <c r="DJ536" s="1"/>
      <c r="DK536" s="1"/>
      <c r="DL536" s="1"/>
      <c r="DM536" s="1"/>
    </row>
    <row r="537" spans="1:117" x14ac:dyDescent="0.2">
      <c r="A537" s="97">
        <f t="shared" si="244"/>
        <v>43978</v>
      </c>
      <c r="B537" s="5">
        <f t="shared" si="233"/>
        <v>954.73736204000011</v>
      </c>
      <c r="C537" s="5">
        <f t="shared" si="245"/>
        <v>906.25037292000002</v>
      </c>
      <c r="D537" s="63">
        <f t="shared" si="246"/>
        <v>5331.91</v>
      </c>
      <c r="E537" s="11">
        <f>IF(K537=1,VLOOKUP(A537,[1]Plan1!$BO$80:$BQ$314,3),E536)</f>
        <v>5311.65</v>
      </c>
      <c r="F537" s="143">
        <f t="shared" si="247"/>
        <v>43967</v>
      </c>
      <c r="G537" s="9">
        <f t="shared" si="234"/>
        <v>-3.7997640620340833E-3</v>
      </c>
      <c r="H537" s="64">
        <f t="shared" si="251"/>
        <v>43997</v>
      </c>
      <c r="I537" s="64">
        <f t="shared" si="235"/>
        <v>43997</v>
      </c>
      <c r="J537" s="1">
        <f t="shared" si="248"/>
        <v>20</v>
      </c>
      <c r="K537" s="1">
        <f t="shared" si="231"/>
        <v>8</v>
      </c>
      <c r="L537" s="5">
        <f t="shared" si="236"/>
        <v>0.99847834999999996</v>
      </c>
      <c r="M537" s="12">
        <f t="shared" si="232"/>
        <v>0.99690005000000004</v>
      </c>
      <c r="N537" s="12">
        <f t="shared" si="228"/>
        <v>1.0466018500280663</v>
      </c>
      <c r="O537" s="5">
        <f t="shared" si="230"/>
        <v>1.0450092799999999</v>
      </c>
      <c r="P537" s="5">
        <f t="shared" si="237"/>
        <v>947.04004970000005</v>
      </c>
      <c r="Q537" s="10">
        <f t="shared" si="238"/>
        <v>0</v>
      </c>
      <c r="R537" s="6">
        <f t="shared" si="239"/>
        <v>0</v>
      </c>
      <c r="S537" s="5">
        <f t="shared" si="240"/>
        <v>0</v>
      </c>
      <c r="T537" s="6">
        <f t="shared" si="249"/>
        <v>0.12</v>
      </c>
      <c r="U537" s="10">
        <f t="shared" si="229"/>
        <v>18</v>
      </c>
      <c r="V537" s="10">
        <v>252</v>
      </c>
      <c r="W537" s="12">
        <f t="shared" si="241"/>
        <v>1.0081277580000001</v>
      </c>
      <c r="X537" s="5">
        <f t="shared" si="242"/>
        <v>7.6973123399999999</v>
      </c>
      <c r="Y537" s="11">
        <f t="shared" si="243"/>
        <v>0</v>
      </c>
      <c r="Z537" s="2" t="s">
        <v>65</v>
      </c>
      <c r="AA537" s="64">
        <f t="shared" si="250"/>
        <v>43983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9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4"/>
      <c r="CX537" s="1"/>
      <c r="CY537" s="1"/>
      <c r="CZ537" s="1"/>
      <c r="DA537" s="1"/>
      <c r="DB537" s="1"/>
      <c r="DC537" s="1"/>
      <c r="DD537" s="1"/>
      <c r="DE537" s="1"/>
      <c r="DF537" s="1"/>
      <c r="DG537" s="2"/>
      <c r="DH537" s="1"/>
      <c r="DI537" s="1"/>
      <c r="DJ537" s="1"/>
      <c r="DK537" s="1"/>
      <c r="DL537" s="1"/>
      <c r="DM537" s="1"/>
    </row>
    <row r="538" spans="1:117" x14ac:dyDescent="0.2">
      <c r="A538" s="97">
        <f t="shared" si="244"/>
        <v>43979</v>
      </c>
      <c r="B538" s="5">
        <f t="shared" si="233"/>
        <v>954.98503016000006</v>
      </c>
      <c r="C538" s="5">
        <f t="shared" si="245"/>
        <v>906.25037292000002</v>
      </c>
      <c r="D538" s="63">
        <f t="shared" si="246"/>
        <v>5331.91</v>
      </c>
      <c r="E538" s="11">
        <f>IF(K538=1,VLOOKUP(A538,[1]Plan1!$BO$80:$BQ$314,3),E537)</f>
        <v>5311.65</v>
      </c>
      <c r="F538" s="143">
        <f t="shared" si="247"/>
        <v>43967</v>
      </c>
      <c r="G538" s="9">
        <f t="shared" si="234"/>
        <v>-3.7997640620340833E-3</v>
      </c>
      <c r="H538" s="64">
        <f t="shared" si="251"/>
        <v>43997</v>
      </c>
      <c r="I538" s="64">
        <f t="shared" si="235"/>
        <v>43997</v>
      </c>
      <c r="J538" s="1">
        <f t="shared" si="248"/>
        <v>20</v>
      </c>
      <c r="K538" s="1">
        <f t="shared" si="231"/>
        <v>9</v>
      </c>
      <c r="L538" s="5">
        <f t="shared" si="236"/>
        <v>0.99828830999999996</v>
      </c>
      <c r="M538" s="12">
        <f t="shared" si="232"/>
        <v>0.99690005000000004</v>
      </c>
      <c r="N538" s="12">
        <f t="shared" si="228"/>
        <v>1.0466018500280663</v>
      </c>
      <c r="O538" s="5">
        <f t="shared" si="230"/>
        <v>1.0448103900000001</v>
      </c>
      <c r="P538" s="5">
        <f t="shared" si="237"/>
        <v>946.85980556000004</v>
      </c>
      <c r="Q538" s="10">
        <f t="shared" si="238"/>
        <v>0</v>
      </c>
      <c r="R538" s="6">
        <f t="shared" si="239"/>
        <v>0</v>
      </c>
      <c r="S538" s="5">
        <f t="shared" si="240"/>
        <v>0</v>
      </c>
      <c r="T538" s="6">
        <f t="shared" si="249"/>
        <v>0.12</v>
      </c>
      <c r="U538" s="10">
        <f t="shared" si="229"/>
        <v>19</v>
      </c>
      <c r="V538" s="10">
        <v>252</v>
      </c>
      <c r="W538" s="12">
        <f t="shared" si="241"/>
        <v>1.0085812329999999</v>
      </c>
      <c r="X538" s="5">
        <f t="shared" si="242"/>
        <v>8.1252245999999992</v>
      </c>
      <c r="Y538" s="11">
        <f t="shared" si="243"/>
        <v>0</v>
      </c>
      <c r="Z538" s="2" t="s">
        <v>65</v>
      </c>
      <c r="AA538" s="64">
        <f t="shared" si="250"/>
        <v>43983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9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4"/>
      <c r="CX538" s="1"/>
      <c r="CY538" s="1"/>
      <c r="CZ538" s="1"/>
      <c r="DA538" s="1"/>
      <c r="DB538" s="1"/>
      <c r="DC538" s="1"/>
      <c r="DD538" s="1"/>
      <c r="DE538" s="1"/>
      <c r="DF538" s="1"/>
      <c r="DG538" s="2"/>
      <c r="DH538" s="1"/>
      <c r="DI538" s="1"/>
      <c r="DJ538" s="1"/>
      <c r="DK538" s="1"/>
      <c r="DL538" s="1"/>
      <c r="DM538" s="1"/>
    </row>
    <row r="539" spans="1:117" x14ac:dyDescent="0.2">
      <c r="A539" s="97">
        <f t="shared" si="244"/>
        <v>43980</v>
      </c>
      <c r="B539" s="5">
        <f t="shared" si="233"/>
        <v>955.23274529000003</v>
      </c>
      <c r="C539" s="5">
        <f t="shared" si="245"/>
        <v>906.25037292000002</v>
      </c>
      <c r="D539" s="63">
        <f t="shared" si="246"/>
        <v>5331.91</v>
      </c>
      <c r="E539" s="11">
        <f>IF(K539=1,VLOOKUP(A539,[1]Plan1!$BO$80:$BQ$314,3),E538)</f>
        <v>5311.65</v>
      </c>
      <c r="F539" s="143">
        <f t="shared" si="247"/>
        <v>43967</v>
      </c>
      <c r="G539" s="9">
        <f t="shared" si="234"/>
        <v>-3.7997640620340833E-3</v>
      </c>
      <c r="H539" s="64">
        <f t="shared" si="251"/>
        <v>43997</v>
      </c>
      <c r="I539" s="64">
        <f t="shared" si="235"/>
        <v>43997</v>
      </c>
      <c r="J539" s="1">
        <f t="shared" si="248"/>
        <v>20</v>
      </c>
      <c r="K539" s="1">
        <f t="shared" si="231"/>
        <v>10</v>
      </c>
      <c r="L539" s="5">
        <f t="shared" si="236"/>
        <v>0.99809829999999999</v>
      </c>
      <c r="M539" s="12">
        <f t="shared" si="232"/>
        <v>0.99690005000000004</v>
      </c>
      <c r="N539" s="12">
        <f t="shared" si="228"/>
        <v>1.0466018500280663</v>
      </c>
      <c r="O539" s="5">
        <f t="shared" si="230"/>
        <v>1.0446115199999999</v>
      </c>
      <c r="P539" s="5">
        <f t="shared" si="237"/>
        <v>946.67957954999997</v>
      </c>
      <c r="Q539" s="10">
        <f t="shared" si="238"/>
        <v>0</v>
      </c>
      <c r="R539" s="6">
        <f t="shared" si="239"/>
        <v>0</v>
      </c>
      <c r="S539" s="5">
        <f t="shared" si="240"/>
        <v>0</v>
      </c>
      <c r="T539" s="6">
        <f t="shared" si="249"/>
        <v>0.12</v>
      </c>
      <c r="U539" s="10">
        <f t="shared" si="229"/>
        <v>20</v>
      </c>
      <c r="V539" s="10">
        <v>252</v>
      </c>
      <c r="W539" s="12">
        <f t="shared" si="241"/>
        <v>1.0090349110000001</v>
      </c>
      <c r="X539" s="5">
        <f t="shared" si="242"/>
        <v>8.5531657400000007</v>
      </c>
      <c r="Y539" s="11">
        <f t="shared" si="243"/>
        <v>0</v>
      </c>
      <c r="Z539" s="2" t="s">
        <v>65</v>
      </c>
      <c r="AA539" s="64">
        <f t="shared" si="250"/>
        <v>43983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9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4"/>
      <c r="CX539" s="1"/>
      <c r="CY539" s="1"/>
      <c r="CZ539" s="1"/>
      <c r="DA539" s="1"/>
      <c r="DB539" s="1"/>
      <c r="DC539" s="1"/>
      <c r="DD539" s="1"/>
      <c r="DE539" s="1"/>
      <c r="DF539" s="1"/>
      <c r="DG539" s="2"/>
      <c r="DH539" s="1"/>
      <c r="DI539" s="1"/>
      <c r="DJ539" s="1"/>
      <c r="DK539" s="1"/>
      <c r="DL539" s="1"/>
      <c r="DM539" s="1"/>
    </row>
    <row r="540" spans="1:117" x14ac:dyDescent="0.2">
      <c r="A540" s="97">
        <f t="shared" si="244"/>
        <v>43981</v>
      </c>
      <c r="B540" s="5">
        <f t="shared" si="233"/>
        <v>955.48053572000003</v>
      </c>
      <c r="C540" s="5">
        <f t="shared" si="245"/>
        <v>906.25037292000002</v>
      </c>
      <c r="D540" s="63">
        <f t="shared" si="246"/>
        <v>5331.91</v>
      </c>
      <c r="E540" s="11">
        <f>IF(K540=1,VLOOKUP(A540,[1]Plan1!$BO$80:$BQ$314,3),E539)</f>
        <v>5311.65</v>
      </c>
      <c r="F540" s="143">
        <f t="shared" si="247"/>
        <v>43967</v>
      </c>
      <c r="G540" s="9">
        <f t="shared" si="234"/>
        <v>-3.7997640620340833E-3</v>
      </c>
      <c r="H540" s="64">
        <f t="shared" si="251"/>
        <v>43997</v>
      </c>
      <c r="I540" s="64">
        <f t="shared" si="235"/>
        <v>43997</v>
      </c>
      <c r="J540" s="1">
        <f t="shared" si="248"/>
        <v>20</v>
      </c>
      <c r="K540" s="1">
        <f t="shared" si="231"/>
        <v>11</v>
      </c>
      <c r="L540" s="5">
        <f t="shared" si="236"/>
        <v>0.99790833000000001</v>
      </c>
      <c r="M540" s="12">
        <f t="shared" si="232"/>
        <v>0.99690005000000004</v>
      </c>
      <c r="N540" s="12">
        <f t="shared" si="228"/>
        <v>1.0466018500280663</v>
      </c>
      <c r="O540" s="5">
        <f t="shared" si="230"/>
        <v>1.0444127000000001</v>
      </c>
      <c r="P540" s="5">
        <f t="shared" si="237"/>
        <v>946.49939885000003</v>
      </c>
      <c r="Q540" s="10">
        <f t="shared" si="238"/>
        <v>0</v>
      </c>
      <c r="R540" s="6">
        <f t="shared" si="239"/>
        <v>0</v>
      </c>
      <c r="S540" s="5">
        <f t="shared" si="240"/>
        <v>0</v>
      </c>
      <c r="T540" s="6">
        <f t="shared" si="249"/>
        <v>0.12</v>
      </c>
      <c r="U540" s="10">
        <f t="shared" si="229"/>
        <v>21</v>
      </c>
      <c r="V540" s="10">
        <v>252</v>
      </c>
      <c r="W540" s="12">
        <f t="shared" si="241"/>
        <v>1.0094887930000001</v>
      </c>
      <c r="X540" s="5">
        <f t="shared" si="242"/>
        <v>8.9811368700000003</v>
      </c>
      <c r="Y540" s="11">
        <f t="shared" si="243"/>
        <v>0</v>
      </c>
      <c r="Z540" s="2" t="s">
        <v>65</v>
      </c>
      <c r="AA540" s="64">
        <f t="shared" si="250"/>
        <v>43983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9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4"/>
      <c r="CX540" s="1"/>
      <c r="CY540" s="1"/>
      <c r="CZ540" s="1"/>
      <c r="DA540" s="1"/>
      <c r="DB540" s="1"/>
      <c r="DC540" s="1"/>
      <c r="DD540" s="1"/>
      <c r="DE540" s="1"/>
      <c r="DF540" s="1"/>
      <c r="DG540" s="2"/>
      <c r="DH540" s="1"/>
      <c r="DI540" s="1"/>
      <c r="DJ540" s="1"/>
      <c r="DK540" s="1"/>
      <c r="DL540" s="1"/>
      <c r="DM540" s="1"/>
    </row>
    <row r="541" spans="1:117" x14ac:dyDescent="0.2">
      <c r="A541" s="97">
        <f t="shared" si="244"/>
        <v>43982</v>
      </c>
      <c r="B541" s="5">
        <f t="shared" si="233"/>
        <v>955.48053572000003</v>
      </c>
      <c r="C541" s="5">
        <f t="shared" si="245"/>
        <v>906.25037292000002</v>
      </c>
      <c r="D541" s="63">
        <f t="shared" si="246"/>
        <v>5331.91</v>
      </c>
      <c r="E541" s="11">
        <f>IF(K541=1,VLOOKUP(A541,[1]Plan1!$BO$80:$BQ$314,3),E540)</f>
        <v>5311.65</v>
      </c>
      <c r="F541" s="143">
        <f t="shared" si="247"/>
        <v>43967</v>
      </c>
      <c r="G541" s="9">
        <f t="shared" si="234"/>
        <v>-3.7997640620340833E-3</v>
      </c>
      <c r="H541" s="64">
        <f t="shared" si="251"/>
        <v>43997</v>
      </c>
      <c r="I541" s="64">
        <f t="shared" si="235"/>
        <v>43997</v>
      </c>
      <c r="J541" s="1">
        <f t="shared" si="248"/>
        <v>20</v>
      </c>
      <c r="K541" s="1">
        <f t="shared" si="231"/>
        <v>11</v>
      </c>
      <c r="L541" s="5">
        <f t="shared" si="236"/>
        <v>0.99790833000000001</v>
      </c>
      <c r="M541" s="12">
        <f t="shared" si="232"/>
        <v>0.99690005000000004</v>
      </c>
      <c r="N541" s="12">
        <f t="shared" si="228"/>
        <v>1.0466018500280663</v>
      </c>
      <c r="O541" s="5">
        <f t="shared" si="230"/>
        <v>1.0444127000000001</v>
      </c>
      <c r="P541" s="5">
        <f t="shared" si="237"/>
        <v>946.49939885000003</v>
      </c>
      <c r="Q541" s="10">
        <f t="shared" si="238"/>
        <v>0</v>
      </c>
      <c r="R541" s="6">
        <f t="shared" si="239"/>
        <v>0</v>
      </c>
      <c r="S541" s="5">
        <f t="shared" si="240"/>
        <v>0</v>
      </c>
      <c r="T541" s="6">
        <f t="shared" si="249"/>
        <v>0.12</v>
      </c>
      <c r="U541" s="10">
        <f t="shared" si="229"/>
        <v>21</v>
      </c>
      <c r="V541" s="10">
        <v>252</v>
      </c>
      <c r="W541" s="12">
        <f t="shared" si="241"/>
        <v>1.0094887930000001</v>
      </c>
      <c r="X541" s="5">
        <f t="shared" si="242"/>
        <v>8.9811368700000003</v>
      </c>
      <c r="Y541" s="11">
        <f t="shared" si="243"/>
        <v>0</v>
      </c>
      <c r="Z541" s="2" t="s">
        <v>65</v>
      </c>
      <c r="AA541" s="64">
        <f t="shared" si="250"/>
        <v>43983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9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4"/>
      <c r="CX541" s="1"/>
      <c r="CY541" s="1"/>
      <c r="CZ541" s="1"/>
      <c r="DA541" s="1"/>
      <c r="DB541" s="1"/>
      <c r="DC541" s="1"/>
      <c r="DD541" s="1"/>
      <c r="DE541" s="1"/>
      <c r="DF541" s="1"/>
      <c r="DG541" s="2"/>
      <c r="DH541" s="1"/>
      <c r="DI541" s="1"/>
      <c r="DJ541" s="1"/>
      <c r="DK541" s="1"/>
      <c r="DL541" s="1"/>
      <c r="DM541" s="1"/>
    </row>
    <row r="542" spans="1:117" x14ac:dyDescent="0.2">
      <c r="A542" s="97">
        <f t="shared" si="244"/>
        <v>43983</v>
      </c>
      <c r="B542" s="5">
        <f t="shared" si="233"/>
        <v>955.48053572000003</v>
      </c>
      <c r="C542" s="5">
        <f t="shared" si="245"/>
        <v>906.25037292000002</v>
      </c>
      <c r="D542" s="63">
        <f t="shared" si="246"/>
        <v>5331.91</v>
      </c>
      <c r="E542" s="11">
        <f>IF(K542=1,VLOOKUP(A542,[1]Plan1!$BO$80:$BQ$314,3),E541)</f>
        <v>5311.65</v>
      </c>
      <c r="F542" s="143">
        <f t="shared" si="247"/>
        <v>43967</v>
      </c>
      <c r="G542" s="9">
        <f t="shared" si="234"/>
        <v>-3.7997640620340833E-3</v>
      </c>
      <c r="H542" s="64">
        <f t="shared" si="251"/>
        <v>43997</v>
      </c>
      <c r="I542" s="64">
        <f t="shared" si="235"/>
        <v>43997</v>
      </c>
      <c r="J542" s="1">
        <f t="shared" si="248"/>
        <v>20</v>
      </c>
      <c r="K542" s="1">
        <f t="shared" si="231"/>
        <v>11</v>
      </c>
      <c r="L542" s="5">
        <f t="shared" si="236"/>
        <v>0.99790833000000001</v>
      </c>
      <c r="M542" s="12">
        <f t="shared" si="232"/>
        <v>0.99690005000000004</v>
      </c>
      <c r="N542" s="12">
        <f t="shared" si="228"/>
        <v>1.0466018500280663</v>
      </c>
      <c r="O542" s="5">
        <f t="shared" si="230"/>
        <v>1.0444127000000001</v>
      </c>
      <c r="P542" s="5">
        <f t="shared" si="237"/>
        <v>946.49939885000003</v>
      </c>
      <c r="Q542" s="10">
        <f t="shared" si="238"/>
        <v>18</v>
      </c>
      <c r="R542" s="6">
        <f t="shared" si="239"/>
        <v>3.4483E-2</v>
      </c>
      <c r="S542" s="5">
        <f t="shared" si="240"/>
        <v>32.638138769999998</v>
      </c>
      <c r="T542" s="6">
        <f t="shared" si="249"/>
        <v>0.12</v>
      </c>
      <c r="U542" s="10">
        <f t="shared" si="229"/>
        <v>21</v>
      </c>
      <c r="V542" s="10">
        <v>252</v>
      </c>
      <c r="W542" s="12">
        <f t="shared" si="241"/>
        <v>1.0094887930000001</v>
      </c>
      <c r="X542" s="5">
        <f t="shared" si="242"/>
        <v>8.9811368700000003</v>
      </c>
      <c r="Y542" s="11">
        <f t="shared" si="243"/>
        <v>41.619275639999998</v>
      </c>
      <c r="Z542" s="2" t="s">
        <v>65</v>
      </c>
      <c r="AA542" s="64">
        <f t="shared" si="250"/>
        <v>43983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9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4"/>
      <c r="CX542" s="1"/>
      <c r="CY542" s="1"/>
      <c r="CZ542" s="1"/>
      <c r="DA542" s="1"/>
      <c r="DB542" s="1"/>
      <c r="DC542" s="1"/>
      <c r="DD542" s="1"/>
      <c r="DE542" s="1"/>
      <c r="DF542" s="1"/>
      <c r="DG542" s="2"/>
      <c r="DH542" s="1"/>
      <c r="DI542" s="1"/>
      <c r="DJ542" s="1"/>
      <c r="DK542" s="1"/>
      <c r="DL542" s="1"/>
      <c r="DM542" s="1"/>
    </row>
    <row r="543" spans="1:117" x14ac:dyDescent="0.2">
      <c r="A543" s="97">
        <f t="shared" si="244"/>
        <v>43984</v>
      </c>
      <c r="B543" s="5">
        <f t="shared" si="233"/>
        <v>914.09832055999993</v>
      </c>
      <c r="C543" s="5">
        <f t="shared" si="245"/>
        <v>875.00014132000001</v>
      </c>
      <c r="D543" s="63">
        <f t="shared" si="246"/>
        <v>5331.91</v>
      </c>
      <c r="E543" s="11">
        <f>IF(K543=1,VLOOKUP(A543,[1]Plan1!$BO$80:$BQ$314,3),E542)</f>
        <v>5311.65</v>
      </c>
      <c r="F543" s="143">
        <f t="shared" si="247"/>
        <v>43967</v>
      </c>
      <c r="G543" s="9">
        <f t="shared" si="234"/>
        <v>-3.7997640620340833E-3</v>
      </c>
      <c r="H543" s="64">
        <f t="shared" si="251"/>
        <v>43997</v>
      </c>
      <c r="I543" s="64">
        <f t="shared" si="235"/>
        <v>43997</v>
      </c>
      <c r="J543" s="1">
        <f t="shared" si="248"/>
        <v>20</v>
      </c>
      <c r="K543" s="1">
        <f t="shared" si="231"/>
        <v>12</v>
      </c>
      <c r="L543" s="5">
        <f t="shared" si="236"/>
        <v>0.99771840000000001</v>
      </c>
      <c r="M543" s="12">
        <f t="shared" si="232"/>
        <v>0.99690005000000004</v>
      </c>
      <c r="N543" s="12">
        <f t="shared" ref="N543:N606" si="252">IF(I543&gt;I542,N542*M543,N542)</f>
        <v>1.0466018500280663</v>
      </c>
      <c r="O543" s="5">
        <f t="shared" si="230"/>
        <v>1.04421392</v>
      </c>
      <c r="P543" s="5">
        <f t="shared" si="237"/>
        <v>913.68732755999997</v>
      </c>
      <c r="Q543" s="10">
        <f t="shared" si="238"/>
        <v>0</v>
      </c>
      <c r="R543" s="6">
        <f t="shared" si="239"/>
        <v>0</v>
      </c>
      <c r="S543" s="5">
        <f t="shared" si="240"/>
        <v>0</v>
      </c>
      <c r="T543" s="6">
        <f t="shared" si="249"/>
        <v>0.12</v>
      </c>
      <c r="U543" s="10">
        <f t="shared" si="229"/>
        <v>1</v>
      </c>
      <c r="V543" s="10">
        <v>252</v>
      </c>
      <c r="W543" s="12">
        <f t="shared" si="241"/>
        <v>1.0004498180000001</v>
      </c>
      <c r="X543" s="5">
        <f t="shared" si="242"/>
        <v>0.410993</v>
      </c>
      <c r="Y543" s="11">
        <f t="shared" si="243"/>
        <v>0</v>
      </c>
      <c r="Z543" s="2" t="s">
        <v>65</v>
      </c>
      <c r="AA543" s="64">
        <f t="shared" si="250"/>
        <v>44012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9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4"/>
      <c r="CX543" s="1"/>
      <c r="CY543" s="1"/>
      <c r="CZ543" s="1"/>
      <c r="DA543" s="1"/>
      <c r="DB543" s="1"/>
      <c r="DC543" s="1"/>
      <c r="DD543" s="1"/>
      <c r="DE543" s="1"/>
      <c r="DF543" s="1"/>
      <c r="DG543" s="2"/>
      <c r="DH543" s="1"/>
      <c r="DI543" s="1"/>
      <c r="DJ543" s="1"/>
      <c r="DK543" s="1"/>
      <c r="DL543" s="1"/>
      <c r="DM543" s="1"/>
    </row>
    <row r="544" spans="1:117" x14ac:dyDescent="0.2">
      <c r="A544" s="97">
        <f t="shared" si="244"/>
        <v>43985</v>
      </c>
      <c r="B544" s="5">
        <f t="shared" si="233"/>
        <v>914.33543628999996</v>
      </c>
      <c r="C544" s="5">
        <f t="shared" si="245"/>
        <v>875.00014132000001</v>
      </c>
      <c r="D544" s="63">
        <f t="shared" si="246"/>
        <v>5331.91</v>
      </c>
      <c r="E544" s="11">
        <f>IF(K544=1,VLOOKUP(A544,[1]Plan1!$BO$80:$BQ$314,3),E543)</f>
        <v>5311.65</v>
      </c>
      <c r="F544" s="143">
        <f t="shared" si="247"/>
        <v>43967</v>
      </c>
      <c r="G544" s="9">
        <f t="shared" si="234"/>
        <v>-3.7997640620340833E-3</v>
      </c>
      <c r="H544" s="64">
        <f t="shared" si="251"/>
        <v>43997</v>
      </c>
      <c r="I544" s="64">
        <f t="shared" si="235"/>
        <v>43997</v>
      </c>
      <c r="J544" s="1">
        <f t="shared" si="248"/>
        <v>20</v>
      </c>
      <c r="K544" s="1">
        <f t="shared" si="231"/>
        <v>13</v>
      </c>
      <c r="L544" s="5">
        <f t="shared" si="236"/>
        <v>0.99752850000000004</v>
      </c>
      <c r="M544" s="12">
        <f t="shared" si="232"/>
        <v>0.99690005000000004</v>
      </c>
      <c r="N544" s="12">
        <f t="shared" si="252"/>
        <v>1.0466018500280663</v>
      </c>
      <c r="O544" s="5">
        <f t="shared" si="230"/>
        <v>1.04401517</v>
      </c>
      <c r="P544" s="5">
        <f t="shared" si="237"/>
        <v>913.51342129</v>
      </c>
      <c r="Q544" s="10">
        <f t="shared" si="238"/>
        <v>0</v>
      </c>
      <c r="R544" s="6">
        <f t="shared" si="239"/>
        <v>0</v>
      </c>
      <c r="S544" s="5">
        <f t="shared" si="240"/>
        <v>0</v>
      </c>
      <c r="T544" s="6">
        <f t="shared" si="249"/>
        <v>0.12</v>
      </c>
      <c r="U544" s="10">
        <f t="shared" si="229"/>
        <v>2</v>
      </c>
      <c r="V544" s="10">
        <v>252</v>
      </c>
      <c r="W544" s="12">
        <f t="shared" si="241"/>
        <v>1.0008998389999999</v>
      </c>
      <c r="X544" s="5">
        <f t="shared" si="242"/>
        <v>0.82201500000000005</v>
      </c>
      <c r="Y544" s="11">
        <f t="shared" si="243"/>
        <v>0</v>
      </c>
      <c r="Z544" s="2" t="s">
        <v>65</v>
      </c>
      <c r="AA544" s="64">
        <f t="shared" si="250"/>
        <v>44012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9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4"/>
      <c r="CX544" s="1"/>
      <c r="CY544" s="1"/>
      <c r="CZ544" s="1"/>
      <c r="DA544" s="1"/>
      <c r="DB544" s="1"/>
      <c r="DC544" s="1"/>
      <c r="DD544" s="1"/>
      <c r="DE544" s="1"/>
      <c r="DF544" s="1"/>
      <c r="DG544" s="2"/>
      <c r="DH544" s="1"/>
      <c r="DI544" s="1"/>
      <c r="DJ544" s="1"/>
      <c r="DK544" s="1"/>
      <c r="DL544" s="1"/>
      <c r="DM544" s="1"/>
    </row>
    <row r="545" spans="1:117" x14ac:dyDescent="0.2">
      <c r="A545" s="97">
        <f t="shared" si="244"/>
        <v>43986</v>
      </c>
      <c r="B545" s="5">
        <f t="shared" si="233"/>
        <v>914.57261411000002</v>
      </c>
      <c r="C545" s="5">
        <f t="shared" si="245"/>
        <v>875.00014132000001</v>
      </c>
      <c r="D545" s="63">
        <f t="shared" si="246"/>
        <v>5331.91</v>
      </c>
      <c r="E545" s="11">
        <f>IF(K545=1,VLOOKUP(A545,[1]Plan1!$BO$80:$BQ$314,3),E544)</f>
        <v>5311.65</v>
      </c>
      <c r="F545" s="143">
        <f t="shared" si="247"/>
        <v>43967</v>
      </c>
      <c r="G545" s="9">
        <f t="shared" si="234"/>
        <v>-3.7997640620340833E-3</v>
      </c>
      <c r="H545" s="64">
        <f t="shared" si="251"/>
        <v>43997</v>
      </c>
      <c r="I545" s="64">
        <f t="shared" si="235"/>
        <v>43997</v>
      </c>
      <c r="J545" s="1">
        <f t="shared" si="248"/>
        <v>20</v>
      </c>
      <c r="K545" s="1">
        <f t="shared" si="231"/>
        <v>14</v>
      </c>
      <c r="L545" s="5">
        <f t="shared" si="236"/>
        <v>0.99733864000000005</v>
      </c>
      <c r="M545" s="12">
        <f t="shared" si="232"/>
        <v>0.99690005000000004</v>
      </c>
      <c r="N545" s="12">
        <f t="shared" si="252"/>
        <v>1.0466018500280663</v>
      </c>
      <c r="O545" s="5">
        <f t="shared" si="230"/>
        <v>1.0438164599999999</v>
      </c>
      <c r="P545" s="5">
        <f t="shared" si="237"/>
        <v>913.33955001000004</v>
      </c>
      <c r="Q545" s="10">
        <f t="shared" si="238"/>
        <v>0</v>
      </c>
      <c r="R545" s="6">
        <f t="shared" si="239"/>
        <v>0</v>
      </c>
      <c r="S545" s="5">
        <f t="shared" si="240"/>
        <v>0</v>
      </c>
      <c r="T545" s="6">
        <f t="shared" si="249"/>
        <v>0.12</v>
      </c>
      <c r="U545" s="10">
        <f t="shared" si="229"/>
        <v>3</v>
      </c>
      <c r="V545" s="10">
        <v>252</v>
      </c>
      <c r="W545" s="12">
        <f t="shared" si="241"/>
        <v>1.0013500609999999</v>
      </c>
      <c r="X545" s="5">
        <f t="shared" si="242"/>
        <v>1.2330641</v>
      </c>
      <c r="Y545" s="11">
        <f t="shared" si="243"/>
        <v>0</v>
      </c>
      <c r="Z545" s="2" t="s">
        <v>65</v>
      </c>
      <c r="AA545" s="64">
        <f t="shared" si="250"/>
        <v>44012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9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4"/>
      <c r="CX545" s="1"/>
      <c r="CY545" s="1"/>
      <c r="CZ545" s="1"/>
      <c r="DA545" s="1"/>
      <c r="DB545" s="1"/>
      <c r="DC545" s="1"/>
      <c r="DD545" s="1"/>
      <c r="DE545" s="1"/>
      <c r="DF545" s="1"/>
      <c r="DG545" s="2"/>
      <c r="DH545" s="1"/>
      <c r="DI545" s="1"/>
      <c r="DJ545" s="1"/>
      <c r="DK545" s="1"/>
      <c r="DL545" s="1"/>
      <c r="DM545" s="1"/>
    </row>
    <row r="546" spans="1:117" x14ac:dyDescent="0.2">
      <c r="A546" s="97">
        <f t="shared" si="244"/>
        <v>43987</v>
      </c>
      <c r="B546" s="5">
        <f t="shared" si="233"/>
        <v>914.80985671999997</v>
      </c>
      <c r="C546" s="5">
        <f t="shared" si="245"/>
        <v>875.00014132000001</v>
      </c>
      <c r="D546" s="63">
        <f t="shared" si="246"/>
        <v>5331.91</v>
      </c>
      <c r="E546" s="11">
        <f>IF(K546=1,VLOOKUP(A546,[1]Plan1!$BO$80:$BQ$314,3),E545)</f>
        <v>5311.65</v>
      </c>
      <c r="F546" s="143">
        <f t="shared" si="247"/>
        <v>43967</v>
      </c>
      <c r="G546" s="9">
        <f t="shared" si="234"/>
        <v>-3.7997640620340833E-3</v>
      </c>
      <c r="H546" s="64">
        <f t="shared" si="251"/>
        <v>43997</v>
      </c>
      <c r="I546" s="64">
        <f t="shared" si="235"/>
        <v>43997</v>
      </c>
      <c r="J546" s="1">
        <f t="shared" si="248"/>
        <v>20</v>
      </c>
      <c r="K546" s="1">
        <f t="shared" si="231"/>
        <v>15</v>
      </c>
      <c r="L546" s="5">
        <f t="shared" si="236"/>
        <v>0.99714882000000005</v>
      </c>
      <c r="M546" s="12">
        <f t="shared" si="232"/>
        <v>0.99690005000000004</v>
      </c>
      <c r="N546" s="12">
        <f t="shared" si="252"/>
        <v>1.0466018500280663</v>
      </c>
      <c r="O546" s="5">
        <f t="shared" si="230"/>
        <v>1.0436177900000001</v>
      </c>
      <c r="P546" s="5">
        <f t="shared" si="237"/>
        <v>913.16571372999999</v>
      </c>
      <c r="Q546" s="10">
        <f t="shared" si="238"/>
        <v>0</v>
      </c>
      <c r="R546" s="6">
        <f t="shared" si="239"/>
        <v>0</v>
      </c>
      <c r="S546" s="5">
        <f t="shared" si="240"/>
        <v>0</v>
      </c>
      <c r="T546" s="6">
        <f t="shared" si="249"/>
        <v>0.12</v>
      </c>
      <c r="U546" s="10">
        <f t="shared" si="229"/>
        <v>4</v>
      </c>
      <c r="V546" s="10">
        <v>252</v>
      </c>
      <c r="W546" s="12">
        <f t="shared" si="241"/>
        <v>1.0018004869999999</v>
      </c>
      <c r="X546" s="5">
        <f t="shared" si="242"/>
        <v>1.64414299</v>
      </c>
      <c r="Y546" s="11">
        <f t="shared" si="243"/>
        <v>0</v>
      </c>
      <c r="Z546" s="2" t="s">
        <v>65</v>
      </c>
      <c r="AA546" s="64">
        <f t="shared" si="250"/>
        <v>44012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9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4"/>
      <c r="CX546" s="1"/>
      <c r="CY546" s="1"/>
      <c r="CZ546" s="1"/>
      <c r="DA546" s="1"/>
      <c r="DB546" s="1"/>
      <c r="DC546" s="1"/>
      <c r="DD546" s="1"/>
      <c r="DE546" s="1"/>
      <c r="DF546" s="1"/>
      <c r="DG546" s="2"/>
      <c r="DH546" s="1"/>
      <c r="DI546" s="1"/>
      <c r="DJ546" s="1"/>
      <c r="DK546" s="1"/>
      <c r="DL546" s="1"/>
      <c r="DM546" s="1"/>
    </row>
    <row r="547" spans="1:117" x14ac:dyDescent="0.2">
      <c r="A547" s="97">
        <f t="shared" si="244"/>
        <v>43988</v>
      </c>
      <c r="B547" s="5">
        <f t="shared" si="233"/>
        <v>915.04716223000003</v>
      </c>
      <c r="C547" s="5">
        <f t="shared" si="245"/>
        <v>875.00014132000001</v>
      </c>
      <c r="D547" s="63">
        <f t="shared" si="246"/>
        <v>5331.91</v>
      </c>
      <c r="E547" s="11">
        <f>IF(K547=1,VLOOKUP(A547,[1]Plan1!$BO$80:$BQ$314,3),E546)</f>
        <v>5311.65</v>
      </c>
      <c r="F547" s="143">
        <f t="shared" si="247"/>
        <v>43967</v>
      </c>
      <c r="G547" s="9">
        <f t="shared" si="234"/>
        <v>-3.7997640620340833E-3</v>
      </c>
      <c r="H547" s="64">
        <f t="shared" si="251"/>
        <v>43997</v>
      </c>
      <c r="I547" s="64">
        <f t="shared" si="235"/>
        <v>43997</v>
      </c>
      <c r="J547" s="1">
        <f t="shared" si="248"/>
        <v>20</v>
      </c>
      <c r="K547" s="1">
        <f t="shared" si="231"/>
        <v>16</v>
      </c>
      <c r="L547" s="5">
        <f t="shared" si="236"/>
        <v>0.99695902999999997</v>
      </c>
      <c r="M547" s="12">
        <f t="shared" si="232"/>
        <v>0.99690005000000004</v>
      </c>
      <c r="N547" s="12">
        <f t="shared" si="252"/>
        <v>1.0466018500280663</v>
      </c>
      <c r="O547" s="5">
        <f t="shared" si="230"/>
        <v>1.04341916</v>
      </c>
      <c r="P547" s="5">
        <f t="shared" si="237"/>
        <v>912.99191244999997</v>
      </c>
      <c r="Q547" s="10">
        <f t="shared" si="238"/>
        <v>0</v>
      </c>
      <c r="R547" s="6">
        <f t="shared" si="239"/>
        <v>0</v>
      </c>
      <c r="S547" s="5">
        <f t="shared" si="240"/>
        <v>0</v>
      </c>
      <c r="T547" s="6">
        <f t="shared" si="249"/>
        <v>0.12</v>
      </c>
      <c r="U547" s="10">
        <f t="shared" si="229"/>
        <v>5</v>
      </c>
      <c r="V547" s="10">
        <v>252</v>
      </c>
      <c r="W547" s="12">
        <f t="shared" si="241"/>
        <v>1.002251115</v>
      </c>
      <c r="X547" s="5">
        <f t="shared" si="242"/>
        <v>2.05524978</v>
      </c>
      <c r="Y547" s="11">
        <f t="shared" si="243"/>
        <v>0</v>
      </c>
      <c r="Z547" s="2" t="s">
        <v>65</v>
      </c>
      <c r="AA547" s="64">
        <f t="shared" si="250"/>
        <v>44012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9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4"/>
      <c r="CX547" s="1"/>
      <c r="CY547" s="1"/>
      <c r="CZ547" s="1"/>
      <c r="DA547" s="1"/>
      <c r="DB547" s="1"/>
      <c r="DC547" s="1"/>
      <c r="DD547" s="1"/>
      <c r="DE547" s="1"/>
      <c r="DF547" s="1"/>
      <c r="DG547" s="2"/>
      <c r="DH547" s="1"/>
      <c r="DI547" s="1"/>
      <c r="DJ547" s="1"/>
      <c r="DK547" s="1"/>
      <c r="DL547" s="1"/>
      <c r="DM547" s="1"/>
    </row>
    <row r="548" spans="1:117" x14ac:dyDescent="0.2">
      <c r="A548" s="97">
        <f t="shared" si="244"/>
        <v>43989</v>
      </c>
      <c r="B548" s="5">
        <f t="shared" si="233"/>
        <v>915.04716223000003</v>
      </c>
      <c r="C548" s="5">
        <f t="shared" si="245"/>
        <v>875.00014132000001</v>
      </c>
      <c r="D548" s="63">
        <f t="shared" si="246"/>
        <v>5331.91</v>
      </c>
      <c r="E548" s="11">
        <f>IF(K548=1,VLOOKUP(A548,[1]Plan1!$BO$80:$BQ$314,3),E547)</f>
        <v>5311.65</v>
      </c>
      <c r="F548" s="143">
        <f t="shared" si="247"/>
        <v>43967</v>
      </c>
      <c r="G548" s="9">
        <f t="shared" si="234"/>
        <v>-3.7997640620340833E-3</v>
      </c>
      <c r="H548" s="64">
        <f t="shared" si="251"/>
        <v>43997</v>
      </c>
      <c r="I548" s="64">
        <f t="shared" si="235"/>
        <v>43997</v>
      </c>
      <c r="J548" s="1">
        <f t="shared" si="248"/>
        <v>20</v>
      </c>
      <c r="K548" s="1">
        <f t="shared" si="231"/>
        <v>16</v>
      </c>
      <c r="L548" s="5">
        <f t="shared" si="236"/>
        <v>0.99695902999999997</v>
      </c>
      <c r="M548" s="12">
        <f t="shared" si="232"/>
        <v>0.99690005000000004</v>
      </c>
      <c r="N548" s="12">
        <f t="shared" si="252"/>
        <v>1.0466018500280663</v>
      </c>
      <c r="O548" s="5">
        <f t="shared" si="230"/>
        <v>1.04341916</v>
      </c>
      <c r="P548" s="5">
        <f t="shared" si="237"/>
        <v>912.99191244999997</v>
      </c>
      <c r="Q548" s="10">
        <f t="shared" si="238"/>
        <v>0</v>
      </c>
      <c r="R548" s="6">
        <f t="shared" si="239"/>
        <v>0</v>
      </c>
      <c r="S548" s="5">
        <f t="shared" si="240"/>
        <v>0</v>
      </c>
      <c r="T548" s="6">
        <f t="shared" si="249"/>
        <v>0.12</v>
      </c>
      <c r="U548" s="10">
        <f t="shared" si="229"/>
        <v>5</v>
      </c>
      <c r="V548" s="10">
        <v>252</v>
      </c>
      <c r="W548" s="12">
        <f t="shared" si="241"/>
        <v>1.002251115</v>
      </c>
      <c r="X548" s="5">
        <f t="shared" si="242"/>
        <v>2.05524978</v>
      </c>
      <c r="Y548" s="11">
        <f t="shared" si="243"/>
        <v>0</v>
      </c>
      <c r="Z548" s="2" t="s">
        <v>65</v>
      </c>
      <c r="AA548" s="64">
        <f t="shared" si="250"/>
        <v>44012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9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4"/>
      <c r="CX548" s="1"/>
      <c r="CY548" s="1"/>
      <c r="CZ548" s="1"/>
      <c r="DA548" s="1"/>
      <c r="DB548" s="1"/>
      <c r="DC548" s="1"/>
      <c r="DD548" s="1"/>
      <c r="DE548" s="1"/>
      <c r="DF548" s="1"/>
      <c r="DG548" s="2"/>
      <c r="DH548" s="1"/>
      <c r="DI548" s="1"/>
      <c r="DJ548" s="1"/>
      <c r="DK548" s="1"/>
      <c r="DL548" s="1"/>
      <c r="DM548" s="1"/>
    </row>
    <row r="549" spans="1:117" x14ac:dyDescent="0.2">
      <c r="A549" s="97">
        <f t="shared" si="244"/>
        <v>43990</v>
      </c>
      <c r="B549" s="5">
        <f t="shared" si="233"/>
        <v>915.04716223000003</v>
      </c>
      <c r="C549" s="5">
        <f t="shared" si="245"/>
        <v>875.00014132000001</v>
      </c>
      <c r="D549" s="63">
        <f t="shared" si="246"/>
        <v>5331.91</v>
      </c>
      <c r="E549" s="11">
        <f>IF(K549=1,VLOOKUP(A549,[1]Plan1!$BO$80:$BQ$314,3),E548)</f>
        <v>5311.65</v>
      </c>
      <c r="F549" s="143">
        <f t="shared" si="247"/>
        <v>43967</v>
      </c>
      <c r="G549" s="9">
        <f t="shared" si="234"/>
        <v>-3.7997640620340833E-3</v>
      </c>
      <c r="H549" s="64">
        <f t="shared" si="251"/>
        <v>43997</v>
      </c>
      <c r="I549" s="64">
        <f t="shared" si="235"/>
        <v>43997</v>
      </c>
      <c r="J549" s="1">
        <f t="shared" si="248"/>
        <v>20</v>
      </c>
      <c r="K549" s="1">
        <f t="shared" si="231"/>
        <v>16</v>
      </c>
      <c r="L549" s="5">
        <f t="shared" si="236"/>
        <v>0.99695902999999997</v>
      </c>
      <c r="M549" s="12">
        <f t="shared" si="232"/>
        <v>0.99690005000000004</v>
      </c>
      <c r="N549" s="12">
        <f t="shared" si="252"/>
        <v>1.0466018500280663</v>
      </c>
      <c r="O549" s="5">
        <f t="shared" si="230"/>
        <v>1.04341916</v>
      </c>
      <c r="P549" s="5">
        <f t="shared" si="237"/>
        <v>912.99191244999997</v>
      </c>
      <c r="Q549" s="10">
        <f t="shared" si="238"/>
        <v>0</v>
      </c>
      <c r="R549" s="6">
        <f t="shared" si="239"/>
        <v>0</v>
      </c>
      <c r="S549" s="5">
        <f t="shared" si="240"/>
        <v>0</v>
      </c>
      <c r="T549" s="6">
        <f t="shared" si="249"/>
        <v>0.12</v>
      </c>
      <c r="U549" s="10">
        <f t="shared" ref="U549:U612" si="253">IF(Q548&gt;0,1,IF(K549=K548,U548,U548+1))</f>
        <v>5</v>
      </c>
      <c r="V549" s="10">
        <v>252</v>
      </c>
      <c r="W549" s="12">
        <f t="shared" si="241"/>
        <v>1.002251115</v>
      </c>
      <c r="X549" s="5">
        <f t="shared" si="242"/>
        <v>2.05524978</v>
      </c>
      <c r="Y549" s="11">
        <f t="shared" si="243"/>
        <v>0</v>
      </c>
      <c r="Z549" s="2" t="s">
        <v>65</v>
      </c>
      <c r="AA549" s="64">
        <f t="shared" si="250"/>
        <v>44012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9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4"/>
      <c r="CX549" s="1"/>
      <c r="CY549" s="1"/>
      <c r="CZ549" s="1"/>
      <c r="DA549" s="1"/>
      <c r="DB549" s="1"/>
      <c r="DC549" s="1"/>
      <c r="DD549" s="1"/>
      <c r="DE549" s="1"/>
      <c r="DF549" s="1"/>
      <c r="DG549" s="2"/>
      <c r="DH549" s="1"/>
      <c r="DI549" s="1"/>
      <c r="DJ549" s="1"/>
      <c r="DK549" s="1"/>
      <c r="DL549" s="1"/>
      <c r="DM549" s="1"/>
    </row>
    <row r="550" spans="1:117" x14ac:dyDescent="0.2">
      <c r="A550" s="97">
        <f t="shared" si="244"/>
        <v>43991</v>
      </c>
      <c r="B550" s="5">
        <f t="shared" si="233"/>
        <v>915.28452272999994</v>
      </c>
      <c r="C550" s="5">
        <f t="shared" si="245"/>
        <v>875.00014132000001</v>
      </c>
      <c r="D550" s="63">
        <f t="shared" si="246"/>
        <v>5331.91</v>
      </c>
      <c r="E550" s="11">
        <f>IF(K550=1,VLOOKUP(A550,[1]Plan1!$BO$80:$BQ$314,3),E549)</f>
        <v>5311.65</v>
      </c>
      <c r="F550" s="143">
        <f t="shared" si="247"/>
        <v>43967</v>
      </c>
      <c r="G550" s="9">
        <f t="shared" si="234"/>
        <v>-3.7997640620340833E-3</v>
      </c>
      <c r="H550" s="64">
        <f t="shared" si="251"/>
        <v>43997</v>
      </c>
      <c r="I550" s="64">
        <f t="shared" si="235"/>
        <v>43997</v>
      </c>
      <c r="J550" s="1">
        <f t="shared" si="248"/>
        <v>20</v>
      </c>
      <c r="K550" s="1">
        <f t="shared" si="231"/>
        <v>17</v>
      </c>
      <c r="L550" s="5">
        <f t="shared" si="236"/>
        <v>0.99676927000000004</v>
      </c>
      <c r="M550" s="12">
        <f t="shared" si="232"/>
        <v>0.99690005000000004</v>
      </c>
      <c r="N550" s="12">
        <f t="shared" si="252"/>
        <v>1.0466018500280663</v>
      </c>
      <c r="O550" s="5">
        <f t="shared" si="230"/>
        <v>1.04322056</v>
      </c>
      <c r="P550" s="5">
        <f t="shared" si="237"/>
        <v>912.81813741999997</v>
      </c>
      <c r="Q550" s="10">
        <f t="shared" si="238"/>
        <v>0</v>
      </c>
      <c r="R550" s="6">
        <f t="shared" si="239"/>
        <v>0</v>
      </c>
      <c r="S550" s="5">
        <f t="shared" si="240"/>
        <v>0</v>
      </c>
      <c r="T550" s="6">
        <f t="shared" si="249"/>
        <v>0.12</v>
      </c>
      <c r="U550" s="10">
        <f t="shared" si="253"/>
        <v>6</v>
      </c>
      <c r="V550" s="10">
        <v>252</v>
      </c>
      <c r="W550" s="12">
        <f t="shared" si="241"/>
        <v>1.002701946</v>
      </c>
      <c r="X550" s="5">
        <f t="shared" si="242"/>
        <v>2.4663853100000002</v>
      </c>
      <c r="Y550" s="11">
        <f t="shared" si="243"/>
        <v>0</v>
      </c>
      <c r="Z550" s="2" t="s">
        <v>65</v>
      </c>
      <c r="AA550" s="64">
        <f t="shared" si="250"/>
        <v>44012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9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4"/>
      <c r="CX550" s="1"/>
      <c r="CY550" s="1"/>
      <c r="CZ550" s="1"/>
      <c r="DA550" s="1"/>
      <c r="DB550" s="1"/>
      <c r="DC550" s="1"/>
      <c r="DD550" s="1"/>
      <c r="DE550" s="1"/>
      <c r="DF550" s="1"/>
      <c r="DG550" s="2"/>
      <c r="DH550" s="1"/>
      <c r="DI550" s="1"/>
      <c r="DJ550" s="1"/>
      <c r="DK550" s="1"/>
      <c r="DL550" s="1"/>
      <c r="DM550" s="1"/>
    </row>
    <row r="551" spans="1:117" x14ac:dyDescent="0.2">
      <c r="A551" s="97">
        <f t="shared" si="244"/>
        <v>43992</v>
      </c>
      <c r="B551" s="5">
        <f t="shared" si="233"/>
        <v>915.52195477999999</v>
      </c>
      <c r="C551" s="5">
        <f t="shared" si="245"/>
        <v>875.00014132000001</v>
      </c>
      <c r="D551" s="63">
        <f t="shared" si="246"/>
        <v>5331.91</v>
      </c>
      <c r="E551" s="11">
        <f>IF(K551=1,VLOOKUP(A551,[1]Plan1!$BO$80:$BQ$314,3),E550)</f>
        <v>5311.65</v>
      </c>
      <c r="F551" s="143">
        <f t="shared" si="247"/>
        <v>43967</v>
      </c>
      <c r="G551" s="9">
        <f t="shared" si="234"/>
        <v>-3.7997640620340833E-3</v>
      </c>
      <c r="H551" s="64">
        <f t="shared" si="251"/>
        <v>43997</v>
      </c>
      <c r="I551" s="64">
        <f t="shared" si="235"/>
        <v>43997</v>
      </c>
      <c r="J551" s="1">
        <f t="shared" si="248"/>
        <v>20</v>
      </c>
      <c r="K551" s="1">
        <f t="shared" si="231"/>
        <v>18</v>
      </c>
      <c r="L551" s="5">
        <f t="shared" si="236"/>
        <v>0.99657956000000003</v>
      </c>
      <c r="M551" s="12">
        <f t="shared" si="232"/>
        <v>0.99690005000000004</v>
      </c>
      <c r="N551" s="12">
        <f t="shared" si="252"/>
        <v>1.0466018500280663</v>
      </c>
      <c r="O551" s="5">
        <f t="shared" si="230"/>
        <v>1.0430220100000001</v>
      </c>
      <c r="P551" s="5">
        <f t="shared" si="237"/>
        <v>912.64440614</v>
      </c>
      <c r="Q551" s="10">
        <f t="shared" si="238"/>
        <v>0</v>
      </c>
      <c r="R551" s="6">
        <f t="shared" si="239"/>
        <v>0</v>
      </c>
      <c r="S551" s="5">
        <f t="shared" si="240"/>
        <v>0</v>
      </c>
      <c r="T551" s="6">
        <f t="shared" si="249"/>
        <v>0.12</v>
      </c>
      <c r="U551" s="10">
        <f t="shared" si="253"/>
        <v>7</v>
      </c>
      <c r="V551" s="10">
        <v>252</v>
      </c>
      <c r="W551" s="12">
        <f t="shared" si="241"/>
        <v>1.003152979</v>
      </c>
      <c r="X551" s="5">
        <f t="shared" si="242"/>
        <v>2.8775486400000001</v>
      </c>
      <c r="Y551" s="11">
        <f t="shared" si="243"/>
        <v>0</v>
      </c>
      <c r="Z551" s="2" t="s">
        <v>65</v>
      </c>
      <c r="AA551" s="64">
        <f t="shared" si="250"/>
        <v>44012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9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4"/>
      <c r="CX551" s="1"/>
      <c r="CY551" s="1"/>
      <c r="CZ551" s="1"/>
      <c r="DA551" s="1"/>
      <c r="DB551" s="1"/>
      <c r="DC551" s="1"/>
      <c r="DD551" s="1"/>
      <c r="DE551" s="1"/>
      <c r="DF551" s="1"/>
      <c r="DG551" s="2"/>
      <c r="DH551" s="1"/>
      <c r="DI551" s="1"/>
      <c r="DJ551" s="1"/>
      <c r="DK551" s="1"/>
      <c r="DL551" s="1"/>
      <c r="DM551" s="1"/>
    </row>
    <row r="552" spans="1:117" x14ac:dyDescent="0.2">
      <c r="A552" s="97">
        <f t="shared" si="244"/>
        <v>43993</v>
      </c>
      <c r="B552" s="5">
        <f t="shared" si="233"/>
        <v>915.75944261999996</v>
      </c>
      <c r="C552" s="5">
        <f t="shared" si="245"/>
        <v>875.00014132000001</v>
      </c>
      <c r="D552" s="63">
        <f t="shared" si="246"/>
        <v>5331.91</v>
      </c>
      <c r="E552" s="11">
        <f>IF(K552=1,VLOOKUP(A552,[1]Plan1!$BO$80:$BQ$314,3),E551)</f>
        <v>5311.65</v>
      </c>
      <c r="F552" s="143">
        <f t="shared" si="247"/>
        <v>43967</v>
      </c>
      <c r="G552" s="9">
        <f t="shared" si="234"/>
        <v>-3.7997640620340833E-3</v>
      </c>
      <c r="H552" s="64">
        <f t="shared" si="251"/>
        <v>43997</v>
      </c>
      <c r="I552" s="64">
        <f t="shared" si="235"/>
        <v>43997</v>
      </c>
      <c r="J552" s="1">
        <f t="shared" si="248"/>
        <v>20</v>
      </c>
      <c r="K552" s="1">
        <f t="shared" si="231"/>
        <v>19</v>
      </c>
      <c r="L552" s="5">
        <f t="shared" si="236"/>
        <v>0.99638987999999995</v>
      </c>
      <c r="M552" s="12">
        <f t="shared" si="232"/>
        <v>0.99690005000000004</v>
      </c>
      <c r="N552" s="12">
        <f t="shared" si="252"/>
        <v>1.0466018500280663</v>
      </c>
      <c r="O552" s="5">
        <f t="shared" si="230"/>
        <v>1.04282349</v>
      </c>
      <c r="P552" s="5">
        <f t="shared" si="237"/>
        <v>912.47070111999994</v>
      </c>
      <c r="Q552" s="10">
        <f t="shared" si="238"/>
        <v>0</v>
      </c>
      <c r="R552" s="6">
        <f t="shared" si="239"/>
        <v>0</v>
      </c>
      <c r="S552" s="5">
        <f t="shared" si="240"/>
        <v>0</v>
      </c>
      <c r="T552" s="6">
        <f t="shared" si="249"/>
        <v>0.12</v>
      </c>
      <c r="U552" s="10">
        <f t="shared" si="253"/>
        <v>8</v>
      </c>
      <c r="V552" s="10">
        <v>252</v>
      </c>
      <c r="W552" s="12">
        <f t="shared" si="241"/>
        <v>1.003604216</v>
      </c>
      <c r="X552" s="5">
        <f t="shared" si="242"/>
        <v>3.2887415</v>
      </c>
      <c r="Y552" s="11">
        <f t="shared" si="243"/>
        <v>0</v>
      </c>
      <c r="Z552" s="2" t="s">
        <v>65</v>
      </c>
      <c r="AA552" s="64">
        <f t="shared" si="250"/>
        <v>44012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9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4"/>
      <c r="CX552" s="1"/>
      <c r="CY552" s="1"/>
      <c r="CZ552" s="1"/>
      <c r="DA552" s="1"/>
      <c r="DB552" s="1"/>
      <c r="DC552" s="1"/>
      <c r="DD552" s="1"/>
      <c r="DE552" s="1"/>
      <c r="DF552" s="1"/>
      <c r="DG552" s="2"/>
      <c r="DH552" s="1"/>
      <c r="DI552" s="1"/>
      <c r="DJ552" s="1"/>
      <c r="DK552" s="1"/>
      <c r="DL552" s="1"/>
      <c r="DM552" s="1"/>
    </row>
    <row r="553" spans="1:117" x14ac:dyDescent="0.2">
      <c r="A553" s="97">
        <f t="shared" si="244"/>
        <v>43994</v>
      </c>
      <c r="B553" s="5">
        <f t="shared" si="233"/>
        <v>915.75944261999996</v>
      </c>
      <c r="C553" s="5">
        <f t="shared" si="245"/>
        <v>875.00014132000001</v>
      </c>
      <c r="D553" s="63">
        <f t="shared" si="246"/>
        <v>5331.91</v>
      </c>
      <c r="E553" s="11">
        <f>IF(K553=1,VLOOKUP(A553,[1]Plan1!$BO$80:$BQ$314,3),E552)</f>
        <v>5311.65</v>
      </c>
      <c r="F553" s="143">
        <f t="shared" si="247"/>
        <v>43967</v>
      </c>
      <c r="G553" s="9">
        <f t="shared" si="234"/>
        <v>-3.7997640620340833E-3</v>
      </c>
      <c r="H553" s="64">
        <f t="shared" si="251"/>
        <v>43997</v>
      </c>
      <c r="I553" s="64">
        <f t="shared" si="235"/>
        <v>43997</v>
      </c>
      <c r="J553" s="1">
        <f t="shared" si="248"/>
        <v>20</v>
      </c>
      <c r="K553" s="1">
        <f t="shared" si="231"/>
        <v>19</v>
      </c>
      <c r="L553" s="5">
        <f t="shared" si="236"/>
        <v>0.99638987999999995</v>
      </c>
      <c r="M553" s="12">
        <f t="shared" si="232"/>
        <v>0.99690005000000004</v>
      </c>
      <c r="N553" s="12">
        <f t="shared" si="252"/>
        <v>1.0466018500280663</v>
      </c>
      <c r="O553" s="5">
        <f t="shared" ref="O553:O616" si="254">TRUNC(TRUNC((L553*N553),15),8)</f>
        <v>1.04282349</v>
      </c>
      <c r="P553" s="5">
        <f t="shared" si="237"/>
        <v>912.47070111999994</v>
      </c>
      <c r="Q553" s="10">
        <f t="shared" si="238"/>
        <v>0</v>
      </c>
      <c r="R553" s="6">
        <f t="shared" si="239"/>
        <v>0</v>
      </c>
      <c r="S553" s="5">
        <f t="shared" si="240"/>
        <v>0</v>
      </c>
      <c r="T553" s="6">
        <f t="shared" si="249"/>
        <v>0.12</v>
      </c>
      <c r="U553" s="10">
        <f t="shared" si="253"/>
        <v>8</v>
      </c>
      <c r="V553" s="10">
        <v>252</v>
      </c>
      <c r="W553" s="12">
        <f t="shared" si="241"/>
        <v>1.003604216</v>
      </c>
      <c r="X553" s="5">
        <f t="shared" si="242"/>
        <v>3.2887415</v>
      </c>
      <c r="Y553" s="11">
        <f t="shared" si="243"/>
        <v>0</v>
      </c>
      <c r="Z553" s="2" t="s">
        <v>65</v>
      </c>
      <c r="AA553" s="64">
        <f t="shared" si="250"/>
        <v>44012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9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4"/>
      <c r="CX553" s="1"/>
      <c r="CY553" s="1"/>
      <c r="CZ553" s="1"/>
      <c r="DA553" s="1"/>
      <c r="DB553" s="1"/>
      <c r="DC553" s="1"/>
      <c r="DD553" s="1"/>
      <c r="DE553" s="1"/>
      <c r="DF553" s="1"/>
      <c r="DG553" s="2"/>
      <c r="DH553" s="1"/>
      <c r="DI553" s="1"/>
      <c r="DJ553" s="1"/>
      <c r="DK553" s="1"/>
      <c r="DL553" s="1"/>
      <c r="DM553" s="1"/>
    </row>
    <row r="554" spans="1:117" x14ac:dyDescent="0.2">
      <c r="A554" s="97">
        <f t="shared" si="244"/>
        <v>43995</v>
      </c>
      <c r="B554" s="5">
        <f t="shared" si="233"/>
        <v>915.99698432000002</v>
      </c>
      <c r="C554" s="5">
        <f t="shared" si="245"/>
        <v>875.00014132000001</v>
      </c>
      <c r="D554" s="63">
        <f t="shared" si="246"/>
        <v>5331.91</v>
      </c>
      <c r="E554" s="11">
        <f>IF(K554=1,VLOOKUP(A554,[1]Plan1!$BO$80:$BQ$314,3),E553)</f>
        <v>5311.65</v>
      </c>
      <c r="F554" s="143">
        <f t="shared" si="247"/>
        <v>43967</v>
      </c>
      <c r="G554" s="9">
        <f t="shared" si="234"/>
        <v>-3.7997640620340833E-3</v>
      </c>
      <c r="H554" s="64">
        <f t="shared" si="251"/>
        <v>43997</v>
      </c>
      <c r="I554" s="64">
        <f t="shared" si="235"/>
        <v>43997</v>
      </c>
      <c r="J554" s="1">
        <f t="shared" si="248"/>
        <v>20</v>
      </c>
      <c r="K554" s="1">
        <f t="shared" ref="K554:K617" si="255">(J554-(NETWORKDAYS(A554,I554,AD$118:AD$502)-1))</f>
        <v>20</v>
      </c>
      <c r="L554" s="5">
        <f t="shared" si="236"/>
        <v>0.99620023000000002</v>
      </c>
      <c r="M554" s="12">
        <f t="shared" ref="M554:M617" si="256">IF(I554&gt;I553,L553,M553)</f>
        <v>0.99690005000000004</v>
      </c>
      <c r="N554" s="12">
        <f t="shared" si="252"/>
        <v>1.0466018500280663</v>
      </c>
      <c r="O554" s="5">
        <f t="shared" si="254"/>
        <v>1.0426249999999999</v>
      </c>
      <c r="P554" s="5">
        <f t="shared" si="237"/>
        <v>912.29702234000001</v>
      </c>
      <c r="Q554" s="10">
        <f t="shared" si="238"/>
        <v>0</v>
      </c>
      <c r="R554" s="6">
        <f t="shared" si="239"/>
        <v>0</v>
      </c>
      <c r="S554" s="5">
        <f t="shared" si="240"/>
        <v>0</v>
      </c>
      <c r="T554" s="6">
        <f t="shared" si="249"/>
        <v>0.12</v>
      </c>
      <c r="U554" s="10">
        <f t="shared" si="253"/>
        <v>9</v>
      </c>
      <c r="V554" s="10">
        <v>252</v>
      </c>
      <c r="W554" s="12">
        <f t="shared" si="241"/>
        <v>1.0040556549999999</v>
      </c>
      <c r="X554" s="5">
        <f t="shared" si="242"/>
        <v>3.6999619799999999</v>
      </c>
      <c r="Y554" s="11">
        <f t="shared" si="243"/>
        <v>0</v>
      </c>
      <c r="Z554" s="2" t="s">
        <v>65</v>
      </c>
      <c r="AA554" s="64">
        <f t="shared" si="250"/>
        <v>44012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9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4"/>
      <c r="CX554" s="1"/>
      <c r="CY554" s="1"/>
      <c r="CZ554" s="1"/>
      <c r="DA554" s="1"/>
      <c r="DB554" s="1"/>
      <c r="DC554" s="1"/>
      <c r="DD554" s="1"/>
      <c r="DE554" s="1"/>
      <c r="DF554" s="1"/>
      <c r="DG554" s="2"/>
      <c r="DH554" s="1"/>
      <c r="DI554" s="1"/>
      <c r="DJ554" s="1"/>
      <c r="DK554" s="1"/>
      <c r="DL554" s="1"/>
      <c r="DM554" s="1"/>
    </row>
    <row r="555" spans="1:117" x14ac:dyDescent="0.2">
      <c r="A555" s="97">
        <f t="shared" si="244"/>
        <v>43996</v>
      </c>
      <c r="B555" s="5">
        <f t="shared" si="233"/>
        <v>915.99698432000002</v>
      </c>
      <c r="C555" s="5">
        <f t="shared" si="245"/>
        <v>875.00014132000001</v>
      </c>
      <c r="D555" s="63">
        <f t="shared" si="246"/>
        <v>5331.91</v>
      </c>
      <c r="E555" s="11">
        <f>IF(K555=1,VLOOKUP(A555,[1]Plan1!$BO$80:$BQ$314,3),E554)</f>
        <v>5311.65</v>
      </c>
      <c r="F555" s="143">
        <f t="shared" si="247"/>
        <v>43967</v>
      </c>
      <c r="G555" s="9">
        <f t="shared" si="234"/>
        <v>-3.7997640620340833E-3</v>
      </c>
      <c r="H555" s="64">
        <f t="shared" si="251"/>
        <v>43997</v>
      </c>
      <c r="I555" s="64">
        <f t="shared" si="235"/>
        <v>43997</v>
      </c>
      <c r="J555" s="1">
        <f t="shared" si="248"/>
        <v>20</v>
      </c>
      <c r="K555" s="1">
        <f t="shared" si="255"/>
        <v>20</v>
      </c>
      <c r="L555" s="5">
        <f t="shared" si="236"/>
        <v>0.99620023000000002</v>
      </c>
      <c r="M555" s="12">
        <f t="shared" si="256"/>
        <v>0.99690005000000004</v>
      </c>
      <c r="N555" s="12">
        <f t="shared" si="252"/>
        <v>1.0466018500280663</v>
      </c>
      <c r="O555" s="5">
        <f t="shared" si="254"/>
        <v>1.0426249999999999</v>
      </c>
      <c r="P555" s="5">
        <f t="shared" si="237"/>
        <v>912.29702234000001</v>
      </c>
      <c r="Q555" s="10">
        <f t="shared" si="238"/>
        <v>0</v>
      </c>
      <c r="R555" s="6">
        <f t="shared" si="239"/>
        <v>0</v>
      </c>
      <c r="S555" s="5">
        <f t="shared" si="240"/>
        <v>0</v>
      </c>
      <c r="T555" s="6">
        <f t="shared" si="249"/>
        <v>0.12</v>
      </c>
      <c r="U555" s="10">
        <f t="shared" si="253"/>
        <v>9</v>
      </c>
      <c r="V555" s="10">
        <v>252</v>
      </c>
      <c r="W555" s="12">
        <f t="shared" si="241"/>
        <v>1.0040556549999999</v>
      </c>
      <c r="X555" s="5">
        <f t="shared" si="242"/>
        <v>3.6999619799999999</v>
      </c>
      <c r="Y555" s="11">
        <f t="shared" si="243"/>
        <v>0</v>
      </c>
      <c r="Z555" s="2" t="s">
        <v>65</v>
      </c>
      <c r="AA555" s="64">
        <f t="shared" si="250"/>
        <v>44012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9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4"/>
      <c r="CX555" s="1"/>
      <c r="CY555" s="1"/>
      <c r="CZ555" s="1"/>
      <c r="DA555" s="1"/>
      <c r="DB555" s="1"/>
      <c r="DC555" s="1"/>
      <c r="DD555" s="1"/>
      <c r="DE555" s="1"/>
      <c r="DF555" s="1"/>
      <c r="DG555" s="2"/>
      <c r="DH555" s="1"/>
      <c r="DI555" s="1"/>
      <c r="DJ555" s="1"/>
      <c r="DK555" s="1"/>
      <c r="DL555" s="1"/>
      <c r="DM555" s="1"/>
    </row>
    <row r="556" spans="1:117" x14ac:dyDescent="0.2">
      <c r="A556" s="97">
        <f t="shared" si="244"/>
        <v>43997</v>
      </c>
      <c r="B556" s="5">
        <f t="shared" si="233"/>
        <v>915.99698432000002</v>
      </c>
      <c r="C556" s="5">
        <f t="shared" si="245"/>
        <v>875.00014132000001</v>
      </c>
      <c r="D556" s="63">
        <f t="shared" si="246"/>
        <v>5331.91</v>
      </c>
      <c r="E556" s="11">
        <f>IF(K556=1,VLOOKUP(A556,[1]Plan1!$BO$80:$BQ$314,3),E555)</f>
        <v>5311.65</v>
      </c>
      <c r="F556" s="143">
        <f t="shared" si="247"/>
        <v>43967</v>
      </c>
      <c r="G556" s="9">
        <f t="shared" si="234"/>
        <v>-3.7997640620340833E-3</v>
      </c>
      <c r="H556" s="64">
        <f t="shared" si="251"/>
        <v>44027</v>
      </c>
      <c r="I556" s="64">
        <f t="shared" si="235"/>
        <v>43997</v>
      </c>
      <c r="J556" s="1">
        <f t="shared" si="248"/>
        <v>20</v>
      </c>
      <c r="K556" s="1">
        <f t="shared" si="255"/>
        <v>20</v>
      </c>
      <c r="L556" s="5">
        <f t="shared" si="236"/>
        <v>0.99620023000000002</v>
      </c>
      <c r="M556" s="12">
        <f t="shared" si="256"/>
        <v>0.99690005000000004</v>
      </c>
      <c r="N556" s="12">
        <f t="shared" si="252"/>
        <v>1.0466018500280663</v>
      </c>
      <c r="O556" s="5">
        <f t="shared" si="254"/>
        <v>1.0426249999999999</v>
      </c>
      <c r="P556" s="5">
        <f t="shared" si="237"/>
        <v>912.29702234000001</v>
      </c>
      <c r="Q556" s="10">
        <f t="shared" si="238"/>
        <v>0</v>
      </c>
      <c r="R556" s="6">
        <f t="shared" si="239"/>
        <v>0</v>
      </c>
      <c r="S556" s="5">
        <f t="shared" si="240"/>
        <v>0</v>
      </c>
      <c r="T556" s="6">
        <f t="shared" si="249"/>
        <v>0.12</v>
      </c>
      <c r="U556" s="10">
        <f t="shared" si="253"/>
        <v>9</v>
      </c>
      <c r="V556" s="10">
        <v>252</v>
      </c>
      <c r="W556" s="12">
        <f t="shared" si="241"/>
        <v>1.0040556549999999</v>
      </c>
      <c r="X556" s="5">
        <f t="shared" si="242"/>
        <v>3.6999619799999999</v>
      </c>
      <c r="Y556" s="11">
        <f t="shared" si="243"/>
        <v>0</v>
      </c>
      <c r="Z556" s="2" t="s">
        <v>65</v>
      </c>
      <c r="AA556" s="64">
        <f t="shared" si="250"/>
        <v>44012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9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4"/>
      <c r="CX556" s="1"/>
      <c r="CY556" s="1"/>
      <c r="CZ556" s="1"/>
      <c r="DA556" s="1"/>
      <c r="DB556" s="1"/>
      <c r="DC556" s="1"/>
      <c r="DD556" s="1"/>
      <c r="DE556" s="1"/>
      <c r="DF556" s="1"/>
      <c r="DG556" s="2"/>
      <c r="DH556" s="1"/>
      <c r="DI556" s="1"/>
      <c r="DJ556" s="1"/>
      <c r="DK556" s="1"/>
      <c r="DL556" s="1"/>
      <c r="DM556" s="1"/>
    </row>
    <row r="557" spans="1:117" x14ac:dyDescent="0.2">
      <c r="A557" s="97">
        <f t="shared" si="244"/>
        <v>43998</v>
      </c>
      <c r="B557" s="5">
        <f t="shared" si="233"/>
        <v>916.51717882000003</v>
      </c>
      <c r="C557" s="5">
        <f t="shared" si="245"/>
        <v>875.00014132000001</v>
      </c>
      <c r="D557" s="63">
        <f t="shared" si="246"/>
        <v>5311.65</v>
      </c>
      <c r="E557" s="11">
        <f>IF(K557=1,VLOOKUP(A557,[1]Plan1!$BO$80:$BQ$314,3),E556)</f>
        <v>5325.46</v>
      </c>
      <c r="F557" s="143">
        <f t="shared" si="247"/>
        <v>43998</v>
      </c>
      <c r="G557" s="9">
        <f t="shared" si="234"/>
        <v>2.5999454030292135E-3</v>
      </c>
      <c r="H557" s="64">
        <f t="shared" si="251"/>
        <v>44027</v>
      </c>
      <c r="I557" s="64">
        <f t="shared" si="235"/>
        <v>44027</v>
      </c>
      <c r="J557" s="1">
        <f t="shared" si="248"/>
        <v>22</v>
      </c>
      <c r="K557" s="1">
        <f t="shared" si="255"/>
        <v>1</v>
      </c>
      <c r="L557" s="5">
        <f t="shared" si="236"/>
        <v>1.0001180300000001</v>
      </c>
      <c r="M557" s="12">
        <f t="shared" si="256"/>
        <v>0.99620023000000002</v>
      </c>
      <c r="N557" s="12">
        <f t="shared" si="252"/>
        <v>1.0426250037163851</v>
      </c>
      <c r="O557" s="5">
        <f t="shared" si="254"/>
        <v>1.0427480600000001</v>
      </c>
      <c r="P557" s="5">
        <f t="shared" si="237"/>
        <v>912.40469986000005</v>
      </c>
      <c r="Q557" s="10">
        <f t="shared" si="238"/>
        <v>0</v>
      </c>
      <c r="R557" s="6">
        <f t="shared" si="239"/>
        <v>0</v>
      </c>
      <c r="S557" s="5">
        <f t="shared" si="240"/>
        <v>0</v>
      </c>
      <c r="T557" s="6">
        <f t="shared" si="249"/>
        <v>0.12</v>
      </c>
      <c r="U557" s="10">
        <f t="shared" si="253"/>
        <v>10</v>
      </c>
      <c r="V557" s="10">
        <v>252</v>
      </c>
      <c r="W557" s="12">
        <f t="shared" si="241"/>
        <v>1.004507297</v>
      </c>
      <c r="X557" s="5">
        <f t="shared" si="242"/>
        <v>4.1124789599999998</v>
      </c>
      <c r="Y557" s="11">
        <f t="shared" si="243"/>
        <v>0</v>
      </c>
      <c r="Z557" s="2" t="s">
        <v>65</v>
      </c>
      <c r="AA557" s="64">
        <f t="shared" si="250"/>
        <v>44012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9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4"/>
      <c r="CX557" s="1"/>
      <c r="CY557" s="1"/>
      <c r="CZ557" s="1"/>
      <c r="DA557" s="1"/>
      <c r="DB557" s="1"/>
      <c r="DC557" s="1"/>
      <c r="DD557" s="1"/>
      <c r="DE557" s="1"/>
      <c r="DF557" s="1"/>
      <c r="DG557" s="2"/>
      <c r="DH557" s="1"/>
      <c r="DI557" s="1"/>
      <c r="DJ557" s="1"/>
      <c r="DK557" s="1"/>
      <c r="DL557" s="1"/>
      <c r="DM557" s="1"/>
    </row>
    <row r="558" spans="1:117" x14ac:dyDescent="0.2">
      <c r="A558" s="97">
        <f t="shared" si="244"/>
        <v>43999</v>
      </c>
      <c r="B558" s="5">
        <f t="shared" si="233"/>
        <v>917.03766553000003</v>
      </c>
      <c r="C558" s="5">
        <f t="shared" si="245"/>
        <v>875.00014132000001</v>
      </c>
      <c r="D558" s="63">
        <f t="shared" si="246"/>
        <v>5311.65</v>
      </c>
      <c r="E558" s="11">
        <f>IF(K558=1,VLOOKUP(A558,[1]Plan1!$BO$80:$BQ$314,3),E557)</f>
        <v>5325.46</v>
      </c>
      <c r="F558" s="143">
        <f t="shared" si="247"/>
        <v>43998</v>
      </c>
      <c r="G558" s="9">
        <f t="shared" si="234"/>
        <v>2.5999454030292135E-3</v>
      </c>
      <c r="H558" s="64">
        <f t="shared" si="251"/>
        <v>44027</v>
      </c>
      <c r="I558" s="64">
        <f t="shared" si="235"/>
        <v>44027</v>
      </c>
      <c r="J558" s="1">
        <f t="shared" si="248"/>
        <v>22</v>
      </c>
      <c r="K558" s="1">
        <f t="shared" si="255"/>
        <v>2</v>
      </c>
      <c r="L558" s="5">
        <f t="shared" si="236"/>
        <v>1.0002360699999999</v>
      </c>
      <c r="M558" s="12">
        <f t="shared" si="256"/>
        <v>0.99620023000000002</v>
      </c>
      <c r="N558" s="12">
        <f t="shared" si="252"/>
        <v>1.0426250037163851</v>
      </c>
      <c r="O558" s="5">
        <f t="shared" si="254"/>
        <v>1.04287113</v>
      </c>
      <c r="P558" s="5">
        <f t="shared" si="237"/>
        <v>912.51238611999997</v>
      </c>
      <c r="Q558" s="10">
        <f t="shared" si="238"/>
        <v>0</v>
      </c>
      <c r="R558" s="6">
        <f t="shared" si="239"/>
        <v>0</v>
      </c>
      <c r="S558" s="5">
        <f t="shared" si="240"/>
        <v>0</v>
      </c>
      <c r="T558" s="6">
        <f t="shared" si="249"/>
        <v>0.12</v>
      </c>
      <c r="U558" s="10">
        <f t="shared" si="253"/>
        <v>11</v>
      </c>
      <c r="V558" s="10">
        <v>252</v>
      </c>
      <c r="W558" s="12">
        <f t="shared" si="241"/>
        <v>1.004959143</v>
      </c>
      <c r="X558" s="5">
        <f t="shared" si="242"/>
        <v>4.5252794099999996</v>
      </c>
      <c r="Y558" s="11">
        <f t="shared" si="243"/>
        <v>0</v>
      </c>
      <c r="Z558" s="2" t="s">
        <v>65</v>
      </c>
      <c r="AA558" s="64">
        <f t="shared" si="250"/>
        <v>44012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9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4"/>
      <c r="CX558" s="1"/>
      <c r="CY558" s="1"/>
      <c r="CZ558" s="1"/>
      <c r="DA558" s="1"/>
      <c r="DB558" s="1"/>
      <c r="DC558" s="1"/>
      <c r="DD558" s="1"/>
      <c r="DE558" s="1"/>
      <c r="DF558" s="1"/>
      <c r="DG558" s="2"/>
      <c r="DH558" s="1"/>
      <c r="DI558" s="1"/>
      <c r="DJ558" s="1"/>
      <c r="DK558" s="1"/>
      <c r="DL558" s="1"/>
      <c r="DM558" s="1"/>
    </row>
    <row r="559" spans="1:117" x14ac:dyDescent="0.2">
      <c r="A559" s="97">
        <f t="shared" si="244"/>
        <v>44000</v>
      </c>
      <c r="B559" s="5">
        <f t="shared" si="233"/>
        <v>917.55846121000002</v>
      </c>
      <c r="C559" s="5">
        <f t="shared" si="245"/>
        <v>875.00014132000001</v>
      </c>
      <c r="D559" s="63">
        <f t="shared" si="246"/>
        <v>5311.65</v>
      </c>
      <c r="E559" s="11">
        <f>IF(K559=1,VLOOKUP(A559,[1]Plan1!$BO$80:$BQ$314,3),E558)</f>
        <v>5325.46</v>
      </c>
      <c r="F559" s="143">
        <f t="shared" si="247"/>
        <v>43998</v>
      </c>
      <c r="G559" s="9">
        <f t="shared" si="234"/>
        <v>2.5999454030292135E-3</v>
      </c>
      <c r="H559" s="64">
        <f t="shared" si="251"/>
        <v>44027</v>
      </c>
      <c r="I559" s="64">
        <f t="shared" si="235"/>
        <v>44027</v>
      </c>
      <c r="J559" s="1">
        <f t="shared" si="248"/>
        <v>22</v>
      </c>
      <c r="K559" s="1">
        <f t="shared" si="255"/>
        <v>3</v>
      </c>
      <c r="L559" s="5">
        <f t="shared" si="236"/>
        <v>1.00035414</v>
      </c>
      <c r="M559" s="12">
        <f t="shared" si="256"/>
        <v>0.99620023000000002</v>
      </c>
      <c r="N559" s="12">
        <f t="shared" si="252"/>
        <v>1.0426250037163851</v>
      </c>
      <c r="O559" s="5">
        <f t="shared" si="254"/>
        <v>1.0429942299999999</v>
      </c>
      <c r="P559" s="5">
        <f t="shared" si="237"/>
        <v>912.62009864000004</v>
      </c>
      <c r="Q559" s="10">
        <f t="shared" si="238"/>
        <v>0</v>
      </c>
      <c r="R559" s="6">
        <f t="shared" si="239"/>
        <v>0</v>
      </c>
      <c r="S559" s="5">
        <f t="shared" si="240"/>
        <v>0</v>
      </c>
      <c r="T559" s="6">
        <f t="shared" si="249"/>
        <v>0.12</v>
      </c>
      <c r="U559" s="10">
        <f t="shared" si="253"/>
        <v>12</v>
      </c>
      <c r="V559" s="10">
        <v>252</v>
      </c>
      <c r="W559" s="12">
        <f t="shared" si="241"/>
        <v>1.005411192</v>
      </c>
      <c r="X559" s="5">
        <f t="shared" si="242"/>
        <v>4.9383625699999998</v>
      </c>
      <c r="Y559" s="11">
        <f t="shared" si="243"/>
        <v>0</v>
      </c>
      <c r="Z559" s="2" t="s">
        <v>65</v>
      </c>
      <c r="AA559" s="64">
        <f t="shared" si="250"/>
        <v>44012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9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4"/>
      <c r="CX559" s="1"/>
      <c r="CY559" s="1"/>
      <c r="CZ559" s="1"/>
      <c r="DA559" s="1"/>
      <c r="DB559" s="1"/>
      <c r="DC559" s="1"/>
      <c r="DD559" s="1"/>
      <c r="DE559" s="1"/>
      <c r="DF559" s="1"/>
      <c r="DG559" s="2"/>
      <c r="DH559" s="1"/>
      <c r="DI559" s="1"/>
      <c r="DJ559" s="1"/>
      <c r="DK559" s="1"/>
      <c r="DL559" s="1"/>
      <c r="DM559" s="1"/>
    </row>
    <row r="560" spans="1:117" x14ac:dyDescent="0.2">
      <c r="A560" s="97">
        <f t="shared" si="244"/>
        <v>44001</v>
      </c>
      <c r="B560" s="5">
        <f t="shared" si="233"/>
        <v>918.07954835999999</v>
      </c>
      <c r="C560" s="5">
        <f t="shared" si="245"/>
        <v>875.00014132000001</v>
      </c>
      <c r="D560" s="63">
        <f t="shared" si="246"/>
        <v>5311.65</v>
      </c>
      <c r="E560" s="11">
        <f>IF(K560=1,VLOOKUP(A560,[1]Plan1!$BO$80:$BQ$314,3),E559)</f>
        <v>5325.46</v>
      </c>
      <c r="F560" s="143">
        <f t="shared" si="247"/>
        <v>43998</v>
      </c>
      <c r="G560" s="9">
        <f t="shared" si="234"/>
        <v>2.5999454030292135E-3</v>
      </c>
      <c r="H560" s="64">
        <f t="shared" si="251"/>
        <v>44027</v>
      </c>
      <c r="I560" s="64">
        <f t="shared" si="235"/>
        <v>44027</v>
      </c>
      <c r="J560" s="1">
        <f t="shared" si="248"/>
        <v>22</v>
      </c>
      <c r="K560" s="1">
        <f t="shared" si="255"/>
        <v>4</v>
      </c>
      <c r="L560" s="5">
        <f t="shared" si="236"/>
        <v>1.0004722100000001</v>
      </c>
      <c r="M560" s="12">
        <f t="shared" si="256"/>
        <v>0.99620023000000002</v>
      </c>
      <c r="N560" s="12">
        <f t="shared" si="252"/>
        <v>1.0426250037163851</v>
      </c>
      <c r="O560" s="5">
        <f t="shared" si="254"/>
        <v>1.04311734</v>
      </c>
      <c r="P560" s="5">
        <f t="shared" si="237"/>
        <v>912.72781990999999</v>
      </c>
      <c r="Q560" s="10">
        <f t="shared" si="238"/>
        <v>0</v>
      </c>
      <c r="R560" s="6">
        <f t="shared" si="239"/>
        <v>0</v>
      </c>
      <c r="S560" s="5">
        <f t="shared" si="240"/>
        <v>0</v>
      </c>
      <c r="T560" s="6">
        <f t="shared" si="249"/>
        <v>0.12</v>
      </c>
      <c r="U560" s="10">
        <f t="shared" si="253"/>
        <v>13</v>
      </c>
      <c r="V560" s="10">
        <v>252</v>
      </c>
      <c r="W560" s="12">
        <f t="shared" si="241"/>
        <v>1.0058634440000001</v>
      </c>
      <c r="X560" s="5">
        <f t="shared" si="242"/>
        <v>5.3517284500000004</v>
      </c>
      <c r="Y560" s="11">
        <f t="shared" si="243"/>
        <v>0</v>
      </c>
      <c r="Z560" s="2" t="s">
        <v>65</v>
      </c>
      <c r="AA560" s="64">
        <f t="shared" si="250"/>
        <v>44012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9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4"/>
      <c r="CX560" s="1"/>
      <c r="CY560" s="1"/>
      <c r="CZ560" s="1"/>
      <c r="DA560" s="1"/>
      <c r="DB560" s="1"/>
      <c r="DC560" s="1"/>
      <c r="DD560" s="1"/>
      <c r="DE560" s="1"/>
      <c r="DF560" s="1"/>
      <c r="DG560" s="2"/>
      <c r="DH560" s="1"/>
      <c r="DI560" s="1"/>
      <c r="DJ560" s="1"/>
      <c r="DK560" s="1"/>
      <c r="DL560" s="1"/>
      <c r="DM560" s="1"/>
    </row>
    <row r="561" spans="1:117" x14ac:dyDescent="0.2">
      <c r="A561" s="97">
        <f t="shared" si="244"/>
        <v>44002</v>
      </c>
      <c r="B561" s="5">
        <f t="shared" si="233"/>
        <v>918.60092796999993</v>
      </c>
      <c r="C561" s="5">
        <f t="shared" si="245"/>
        <v>875.00014132000001</v>
      </c>
      <c r="D561" s="63">
        <f t="shared" si="246"/>
        <v>5311.65</v>
      </c>
      <c r="E561" s="11">
        <f>IF(K561=1,VLOOKUP(A561,[1]Plan1!$BO$80:$BQ$314,3),E560)</f>
        <v>5325.46</v>
      </c>
      <c r="F561" s="143">
        <f t="shared" si="247"/>
        <v>43998</v>
      </c>
      <c r="G561" s="9">
        <f t="shared" si="234"/>
        <v>2.5999454030292135E-3</v>
      </c>
      <c r="H561" s="64">
        <f t="shared" si="251"/>
        <v>44027</v>
      </c>
      <c r="I561" s="64">
        <f t="shared" si="235"/>
        <v>44027</v>
      </c>
      <c r="J561" s="1">
        <f t="shared" si="248"/>
        <v>22</v>
      </c>
      <c r="K561" s="1">
        <f t="shared" si="255"/>
        <v>5</v>
      </c>
      <c r="L561" s="5">
        <f t="shared" si="236"/>
        <v>1.0005903</v>
      </c>
      <c r="M561" s="12">
        <f t="shared" si="256"/>
        <v>0.99620023000000002</v>
      </c>
      <c r="N561" s="12">
        <f t="shared" si="252"/>
        <v>1.0426250037163851</v>
      </c>
      <c r="O561" s="5">
        <f t="shared" si="254"/>
        <v>1.04324046</v>
      </c>
      <c r="P561" s="5">
        <f t="shared" si="237"/>
        <v>912.83554992999996</v>
      </c>
      <c r="Q561" s="10">
        <f t="shared" si="238"/>
        <v>0</v>
      </c>
      <c r="R561" s="6">
        <f t="shared" si="239"/>
        <v>0</v>
      </c>
      <c r="S561" s="5">
        <f t="shared" si="240"/>
        <v>0</v>
      </c>
      <c r="T561" s="6">
        <f t="shared" si="249"/>
        <v>0.12</v>
      </c>
      <c r="U561" s="10">
        <f t="shared" si="253"/>
        <v>14</v>
      </c>
      <c r="V561" s="10">
        <v>252</v>
      </c>
      <c r="W561" s="12">
        <f t="shared" si="241"/>
        <v>1.0063158999999999</v>
      </c>
      <c r="X561" s="5">
        <f t="shared" si="242"/>
        <v>5.7653780399999999</v>
      </c>
      <c r="Y561" s="11">
        <f t="shared" si="243"/>
        <v>0</v>
      </c>
      <c r="Z561" s="2" t="s">
        <v>65</v>
      </c>
      <c r="AA561" s="64">
        <f t="shared" si="250"/>
        <v>44012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9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4"/>
      <c r="CX561" s="1"/>
      <c r="CY561" s="1"/>
      <c r="CZ561" s="1"/>
      <c r="DA561" s="1"/>
      <c r="DB561" s="1"/>
      <c r="DC561" s="1"/>
      <c r="DD561" s="1"/>
      <c r="DE561" s="1"/>
      <c r="DF561" s="1"/>
      <c r="DG561" s="2"/>
      <c r="DH561" s="1"/>
      <c r="DI561" s="1"/>
      <c r="DJ561" s="1"/>
      <c r="DK561" s="1"/>
      <c r="DL561" s="1"/>
      <c r="DM561" s="1"/>
    </row>
    <row r="562" spans="1:117" x14ac:dyDescent="0.2">
      <c r="A562" s="97">
        <f t="shared" si="244"/>
        <v>44003</v>
      </c>
      <c r="B562" s="5">
        <f t="shared" si="233"/>
        <v>918.60092796999993</v>
      </c>
      <c r="C562" s="5">
        <f t="shared" si="245"/>
        <v>875.00014132000001</v>
      </c>
      <c r="D562" s="63">
        <f t="shared" si="246"/>
        <v>5311.65</v>
      </c>
      <c r="E562" s="11">
        <f>IF(K562=1,VLOOKUP(A562,[1]Plan1!$BO$80:$BQ$314,3),E561)</f>
        <v>5325.46</v>
      </c>
      <c r="F562" s="143">
        <f t="shared" si="247"/>
        <v>43998</v>
      </c>
      <c r="G562" s="9">
        <f t="shared" si="234"/>
        <v>2.5999454030292135E-3</v>
      </c>
      <c r="H562" s="64">
        <f t="shared" si="251"/>
        <v>44027</v>
      </c>
      <c r="I562" s="64">
        <f t="shared" si="235"/>
        <v>44027</v>
      </c>
      <c r="J562" s="1">
        <f t="shared" si="248"/>
        <v>22</v>
      </c>
      <c r="K562" s="1">
        <f t="shared" si="255"/>
        <v>5</v>
      </c>
      <c r="L562" s="5">
        <f t="shared" si="236"/>
        <v>1.0005903</v>
      </c>
      <c r="M562" s="12">
        <f t="shared" si="256"/>
        <v>0.99620023000000002</v>
      </c>
      <c r="N562" s="12">
        <f t="shared" si="252"/>
        <v>1.0426250037163851</v>
      </c>
      <c r="O562" s="5">
        <f t="shared" si="254"/>
        <v>1.04324046</v>
      </c>
      <c r="P562" s="5">
        <f t="shared" si="237"/>
        <v>912.83554992999996</v>
      </c>
      <c r="Q562" s="10">
        <f t="shared" si="238"/>
        <v>0</v>
      </c>
      <c r="R562" s="6">
        <f t="shared" si="239"/>
        <v>0</v>
      </c>
      <c r="S562" s="5">
        <f t="shared" si="240"/>
        <v>0</v>
      </c>
      <c r="T562" s="6">
        <f t="shared" si="249"/>
        <v>0.12</v>
      </c>
      <c r="U562" s="10">
        <f t="shared" si="253"/>
        <v>14</v>
      </c>
      <c r="V562" s="10">
        <v>252</v>
      </c>
      <c r="W562" s="12">
        <f t="shared" si="241"/>
        <v>1.0063158999999999</v>
      </c>
      <c r="X562" s="5">
        <f t="shared" si="242"/>
        <v>5.7653780399999999</v>
      </c>
      <c r="Y562" s="11">
        <f t="shared" si="243"/>
        <v>0</v>
      </c>
      <c r="Z562" s="2" t="s">
        <v>65</v>
      </c>
      <c r="AA562" s="64">
        <f t="shared" si="250"/>
        <v>44012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9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4"/>
      <c r="CX562" s="1"/>
      <c r="CY562" s="1"/>
      <c r="CZ562" s="1"/>
      <c r="DA562" s="1"/>
      <c r="DB562" s="1"/>
      <c r="DC562" s="1"/>
      <c r="DD562" s="1"/>
      <c r="DE562" s="1"/>
      <c r="DF562" s="1"/>
      <c r="DG562" s="2"/>
      <c r="DH562" s="1"/>
      <c r="DI562" s="1"/>
      <c r="DJ562" s="1"/>
      <c r="DK562" s="1"/>
      <c r="DL562" s="1"/>
      <c r="DM562" s="1"/>
    </row>
    <row r="563" spans="1:117" x14ac:dyDescent="0.2">
      <c r="A563" s="97">
        <f t="shared" si="244"/>
        <v>44004</v>
      </c>
      <c r="B563" s="5">
        <f t="shared" si="233"/>
        <v>918.60092796999993</v>
      </c>
      <c r="C563" s="5">
        <f t="shared" si="245"/>
        <v>875.00014132000001</v>
      </c>
      <c r="D563" s="63">
        <f t="shared" si="246"/>
        <v>5311.65</v>
      </c>
      <c r="E563" s="11">
        <f>IF(K563=1,VLOOKUP(A563,[1]Plan1!$BO$80:$BQ$314,3),E562)</f>
        <v>5325.46</v>
      </c>
      <c r="F563" s="143">
        <f t="shared" si="247"/>
        <v>43998</v>
      </c>
      <c r="G563" s="9">
        <f t="shared" si="234"/>
        <v>2.5999454030292135E-3</v>
      </c>
      <c r="H563" s="64">
        <f t="shared" si="251"/>
        <v>44027</v>
      </c>
      <c r="I563" s="64">
        <f t="shared" si="235"/>
        <v>44027</v>
      </c>
      <c r="J563" s="1">
        <f t="shared" si="248"/>
        <v>22</v>
      </c>
      <c r="K563" s="1">
        <f t="shared" si="255"/>
        <v>5</v>
      </c>
      <c r="L563" s="5">
        <f t="shared" si="236"/>
        <v>1.0005903</v>
      </c>
      <c r="M563" s="12">
        <f t="shared" si="256"/>
        <v>0.99620023000000002</v>
      </c>
      <c r="N563" s="12">
        <f t="shared" si="252"/>
        <v>1.0426250037163851</v>
      </c>
      <c r="O563" s="5">
        <f t="shared" si="254"/>
        <v>1.04324046</v>
      </c>
      <c r="P563" s="5">
        <f t="shared" si="237"/>
        <v>912.83554992999996</v>
      </c>
      <c r="Q563" s="10">
        <f t="shared" si="238"/>
        <v>0</v>
      </c>
      <c r="R563" s="6">
        <f t="shared" si="239"/>
        <v>0</v>
      </c>
      <c r="S563" s="5">
        <f t="shared" si="240"/>
        <v>0</v>
      </c>
      <c r="T563" s="6">
        <f t="shared" si="249"/>
        <v>0.12</v>
      </c>
      <c r="U563" s="10">
        <f t="shared" si="253"/>
        <v>14</v>
      </c>
      <c r="V563" s="10">
        <v>252</v>
      </c>
      <c r="W563" s="12">
        <f t="shared" si="241"/>
        <v>1.0063158999999999</v>
      </c>
      <c r="X563" s="5">
        <f t="shared" si="242"/>
        <v>5.7653780399999999</v>
      </c>
      <c r="Y563" s="11">
        <f t="shared" si="243"/>
        <v>0</v>
      </c>
      <c r="Z563" s="2" t="s">
        <v>65</v>
      </c>
      <c r="AA563" s="64">
        <f t="shared" si="250"/>
        <v>44012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9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4"/>
      <c r="CX563" s="1"/>
      <c r="CY563" s="1"/>
      <c r="CZ563" s="1"/>
      <c r="DA563" s="1"/>
      <c r="DB563" s="1"/>
      <c r="DC563" s="1"/>
      <c r="DD563" s="1"/>
      <c r="DE563" s="1"/>
      <c r="DF563" s="1"/>
      <c r="DG563" s="2"/>
      <c r="DH563" s="1"/>
      <c r="DI563" s="1"/>
      <c r="DJ563" s="1"/>
      <c r="DK563" s="1"/>
      <c r="DL563" s="1"/>
      <c r="DM563" s="1"/>
    </row>
    <row r="564" spans="1:117" x14ac:dyDescent="0.2">
      <c r="A564" s="97">
        <f t="shared" si="244"/>
        <v>44005</v>
      </c>
      <c r="B564" s="5">
        <f t="shared" si="233"/>
        <v>919.12259920000008</v>
      </c>
      <c r="C564" s="5">
        <f t="shared" si="245"/>
        <v>875.00014132000001</v>
      </c>
      <c r="D564" s="63">
        <f t="shared" si="246"/>
        <v>5311.65</v>
      </c>
      <c r="E564" s="11">
        <f>IF(K564=1,VLOOKUP(A564,[1]Plan1!$BO$80:$BQ$314,3),E563)</f>
        <v>5325.46</v>
      </c>
      <c r="F564" s="143">
        <f t="shared" si="247"/>
        <v>43998</v>
      </c>
      <c r="G564" s="9">
        <f t="shared" si="234"/>
        <v>2.5999454030292135E-3</v>
      </c>
      <c r="H564" s="64">
        <f t="shared" si="251"/>
        <v>44027</v>
      </c>
      <c r="I564" s="64">
        <f t="shared" si="235"/>
        <v>44027</v>
      </c>
      <c r="J564" s="1">
        <f t="shared" si="248"/>
        <v>22</v>
      </c>
      <c r="K564" s="1">
        <f t="shared" si="255"/>
        <v>6</v>
      </c>
      <c r="L564" s="5">
        <f t="shared" si="236"/>
        <v>1.0007083999999999</v>
      </c>
      <c r="M564" s="12">
        <f t="shared" si="256"/>
        <v>0.99620023000000002</v>
      </c>
      <c r="N564" s="12">
        <f t="shared" si="252"/>
        <v>1.0426250037163851</v>
      </c>
      <c r="O564" s="5">
        <f t="shared" si="254"/>
        <v>1.04336359</v>
      </c>
      <c r="P564" s="5">
        <f t="shared" si="237"/>
        <v>912.94328869000003</v>
      </c>
      <c r="Q564" s="10">
        <f t="shared" si="238"/>
        <v>0</v>
      </c>
      <c r="R564" s="6">
        <f t="shared" si="239"/>
        <v>0</v>
      </c>
      <c r="S564" s="5">
        <f t="shared" si="240"/>
        <v>0</v>
      </c>
      <c r="T564" s="6">
        <f t="shared" si="249"/>
        <v>0.12</v>
      </c>
      <c r="U564" s="10">
        <f t="shared" si="253"/>
        <v>15</v>
      </c>
      <c r="V564" s="10">
        <v>252</v>
      </c>
      <c r="W564" s="12">
        <f t="shared" si="241"/>
        <v>1.006768559</v>
      </c>
      <c r="X564" s="5">
        <f t="shared" si="242"/>
        <v>6.1793105099999996</v>
      </c>
      <c r="Y564" s="11">
        <f t="shared" si="243"/>
        <v>0</v>
      </c>
      <c r="Z564" s="2" t="s">
        <v>65</v>
      </c>
      <c r="AA564" s="64">
        <f t="shared" si="250"/>
        <v>44012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9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4"/>
      <c r="CX564" s="1"/>
      <c r="CY564" s="1"/>
      <c r="CZ564" s="1"/>
      <c r="DA564" s="1"/>
      <c r="DB564" s="1"/>
      <c r="DC564" s="1"/>
      <c r="DD564" s="1"/>
      <c r="DE564" s="1"/>
      <c r="DF564" s="1"/>
      <c r="DG564" s="2"/>
      <c r="DH564" s="1"/>
      <c r="DI564" s="1"/>
      <c r="DJ564" s="1"/>
      <c r="DK564" s="1"/>
      <c r="DL564" s="1"/>
      <c r="DM564" s="1"/>
    </row>
    <row r="565" spans="1:117" x14ac:dyDescent="0.2">
      <c r="A565" s="97">
        <f t="shared" si="244"/>
        <v>44006</v>
      </c>
      <c r="B565" s="5">
        <f t="shared" si="233"/>
        <v>919.64458066999998</v>
      </c>
      <c r="C565" s="5">
        <f t="shared" si="245"/>
        <v>875.00014132000001</v>
      </c>
      <c r="D565" s="63">
        <f t="shared" si="246"/>
        <v>5311.65</v>
      </c>
      <c r="E565" s="11">
        <f>IF(K565=1,VLOOKUP(A565,[1]Plan1!$BO$80:$BQ$314,3),E564)</f>
        <v>5325.46</v>
      </c>
      <c r="F565" s="143">
        <f t="shared" si="247"/>
        <v>43998</v>
      </c>
      <c r="G565" s="9">
        <f t="shared" si="234"/>
        <v>2.5999454030292135E-3</v>
      </c>
      <c r="H565" s="64">
        <f t="shared" si="251"/>
        <v>44027</v>
      </c>
      <c r="I565" s="64">
        <f t="shared" si="235"/>
        <v>44027</v>
      </c>
      <c r="J565" s="1">
        <f t="shared" si="248"/>
        <v>22</v>
      </c>
      <c r="K565" s="1">
        <f t="shared" si="255"/>
        <v>7</v>
      </c>
      <c r="L565" s="5">
        <f t="shared" si="236"/>
        <v>1.0008265199999999</v>
      </c>
      <c r="M565" s="12">
        <f t="shared" si="256"/>
        <v>0.99620023000000002</v>
      </c>
      <c r="N565" s="12">
        <f t="shared" si="252"/>
        <v>1.0426250037163851</v>
      </c>
      <c r="O565" s="5">
        <f t="shared" si="254"/>
        <v>1.04348675</v>
      </c>
      <c r="P565" s="5">
        <f t="shared" si="237"/>
        <v>913.05105371000002</v>
      </c>
      <c r="Q565" s="10">
        <f t="shared" si="238"/>
        <v>0</v>
      </c>
      <c r="R565" s="6">
        <f t="shared" si="239"/>
        <v>0</v>
      </c>
      <c r="S565" s="5">
        <f t="shared" si="240"/>
        <v>0</v>
      </c>
      <c r="T565" s="6">
        <f t="shared" si="249"/>
        <v>0.12</v>
      </c>
      <c r="U565" s="10">
        <f t="shared" si="253"/>
        <v>16</v>
      </c>
      <c r="V565" s="10">
        <v>252</v>
      </c>
      <c r="W565" s="12">
        <f t="shared" si="241"/>
        <v>1.007221422</v>
      </c>
      <c r="X565" s="5">
        <f t="shared" si="242"/>
        <v>6.5935269600000002</v>
      </c>
      <c r="Y565" s="11">
        <f t="shared" si="243"/>
        <v>0</v>
      </c>
      <c r="Z565" s="2" t="s">
        <v>65</v>
      </c>
      <c r="AA565" s="64">
        <f t="shared" si="250"/>
        <v>44012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9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4"/>
      <c r="CX565" s="1"/>
      <c r="CY565" s="1"/>
      <c r="CZ565" s="1"/>
      <c r="DA565" s="1"/>
      <c r="DB565" s="1"/>
      <c r="DC565" s="1"/>
      <c r="DD565" s="1"/>
      <c r="DE565" s="1"/>
      <c r="DF565" s="1"/>
      <c r="DG565" s="2"/>
      <c r="DH565" s="1"/>
      <c r="DI565" s="1"/>
      <c r="DJ565" s="1"/>
      <c r="DK565" s="1"/>
      <c r="DL565" s="1"/>
      <c r="DM565" s="1"/>
    </row>
    <row r="566" spans="1:117" x14ac:dyDescent="0.2">
      <c r="A566" s="97">
        <f t="shared" si="244"/>
        <v>44007</v>
      </c>
      <c r="B566" s="5">
        <f t="shared" si="233"/>
        <v>920.16684512000006</v>
      </c>
      <c r="C566" s="5">
        <f t="shared" si="245"/>
        <v>875.00014132000001</v>
      </c>
      <c r="D566" s="63">
        <f t="shared" si="246"/>
        <v>5311.65</v>
      </c>
      <c r="E566" s="11">
        <f>IF(K566=1,VLOOKUP(A566,[1]Plan1!$BO$80:$BQ$314,3),E565)</f>
        <v>5325.46</v>
      </c>
      <c r="F566" s="143">
        <f t="shared" si="247"/>
        <v>43998</v>
      </c>
      <c r="G566" s="9">
        <f t="shared" si="234"/>
        <v>2.5999454030292135E-3</v>
      </c>
      <c r="H566" s="64">
        <f t="shared" si="251"/>
        <v>44027</v>
      </c>
      <c r="I566" s="64">
        <f t="shared" si="235"/>
        <v>44027</v>
      </c>
      <c r="J566" s="1">
        <f t="shared" si="248"/>
        <v>22</v>
      </c>
      <c r="K566" s="1">
        <f t="shared" si="255"/>
        <v>8</v>
      </c>
      <c r="L566" s="5">
        <f t="shared" si="236"/>
        <v>1.0009446500000001</v>
      </c>
      <c r="M566" s="12">
        <f t="shared" si="256"/>
        <v>0.99620023000000002</v>
      </c>
      <c r="N566" s="12">
        <f t="shared" si="252"/>
        <v>1.0426250037163851</v>
      </c>
      <c r="O566" s="5">
        <f t="shared" si="254"/>
        <v>1.04360991</v>
      </c>
      <c r="P566" s="5">
        <f t="shared" si="237"/>
        <v>913.15881873000001</v>
      </c>
      <c r="Q566" s="10">
        <f t="shared" si="238"/>
        <v>0</v>
      </c>
      <c r="R566" s="6">
        <f t="shared" si="239"/>
        <v>0</v>
      </c>
      <c r="S566" s="5">
        <f t="shared" si="240"/>
        <v>0</v>
      </c>
      <c r="T566" s="6">
        <f t="shared" si="249"/>
        <v>0.12</v>
      </c>
      <c r="U566" s="10">
        <f t="shared" si="253"/>
        <v>17</v>
      </c>
      <c r="V566" s="10">
        <v>252</v>
      </c>
      <c r="W566" s="12">
        <f t="shared" si="241"/>
        <v>1.0076744879999999</v>
      </c>
      <c r="X566" s="5">
        <f t="shared" si="242"/>
        <v>7.0080263900000004</v>
      </c>
      <c r="Y566" s="11">
        <f t="shared" si="243"/>
        <v>0</v>
      </c>
      <c r="Z566" s="2" t="s">
        <v>65</v>
      </c>
      <c r="AA566" s="64">
        <f t="shared" si="250"/>
        <v>44012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9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4"/>
      <c r="CX566" s="1"/>
      <c r="CY566" s="1"/>
      <c r="CZ566" s="1"/>
      <c r="DA566" s="1"/>
      <c r="DB566" s="1"/>
      <c r="DC566" s="1"/>
      <c r="DD566" s="1"/>
      <c r="DE566" s="1"/>
      <c r="DF566" s="1"/>
      <c r="DG566" s="2"/>
      <c r="DH566" s="1"/>
      <c r="DI566" s="1"/>
      <c r="DJ566" s="1"/>
      <c r="DK566" s="1"/>
      <c r="DL566" s="1"/>
      <c r="DM566" s="1"/>
    </row>
    <row r="567" spans="1:117" x14ac:dyDescent="0.2">
      <c r="A567" s="97">
        <f t="shared" si="244"/>
        <v>44008</v>
      </c>
      <c r="B567" s="5">
        <f t="shared" si="233"/>
        <v>920.68941116999997</v>
      </c>
      <c r="C567" s="5">
        <f t="shared" si="245"/>
        <v>875.00014132000001</v>
      </c>
      <c r="D567" s="63">
        <f t="shared" si="246"/>
        <v>5311.65</v>
      </c>
      <c r="E567" s="11">
        <f>IF(K567=1,VLOOKUP(A567,[1]Plan1!$BO$80:$BQ$314,3),E566)</f>
        <v>5325.46</v>
      </c>
      <c r="F567" s="143">
        <f t="shared" si="247"/>
        <v>43998</v>
      </c>
      <c r="G567" s="9">
        <f t="shared" si="234"/>
        <v>2.5999454030292135E-3</v>
      </c>
      <c r="H567" s="64">
        <f t="shared" si="251"/>
        <v>44027</v>
      </c>
      <c r="I567" s="64">
        <f t="shared" si="235"/>
        <v>44027</v>
      </c>
      <c r="J567" s="1">
        <f t="shared" si="248"/>
        <v>22</v>
      </c>
      <c r="K567" s="1">
        <f t="shared" si="255"/>
        <v>9</v>
      </c>
      <c r="L567" s="5">
        <f t="shared" si="236"/>
        <v>1.00106279</v>
      </c>
      <c r="M567" s="12">
        <f t="shared" si="256"/>
        <v>0.99620023000000002</v>
      </c>
      <c r="N567" s="12">
        <f t="shared" si="252"/>
        <v>1.0426250037163851</v>
      </c>
      <c r="O567" s="5">
        <f t="shared" si="254"/>
        <v>1.0437330899999999</v>
      </c>
      <c r="P567" s="5">
        <f t="shared" si="237"/>
        <v>913.26660125000001</v>
      </c>
      <c r="Q567" s="10">
        <f t="shared" si="238"/>
        <v>0</v>
      </c>
      <c r="R567" s="6">
        <f t="shared" si="239"/>
        <v>0</v>
      </c>
      <c r="S567" s="5">
        <f t="shared" si="240"/>
        <v>0</v>
      </c>
      <c r="T567" s="6">
        <f t="shared" si="249"/>
        <v>0.12</v>
      </c>
      <c r="U567" s="10">
        <f t="shared" si="253"/>
        <v>18</v>
      </c>
      <c r="V567" s="10">
        <v>252</v>
      </c>
      <c r="W567" s="12">
        <f t="shared" si="241"/>
        <v>1.0081277580000001</v>
      </c>
      <c r="X567" s="5">
        <f t="shared" si="242"/>
        <v>7.4228099199999997</v>
      </c>
      <c r="Y567" s="11">
        <f t="shared" si="243"/>
        <v>0</v>
      </c>
      <c r="Z567" s="2" t="s">
        <v>65</v>
      </c>
      <c r="AA567" s="64">
        <f t="shared" si="250"/>
        <v>44012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9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4"/>
      <c r="CX567" s="1"/>
      <c r="CY567" s="1"/>
      <c r="CZ567" s="1"/>
      <c r="DA567" s="1"/>
      <c r="DB567" s="1"/>
      <c r="DC567" s="1"/>
      <c r="DD567" s="1"/>
      <c r="DE567" s="1"/>
      <c r="DF567" s="1"/>
      <c r="DG567" s="2"/>
      <c r="DH567" s="1"/>
      <c r="DI567" s="1"/>
      <c r="DJ567" s="1"/>
      <c r="DK567" s="1"/>
      <c r="DL567" s="1"/>
      <c r="DM567" s="1"/>
    </row>
    <row r="568" spans="1:117" x14ac:dyDescent="0.2">
      <c r="A568" s="97">
        <f t="shared" si="244"/>
        <v>44009</v>
      </c>
      <c r="B568" s="5">
        <f t="shared" si="233"/>
        <v>921.21227981000004</v>
      </c>
      <c r="C568" s="5">
        <f t="shared" si="245"/>
        <v>875.00014132000001</v>
      </c>
      <c r="D568" s="63">
        <f t="shared" si="246"/>
        <v>5311.65</v>
      </c>
      <c r="E568" s="11">
        <f>IF(K568=1,VLOOKUP(A568,[1]Plan1!$BO$80:$BQ$314,3),E567)</f>
        <v>5325.46</v>
      </c>
      <c r="F568" s="143">
        <f t="shared" si="247"/>
        <v>43998</v>
      </c>
      <c r="G568" s="9">
        <f t="shared" si="234"/>
        <v>2.5999454030292135E-3</v>
      </c>
      <c r="H568" s="64">
        <f t="shared" si="251"/>
        <v>44027</v>
      </c>
      <c r="I568" s="64">
        <f t="shared" si="235"/>
        <v>44027</v>
      </c>
      <c r="J568" s="1">
        <f t="shared" si="248"/>
        <v>22</v>
      </c>
      <c r="K568" s="1">
        <f t="shared" si="255"/>
        <v>10</v>
      </c>
      <c r="L568" s="5">
        <f t="shared" si="236"/>
        <v>1.00118095</v>
      </c>
      <c r="M568" s="12">
        <f t="shared" si="256"/>
        <v>0.99620023000000002</v>
      </c>
      <c r="N568" s="12">
        <f t="shared" si="252"/>
        <v>1.0426250037163851</v>
      </c>
      <c r="O568" s="5">
        <f t="shared" si="254"/>
        <v>1.0438562899999999</v>
      </c>
      <c r="P568" s="5">
        <f t="shared" si="237"/>
        <v>913.37440126000001</v>
      </c>
      <c r="Q568" s="10">
        <f t="shared" si="238"/>
        <v>0</v>
      </c>
      <c r="R568" s="6">
        <f t="shared" si="239"/>
        <v>0</v>
      </c>
      <c r="S568" s="5">
        <f t="shared" si="240"/>
        <v>0</v>
      </c>
      <c r="T568" s="6">
        <f t="shared" si="249"/>
        <v>0.12</v>
      </c>
      <c r="U568" s="10">
        <f t="shared" si="253"/>
        <v>19</v>
      </c>
      <c r="V568" s="10">
        <v>252</v>
      </c>
      <c r="W568" s="12">
        <f t="shared" si="241"/>
        <v>1.0085812329999999</v>
      </c>
      <c r="X568" s="5">
        <f t="shared" si="242"/>
        <v>7.8378785500000001</v>
      </c>
      <c r="Y568" s="11">
        <f t="shared" si="243"/>
        <v>0</v>
      </c>
      <c r="Z568" s="2" t="s">
        <v>65</v>
      </c>
      <c r="AA568" s="64">
        <f t="shared" si="250"/>
        <v>44012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9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4"/>
      <c r="CX568" s="1"/>
      <c r="CY568" s="1"/>
      <c r="CZ568" s="1"/>
      <c r="DA568" s="1"/>
      <c r="DB568" s="1"/>
      <c r="DC568" s="1"/>
      <c r="DD568" s="1"/>
      <c r="DE568" s="1"/>
      <c r="DF568" s="1"/>
      <c r="DG568" s="2"/>
      <c r="DH568" s="1"/>
      <c r="DI568" s="1"/>
      <c r="DJ568" s="1"/>
      <c r="DK568" s="1"/>
      <c r="DL568" s="1"/>
      <c r="DM568" s="1"/>
    </row>
    <row r="569" spans="1:117" x14ac:dyDescent="0.2">
      <c r="A569" s="97">
        <f t="shared" si="244"/>
        <v>44010</v>
      </c>
      <c r="B569" s="5">
        <f t="shared" si="233"/>
        <v>921.21227981000004</v>
      </c>
      <c r="C569" s="5">
        <f t="shared" si="245"/>
        <v>875.00014132000001</v>
      </c>
      <c r="D569" s="63">
        <f t="shared" si="246"/>
        <v>5311.65</v>
      </c>
      <c r="E569" s="11">
        <f>IF(K569=1,VLOOKUP(A569,[1]Plan1!$BO$80:$BQ$314,3),E568)</f>
        <v>5325.46</v>
      </c>
      <c r="F569" s="143">
        <f t="shared" si="247"/>
        <v>43998</v>
      </c>
      <c r="G569" s="9">
        <f t="shared" si="234"/>
        <v>2.5999454030292135E-3</v>
      </c>
      <c r="H569" s="64">
        <f t="shared" si="251"/>
        <v>44027</v>
      </c>
      <c r="I569" s="64">
        <f t="shared" si="235"/>
        <v>44027</v>
      </c>
      <c r="J569" s="1">
        <f t="shared" si="248"/>
        <v>22</v>
      </c>
      <c r="K569" s="1">
        <f t="shared" si="255"/>
        <v>10</v>
      </c>
      <c r="L569" s="5">
        <f t="shared" si="236"/>
        <v>1.00118095</v>
      </c>
      <c r="M569" s="12">
        <f t="shared" si="256"/>
        <v>0.99620023000000002</v>
      </c>
      <c r="N569" s="12">
        <f t="shared" si="252"/>
        <v>1.0426250037163851</v>
      </c>
      <c r="O569" s="5">
        <f t="shared" si="254"/>
        <v>1.0438562899999999</v>
      </c>
      <c r="P569" s="5">
        <f t="shared" si="237"/>
        <v>913.37440126000001</v>
      </c>
      <c r="Q569" s="10">
        <f t="shared" si="238"/>
        <v>0</v>
      </c>
      <c r="R569" s="6">
        <f t="shared" si="239"/>
        <v>0</v>
      </c>
      <c r="S569" s="5">
        <f t="shared" si="240"/>
        <v>0</v>
      </c>
      <c r="T569" s="6">
        <f t="shared" si="249"/>
        <v>0.12</v>
      </c>
      <c r="U569" s="10">
        <f t="shared" si="253"/>
        <v>19</v>
      </c>
      <c r="V569" s="10">
        <v>252</v>
      </c>
      <c r="W569" s="12">
        <f t="shared" si="241"/>
        <v>1.0085812329999999</v>
      </c>
      <c r="X569" s="5">
        <f t="shared" si="242"/>
        <v>7.8378785500000001</v>
      </c>
      <c r="Y569" s="11">
        <f t="shared" si="243"/>
        <v>0</v>
      </c>
      <c r="Z569" s="2" t="s">
        <v>65</v>
      </c>
      <c r="AA569" s="64">
        <f t="shared" si="250"/>
        <v>44012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9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4"/>
      <c r="CX569" s="1"/>
      <c r="CY569" s="1"/>
      <c r="CZ569" s="1"/>
      <c r="DA569" s="1"/>
      <c r="DB569" s="1"/>
      <c r="DC569" s="1"/>
      <c r="DD569" s="1"/>
      <c r="DE569" s="1"/>
      <c r="DF569" s="1"/>
      <c r="DG569" s="2"/>
      <c r="DH569" s="1"/>
      <c r="DI569" s="1"/>
      <c r="DJ569" s="1"/>
      <c r="DK569" s="1"/>
      <c r="DL569" s="1"/>
      <c r="DM569" s="1"/>
    </row>
    <row r="570" spans="1:117" x14ac:dyDescent="0.2">
      <c r="A570" s="97">
        <f t="shared" si="244"/>
        <v>44011</v>
      </c>
      <c r="B570" s="5">
        <f t="shared" si="233"/>
        <v>921.21227981000004</v>
      </c>
      <c r="C570" s="5">
        <f t="shared" si="245"/>
        <v>875.00014132000001</v>
      </c>
      <c r="D570" s="63">
        <f t="shared" si="246"/>
        <v>5311.65</v>
      </c>
      <c r="E570" s="11">
        <f>IF(K570=1,VLOOKUP(A570,[1]Plan1!$BO$80:$BQ$314,3),E569)</f>
        <v>5325.46</v>
      </c>
      <c r="F570" s="143">
        <f t="shared" si="247"/>
        <v>43998</v>
      </c>
      <c r="G570" s="9">
        <f t="shared" si="234"/>
        <v>2.5999454030292135E-3</v>
      </c>
      <c r="H570" s="64">
        <f t="shared" si="251"/>
        <v>44027</v>
      </c>
      <c r="I570" s="64">
        <f t="shared" si="235"/>
        <v>44027</v>
      </c>
      <c r="J570" s="1">
        <f t="shared" si="248"/>
        <v>22</v>
      </c>
      <c r="K570" s="1">
        <f t="shared" si="255"/>
        <v>10</v>
      </c>
      <c r="L570" s="5">
        <f t="shared" si="236"/>
        <v>1.00118095</v>
      </c>
      <c r="M570" s="12">
        <f t="shared" si="256"/>
        <v>0.99620023000000002</v>
      </c>
      <c r="N570" s="12">
        <f t="shared" si="252"/>
        <v>1.0426250037163851</v>
      </c>
      <c r="O570" s="5">
        <f t="shared" si="254"/>
        <v>1.0438562899999999</v>
      </c>
      <c r="P570" s="5">
        <f t="shared" si="237"/>
        <v>913.37440126000001</v>
      </c>
      <c r="Q570" s="10">
        <f t="shared" si="238"/>
        <v>0</v>
      </c>
      <c r="R570" s="6">
        <f t="shared" si="239"/>
        <v>0</v>
      </c>
      <c r="S570" s="5">
        <f t="shared" si="240"/>
        <v>0</v>
      </c>
      <c r="T570" s="6">
        <f t="shared" si="249"/>
        <v>0.12</v>
      </c>
      <c r="U570" s="10">
        <f t="shared" si="253"/>
        <v>19</v>
      </c>
      <c r="V570" s="10">
        <v>252</v>
      </c>
      <c r="W570" s="12">
        <f t="shared" si="241"/>
        <v>1.0085812329999999</v>
      </c>
      <c r="X570" s="5">
        <f t="shared" si="242"/>
        <v>7.8378785500000001</v>
      </c>
      <c r="Y570" s="11">
        <f t="shared" si="243"/>
        <v>0</v>
      </c>
      <c r="Z570" s="2" t="s">
        <v>65</v>
      </c>
      <c r="AA570" s="64">
        <f t="shared" si="250"/>
        <v>44012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9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4"/>
      <c r="CX570" s="1"/>
      <c r="CY570" s="1"/>
      <c r="CZ570" s="1"/>
      <c r="DA570" s="1"/>
      <c r="DB570" s="1"/>
      <c r="DC570" s="1"/>
      <c r="DD570" s="1"/>
      <c r="DE570" s="1"/>
      <c r="DF570" s="1"/>
      <c r="DG570" s="2"/>
      <c r="DH570" s="1"/>
      <c r="DI570" s="1"/>
      <c r="DJ570" s="1"/>
      <c r="DK570" s="1"/>
      <c r="DL570" s="1"/>
      <c r="DM570" s="1"/>
    </row>
    <row r="571" spans="1:117" x14ac:dyDescent="0.2">
      <c r="A571" s="149">
        <f t="shared" si="244"/>
        <v>44012</v>
      </c>
      <c r="B571" s="150">
        <f t="shared" si="233"/>
        <v>921.73543166000002</v>
      </c>
      <c r="C571" s="150">
        <f t="shared" si="245"/>
        <v>875.00014132000001</v>
      </c>
      <c r="D571" s="151">
        <f t="shared" si="246"/>
        <v>5311.65</v>
      </c>
      <c r="E571" s="152">
        <f>IF(K571=1,VLOOKUP(A571,[1]Plan1!$BO$80:$BQ$314,3),E570)</f>
        <v>5325.46</v>
      </c>
      <c r="F571" s="153">
        <f t="shared" si="247"/>
        <v>43998</v>
      </c>
      <c r="G571" s="154">
        <f t="shared" si="234"/>
        <v>2.5999454030292135E-3</v>
      </c>
      <c r="H571" s="155">
        <f t="shared" si="251"/>
        <v>44027</v>
      </c>
      <c r="I571" s="155">
        <f t="shared" si="235"/>
        <v>44027</v>
      </c>
      <c r="J571" s="156">
        <f t="shared" si="248"/>
        <v>22</v>
      </c>
      <c r="K571" s="156">
        <f t="shared" si="255"/>
        <v>11</v>
      </c>
      <c r="L571" s="150">
        <f t="shared" si="236"/>
        <v>1.0012991200000001</v>
      </c>
      <c r="M571" s="157">
        <f t="shared" si="256"/>
        <v>0.99620023000000002</v>
      </c>
      <c r="N571" s="157">
        <f t="shared" si="252"/>
        <v>1.0426250037163851</v>
      </c>
      <c r="O571" s="150">
        <f t="shared" si="254"/>
        <v>1.0439794899999999</v>
      </c>
      <c r="P571" s="150">
        <f t="shared" si="237"/>
        <v>913.48220128000003</v>
      </c>
      <c r="Q571" s="158">
        <f t="shared" si="238"/>
        <v>19</v>
      </c>
      <c r="R571" s="159">
        <f t="shared" si="239"/>
        <v>3.5714000000000003E-2</v>
      </c>
      <c r="S571" s="150">
        <f t="shared" si="240"/>
        <v>32.624103329999997</v>
      </c>
      <c r="T571" s="159">
        <f t="shared" si="249"/>
        <v>0.12</v>
      </c>
      <c r="U571" s="158">
        <f t="shared" si="253"/>
        <v>20</v>
      </c>
      <c r="V571" s="158">
        <v>252</v>
      </c>
      <c r="W571" s="157">
        <f t="shared" si="241"/>
        <v>1.0090349110000001</v>
      </c>
      <c r="X571" s="150">
        <f t="shared" si="242"/>
        <v>8.2532303799999998</v>
      </c>
      <c r="Y571" s="152">
        <f t="shared" si="243"/>
        <v>40.877333709999995</v>
      </c>
      <c r="Z571" s="160" t="s">
        <v>65</v>
      </c>
      <c r="AA571" s="155">
        <f t="shared" si="250"/>
        <v>44012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9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4"/>
      <c r="CX571" s="1"/>
      <c r="CY571" s="1"/>
      <c r="CZ571" s="1"/>
      <c r="DA571" s="1"/>
      <c r="DB571" s="1"/>
      <c r="DC571" s="1"/>
      <c r="DD571" s="1"/>
      <c r="DE571" s="1"/>
      <c r="DF571" s="1"/>
      <c r="DG571" s="2"/>
      <c r="DH571" s="1"/>
      <c r="DI571" s="1"/>
      <c r="DJ571" s="1"/>
      <c r="DK571" s="1"/>
      <c r="DL571" s="1"/>
      <c r="DM571" s="1"/>
    </row>
    <row r="572" spans="1:117" x14ac:dyDescent="0.2">
      <c r="A572" s="97">
        <f t="shared" si="244"/>
        <v>44013</v>
      </c>
      <c r="B572" s="5">
        <f t="shared" si="233"/>
        <v>881.35834590000002</v>
      </c>
      <c r="C572" s="5">
        <f t="shared" si="245"/>
        <v>843.75038628000004</v>
      </c>
      <c r="D572" s="63">
        <f t="shared" si="246"/>
        <v>5311.65</v>
      </c>
      <c r="E572" s="11">
        <f>IF(K572=1,VLOOKUP(A572,[1]Plan1!$BO$80:$BQ$314,3),E571)</f>
        <v>5325.46</v>
      </c>
      <c r="F572" s="143">
        <f t="shared" si="247"/>
        <v>43998</v>
      </c>
      <c r="G572" s="9">
        <f t="shared" si="234"/>
        <v>2.5999454030292135E-3</v>
      </c>
      <c r="H572" s="64">
        <f t="shared" si="251"/>
        <v>44027</v>
      </c>
      <c r="I572" s="64">
        <f t="shared" si="235"/>
        <v>44027</v>
      </c>
      <c r="J572" s="1">
        <f t="shared" si="248"/>
        <v>22</v>
      </c>
      <c r="K572" s="1">
        <f t="shared" si="255"/>
        <v>12</v>
      </c>
      <c r="L572" s="5">
        <f t="shared" si="236"/>
        <v>1.0014173099999999</v>
      </c>
      <c r="M572" s="12">
        <f t="shared" si="256"/>
        <v>0.99620023000000002</v>
      </c>
      <c r="N572" s="12">
        <f t="shared" si="252"/>
        <v>1.0426250037163851</v>
      </c>
      <c r="O572" s="5">
        <f t="shared" si="254"/>
        <v>1.0441027199999999</v>
      </c>
      <c r="P572" s="5">
        <f t="shared" si="237"/>
        <v>880.96207331000005</v>
      </c>
      <c r="Q572" s="10">
        <f t="shared" si="238"/>
        <v>0</v>
      </c>
      <c r="R572" s="6">
        <f t="shared" si="239"/>
        <v>0</v>
      </c>
      <c r="S572" s="5">
        <f t="shared" si="240"/>
        <v>0</v>
      </c>
      <c r="T572" s="6">
        <f t="shared" si="249"/>
        <v>0.12</v>
      </c>
      <c r="U572" s="10">
        <f t="shared" si="253"/>
        <v>1</v>
      </c>
      <c r="V572" s="10">
        <v>252</v>
      </c>
      <c r="W572" s="12">
        <f t="shared" si="241"/>
        <v>1.0004498180000001</v>
      </c>
      <c r="X572" s="5">
        <f t="shared" si="242"/>
        <v>0.39627258999999998</v>
      </c>
      <c r="Y572" s="11">
        <f t="shared" si="243"/>
        <v>0</v>
      </c>
      <c r="Z572" s="2" t="s">
        <v>65</v>
      </c>
      <c r="AA572" s="64">
        <f t="shared" si="250"/>
        <v>44042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9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4"/>
      <c r="CX572" s="1"/>
      <c r="CY572" s="1"/>
      <c r="CZ572" s="1"/>
      <c r="DA572" s="1"/>
      <c r="DB572" s="1"/>
      <c r="DC572" s="1"/>
      <c r="DD572" s="1"/>
      <c r="DE572" s="1"/>
      <c r="DF572" s="1"/>
      <c r="DG572" s="2"/>
      <c r="DH572" s="1"/>
      <c r="DI572" s="1"/>
      <c r="DJ572" s="1"/>
      <c r="DK572" s="1"/>
      <c r="DL572" s="1"/>
      <c r="DM572" s="1"/>
    </row>
    <row r="573" spans="1:117" x14ac:dyDescent="0.2">
      <c r="A573" s="97">
        <f t="shared" si="244"/>
        <v>44014</v>
      </c>
      <c r="B573" s="5">
        <f t="shared" si="233"/>
        <v>881.8588747</v>
      </c>
      <c r="C573" s="5">
        <f t="shared" si="245"/>
        <v>843.75038628000004</v>
      </c>
      <c r="D573" s="63">
        <f t="shared" si="246"/>
        <v>5311.65</v>
      </c>
      <c r="E573" s="11">
        <f>IF(K573=1,VLOOKUP(A573,[1]Plan1!$BO$80:$BQ$314,3),E572)</f>
        <v>5325.46</v>
      </c>
      <c r="F573" s="143">
        <f t="shared" si="247"/>
        <v>43998</v>
      </c>
      <c r="G573" s="9">
        <f t="shared" si="234"/>
        <v>2.5999454030292135E-3</v>
      </c>
      <c r="H573" s="64">
        <f t="shared" si="251"/>
        <v>44027</v>
      </c>
      <c r="I573" s="64">
        <f t="shared" si="235"/>
        <v>44027</v>
      </c>
      <c r="J573" s="1">
        <f t="shared" si="248"/>
        <v>22</v>
      </c>
      <c r="K573" s="1">
        <f t="shared" si="255"/>
        <v>13</v>
      </c>
      <c r="L573" s="5">
        <f t="shared" si="236"/>
        <v>1.0015355100000001</v>
      </c>
      <c r="M573" s="12">
        <f t="shared" si="256"/>
        <v>0.99620023000000002</v>
      </c>
      <c r="N573" s="12">
        <f t="shared" si="252"/>
        <v>1.0426250037163851</v>
      </c>
      <c r="O573" s="5">
        <f t="shared" si="254"/>
        <v>1.0442259599999999</v>
      </c>
      <c r="P573" s="5">
        <f t="shared" si="237"/>
        <v>881.06605710999997</v>
      </c>
      <c r="Q573" s="10">
        <f t="shared" si="238"/>
        <v>0</v>
      </c>
      <c r="R573" s="6">
        <f t="shared" si="239"/>
        <v>0</v>
      </c>
      <c r="S573" s="5">
        <f t="shared" si="240"/>
        <v>0</v>
      </c>
      <c r="T573" s="6">
        <f t="shared" si="249"/>
        <v>0.12</v>
      </c>
      <c r="U573" s="10">
        <f t="shared" si="253"/>
        <v>2</v>
      </c>
      <c r="V573" s="10">
        <v>252</v>
      </c>
      <c r="W573" s="12">
        <f t="shared" si="241"/>
        <v>1.0008998389999999</v>
      </c>
      <c r="X573" s="5">
        <f t="shared" si="242"/>
        <v>0.79281758999999996</v>
      </c>
      <c r="Y573" s="11">
        <f t="shared" si="243"/>
        <v>0</v>
      </c>
      <c r="Z573" s="2" t="s">
        <v>65</v>
      </c>
      <c r="AA573" s="64">
        <f t="shared" si="250"/>
        <v>44042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9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4"/>
      <c r="CX573" s="1"/>
      <c r="CY573" s="1"/>
      <c r="CZ573" s="1"/>
      <c r="DA573" s="1"/>
      <c r="DB573" s="1"/>
      <c r="DC573" s="1"/>
      <c r="DD573" s="1"/>
      <c r="DE573" s="1"/>
      <c r="DF573" s="1"/>
      <c r="DG573" s="2"/>
      <c r="DH573" s="1"/>
      <c r="DI573" s="1"/>
      <c r="DJ573" s="1"/>
      <c r="DK573" s="1"/>
      <c r="DL573" s="1"/>
      <c r="DM573" s="1"/>
    </row>
    <row r="574" spans="1:117" x14ac:dyDescent="0.2">
      <c r="A574" s="97">
        <f t="shared" si="244"/>
        <v>44015</v>
      </c>
      <c r="B574" s="5">
        <f t="shared" si="233"/>
        <v>882.35968264999997</v>
      </c>
      <c r="C574" s="5">
        <f t="shared" si="245"/>
        <v>843.75038628000004</v>
      </c>
      <c r="D574" s="63">
        <f t="shared" si="246"/>
        <v>5311.65</v>
      </c>
      <c r="E574" s="11">
        <f>IF(K574=1,VLOOKUP(A574,[1]Plan1!$BO$80:$BQ$314,3),E573)</f>
        <v>5325.46</v>
      </c>
      <c r="F574" s="143">
        <f t="shared" si="247"/>
        <v>43998</v>
      </c>
      <c r="G574" s="9">
        <f t="shared" si="234"/>
        <v>2.5999454030292135E-3</v>
      </c>
      <c r="H574" s="64">
        <f t="shared" si="251"/>
        <v>44027</v>
      </c>
      <c r="I574" s="64">
        <f t="shared" si="235"/>
        <v>44027</v>
      </c>
      <c r="J574" s="1">
        <f t="shared" si="248"/>
        <v>22</v>
      </c>
      <c r="K574" s="1">
        <f t="shared" si="255"/>
        <v>14</v>
      </c>
      <c r="L574" s="5">
        <f t="shared" si="236"/>
        <v>1.00165372</v>
      </c>
      <c r="M574" s="12">
        <f t="shared" si="256"/>
        <v>0.99620023000000002</v>
      </c>
      <c r="N574" s="12">
        <f t="shared" si="252"/>
        <v>1.0426250037163851</v>
      </c>
      <c r="O574" s="5">
        <f t="shared" si="254"/>
        <v>1.04434921</v>
      </c>
      <c r="P574" s="5">
        <f t="shared" si="237"/>
        <v>881.17004933999999</v>
      </c>
      <c r="Q574" s="10">
        <f t="shared" si="238"/>
        <v>0</v>
      </c>
      <c r="R574" s="6">
        <f t="shared" si="239"/>
        <v>0</v>
      </c>
      <c r="S574" s="5">
        <f t="shared" si="240"/>
        <v>0</v>
      </c>
      <c r="T574" s="6">
        <f t="shared" si="249"/>
        <v>0.12</v>
      </c>
      <c r="U574" s="10">
        <f t="shared" si="253"/>
        <v>3</v>
      </c>
      <c r="V574" s="10">
        <v>252</v>
      </c>
      <c r="W574" s="12">
        <f t="shared" si="241"/>
        <v>1.0013500609999999</v>
      </c>
      <c r="X574" s="5">
        <f t="shared" si="242"/>
        <v>1.1896333100000001</v>
      </c>
      <c r="Y574" s="11">
        <f t="shared" si="243"/>
        <v>0</v>
      </c>
      <c r="Z574" s="2" t="s">
        <v>65</v>
      </c>
      <c r="AA574" s="64">
        <f t="shared" si="250"/>
        <v>44042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9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4"/>
      <c r="CX574" s="1"/>
      <c r="CY574" s="1"/>
      <c r="CZ574" s="1"/>
      <c r="DA574" s="1"/>
      <c r="DB574" s="1"/>
      <c r="DC574" s="1"/>
      <c r="DD574" s="1"/>
      <c r="DE574" s="1"/>
      <c r="DF574" s="1"/>
      <c r="DG574" s="2"/>
      <c r="DH574" s="1"/>
      <c r="DI574" s="1"/>
      <c r="DJ574" s="1"/>
      <c r="DK574" s="1"/>
      <c r="DL574" s="1"/>
      <c r="DM574" s="1"/>
    </row>
    <row r="575" spans="1:117" x14ac:dyDescent="0.2">
      <c r="A575" s="97">
        <f t="shared" si="244"/>
        <v>44016</v>
      </c>
      <c r="B575" s="5">
        <f t="shared" si="233"/>
        <v>882.86078093000003</v>
      </c>
      <c r="C575" s="5">
        <f t="shared" si="245"/>
        <v>843.75038628000004</v>
      </c>
      <c r="D575" s="63">
        <f t="shared" si="246"/>
        <v>5311.65</v>
      </c>
      <c r="E575" s="11">
        <f>IF(K575=1,VLOOKUP(A575,[1]Plan1!$BO$80:$BQ$314,3),E574)</f>
        <v>5325.46</v>
      </c>
      <c r="F575" s="143">
        <f t="shared" si="247"/>
        <v>43998</v>
      </c>
      <c r="G575" s="9">
        <f t="shared" si="234"/>
        <v>2.5999454030292135E-3</v>
      </c>
      <c r="H575" s="64">
        <f t="shared" si="251"/>
        <v>44027</v>
      </c>
      <c r="I575" s="64">
        <f t="shared" si="235"/>
        <v>44027</v>
      </c>
      <c r="J575" s="1">
        <f t="shared" si="248"/>
        <v>22</v>
      </c>
      <c r="K575" s="1">
        <f t="shared" si="255"/>
        <v>15</v>
      </c>
      <c r="L575" s="5">
        <f t="shared" si="236"/>
        <v>1.00177195</v>
      </c>
      <c r="M575" s="12">
        <f t="shared" si="256"/>
        <v>0.99620023000000002</v>
      </c>
      <c r="N575" s="12">
        <f t="shared" si="252"/>
        <v>1.0426250037163851</v>
      </c>
      <c r="O575" s="5">
        <f t="shared" si="254"/>
        <v>1.04447248</v>
      </c>
      <c r="P575" s="5">
        <f t="shared" si="237"/>
        <v>881.27405844999998</v>
      </c>
      <c r="Q575" s="10">
        <f t="shared" si="238"/>
        <v>0</v>
      </c>
      <c r="R575" s="6">
        <f t="shared" si="239"/>
        <v>0</v>
      </c>
      <c r="S575" s="5">
        <f t="shared" si="240"/>
        <v>0</v>
      </c>
      <c r="T575" s="6">
        <f t="shared" si="249"/>
        <v>0.12</v>
      </c>
      <c r="U575" s="10">
        <f t="shared" si="253"/>
        <v>4</v>
      </c>
      <c r="V575" s="10">
        <v>252</v>
      </c>
      <c r="W575" s="12">
        <f t="shared" si="241"/>
        <v>1.0018004869999999</v>
      </c>
      <c r="X575" s="5">
        <f t="shared" si="242"/>
        <v>1.5867224799999999</v>
      </c>
      <c r="Y575" s="11">
        <f t="shared" si="243"/>
        <v>0</v>
      </c>
      <c r="Z575" s="2" t="s">
        <v>65</v>
      </c>
      <c r="AA575" s="64">
        <f t="shared" si="250"/>
        <v>44042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9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4"/>
      <c r="CX575" s="1"/>
      <c r="CY575" s="1"/>
      <c r="CZ575" s="1"/>
      <c r="DA575" s="1"/>
      <c r="DB575" s="1"/>
      <c r="DC575" s="1"/>
      <c r="DD575" s="1"/>
      <c r="DE575" s="1"/>
      <c r="DF575" s="1"/>
      <c r="DG575" s="2"/>
      <c r="DH575" s="1"/>
      <c r="DI575" s="1"/>
      <c r="DJ575" s="1"/>
      <c r="DK575" s="1"/>
      <c r="DL575" s="1"/>
      <c r="DM575" s="1"/>
    </row>
    <row r="576" spans="1:117" x14ac:dyDescent="0.2">
      <c r="A576" s="97">
        <f t="shared" si="244"/>
        <v>44017</v>
      </c>
      <c r="B576" s="5">
        <f t="shared" si="233"/>
        <v>882.86078093000003</v>
      </c>
      <c r="C576" s="5">
        <f t="shared" si="245"/>
        <v>843.75038628000004</v>
      </c>
      <c r="D576" s="63">
        <f t="shared" si="246"/>
        <v>5311.65</v>
      </c>
      <c r="E576" s="11">
        <f>IF(K576=1,VLOOKUP(A576,[1]Plan1!$BO$80:$BQ$314,3),E575)</f>
        <v>5325.46</v>
      </c>
      <c r="F576" s="143">
        <f t="shared" si="247"/>
        <v>43998</v>
      </c>
      <c r="G576" s="9">
        <f t="shared" si="234"/>
        <v>2.5999454030292135E-3</v>
      </c>
      <c r="H576" s="64">
        <f t="shared" si="251"/>
        <v>44027</v>
      </c>
      <c r="I576" s="64">
        <f t="shared" si="235"/>
        <v>44027</v>
      </c>
      <c r="J576" s="1">
        <f t="shared" si="248"/>
        <v>22</v>
      </c>
      <c r="K576" s="1">
        <f t="shared" si="255"/>
        <v>15</v>
      </c>
      <c r="L576" s="5">
        <f t="shared" si="236"/>
        <v>1.00177195</v>
      </c>
      <c r="M576" s="12">
        <f t="shared" si="256"/>
        <v>0.99620023000000002</v>
      </c>
      <c r="N576" s="12">
        <f t="shared" si="252"/>
        <v>1.0426250037163851</v>
      </c>
      <c r="O576" s="5">
        <f t="shared" si="254"/>
        <v>1.04447248</v>
      </c>
      <c r="P576" s="5">
        <f t="shared" si="237"/>
        <v>881.27405844999998</v>
      </c>
      <c r="Q576" s="10">
        <f t="shared" si="238"/>
        <v>0</v>
      </c>
      <c r="R576" s="6">
        <f t="shared" si="239"/>
        <v>0</v>
      </c>
      <c r="S576" s="5">
        <f t="shared" si="240"/>
        <v>0</v>
      </c>
      <c r="T576" s="6">
        <f t="shared" si="249"/>
        <v>0.12</v>
      </c>
      <c r="U576" s="10">
        <f t="shared" si="253"/>
        <v>4</v>
      </c>
      <c r="V576" s="10">
        <v>252</v>
      </c>
      <c r="W576" s="12">
        <f t="shared" si="241"/>
        <v>1.0018004869999999</v>
      </c>
      <c r="X576" s="5">
        <f t="shared" si="242"/>
        <v>1.5867224799999999</v>
      </c>
      <c r="Y576" s="11">
        <f t="shared" si="243"/>
        <v>0</v>
      </c>
      <c r="Z576" s="2" t="s">
        <v>65</v>
      </c>
      <c r="AA576" s="64">
        <f t="shared" si="250"/>
        <v>44042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9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4"/>
      <c r="CX576" s="1"/>
      <c r="CY576" s="1"/>
      <c r="CZ576" s="1"/>
      <c r="DA576" s="1"/>
      <c r="DB576" s="1"/>
      <c r="DC576" s="1"/>
      <c r="DD576" s="1"/>
      <c r="DE576" s="1"/>
      <c r="DF576" s="1"/>
      <c r="DG576" s="2"/>
      <c r="DH576" s="1"/>
      <c r="DI576" s="1"/>
      <c r="DJ576" s="1"/>
      <c r="DK576" s="1"/>
      <c r="DL576" s="1"/>
      <c r="DM576" s="1"/>
    </row>
    <row r="577" spans="1:117" x14ac:dyDescent="0.2">
      <c r="A577" s="97">
        <f t="shared" si="244"/>
        <v>44018</v>
      </c>
      <c r="B577" s="5">
        <f t="shared" si="233"/>
        <v>882.86078093000003</v>
      </c>
      <c r="C577" s="5">
        <f t="shared" si="245"/>
        <v>843.75038628000004</v>
      </c>
      <c r="D577" s="63">
        <f t="shared" si="246"/>
        <v>5311.65</v>
      </c>
      <c r="E577" s="11">
        <f>IF(K577=1,VLOOKUP(A577,[1]Plan1!$BO$80:$BQ$314,3),E576)</f>
        <v>5325.46</v>
      </c>
      <c r="F577" s="143">
        <f t="shared" si="247"/>
        <v>43998</v>
      </c>
      <c r="G577" s="9">
        <f t="shared" si="234"/>
        <v>2.5999454030292135E-3</v>
      </c>
      <c r="H577" s="64">
        <f t="shared" si="251"/>
        <v>44027</v>
      </c>
      <c r="I577" s="64">
        <f t="shared" si="235"/>
        <v>44027</v>
      </c>
      <c r="J577" s="1">
        <f t="shared" si="248"/>
        <v>22</v>
      </c>
      <c r="K577" s="1">
        <f t="shared" si="255"/>
        <v>15</v>
      </c>
      <c r="L577" s="5">
        <f t="shared" si="236"/>
        <v>1.00177195</v>
      </c>
      <c r="M577" s="12">
        <f t="shared" si="256"/>
        <v>0.99620023000000002</v>
      </c>
      <c r="N577" s="12">
        <f t="shared" si="252"/>
        <v>1.0426250037163851</v>
      </c>
      <c r="O577" s="5">
        <f t="shared" si="254"/>
        <v>1.04447248</v>
      </c>
      <c r="P577" s="5">
        <f t="shared" si="237"/>
        <v>881.27405844999998</v>
      </c>
      <c r="Q577" s="10">
        <f t="shared" si="238"/>
        <v>0</v>
      </c>
      <c r="R577" s="6">
        <f t="shared" si="239"/>
        <v>0</v>
      </c>
      <c r="S577" s="5">
        <f t="shared" si="240"/>
        <v>0</v>
      </c>
      <c r="T577" s="6">
        <f t="shared" si="249"/>
        <v>0.12</v>
      </c>
      <c r="U577" s="10">
        <f t="shared" si="253"/>
        <v>4</v>
      </c>
      <c r="V577" s="10">
        <v>252</v>
      </c>
      <c r="W577" s="12">
        <f t="shared" si="241"/>
        <v>1.0018004869999999</v>
      </c>
      <c r="X577" s="5">
        <f t="shared" si="242"/>
        <v>1.5867224799999999</v>
      </c>
      <c r="Y577" s="11">
        <f t="shared" si="243"/>
        <v>0</v>
      </c>
      <c r="Z577" s="2" t="s">
        <v>65</v>
      </c>
      <c r="AA577" s="64">
        <f t="shared" si="250"/>
        <v>44042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9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4"/>
      <c r="CX577" s="1"/>
      <c r="CY577" s="1"/>
      <c r="CZ577" s="1"/>
      <c r="DA577" s="1"/>
      <c r="DB577" s="1"/>
      <c r="DC577" s="1"/>
      <c r="DD577" s="1"/>
      <c r="DE577" s="1"/>
      <c r="DF577" s="1"/>
      <c r="DG577" s="2"/>
      <c r="DH577" s="1"/>
      <c r="DI577" s="1"/>
      <c r="DJ577" s="1"/>
      <c r="DK577" s="1"/>
      <c r="DL577" s="1"/>
      <c r="DM577" s="1"/>
    </row>
    <row r="578" spans="1:117" x14ac:dyDescent="0.2">
      <c r="A578" s="97">
        <f t="shared" si="244"/>
        <v>44019</v>
      </c>
      <c r="B578" s="5">
        <f t="shared" si="233"/>
        <v>883.3621594</v>
      </c>
      <c r="C578" s="5">
        <f t="shared" si="245"/>
        <v>843.75038628000004</v>
      </c>
      <c r="D578" s="63">
        <f t="shared" si="246"/>
        <v>5311.65</v>
      </c>
      <c r="E578" s="11">
        <f>IF(K578=1,VLOOKUP(A578,[1]Plan1!$BO$80:$BQ$314,3),E577)</f>
        <v>5325.46</v>
      </c>
      <c r="F578" s="143">
        <f t="shared" si="247"/>
        <v>43998</v>
      </c>
      <c r="G578" s="9">
        <f t="shared" si="234"/>
        <v>2.5999454030292135E-3</v>
      </c>
      <c r="H578" s="64">
        <f t="shared" si="251"/>
        <v>44027</v>
      </c>
      <c r="I578" s="64">
        <f t="shared" si="235"/>
        <v>44027</v>
      </c>
      <c r="J578" s="1">
        <f t="shared" si="248"/>
        <v>22</v>
      </c>
      <c r="K578" s="1">
        <f t="shared" si="255"/>
        <v>16</v>
      </c>
      <c r="L578" s="5">
        <f t="shared" si="236"/>
        <v>1.0018901899999999</v>
      </c>
      <c r="M578" s="12">
        <f t="shared" si="256"/>
        <v>0.99620023000000002</v>
      </c>
      <c r="N578" s="12">
        <f t="shared" si="252"/>
        <v>1.0426250037163851</v>
      </c>
      <c r="O578" s="5">
        <f t="shared" si="254"/>
        <v>1.04459576</v>
      </c>
      <c r="P578" s="5">
        <f t="shared" si="237"/>
        <v>881.37807599999996</v>
      </c>
      <c r="Q578" s="10">
        <f t="shared" si="238"/>
        <v>0</v>
      </c>
      <c r="R578" s="6">
        <f t="shared" si="239"/>
        <v>0</v>
      </c>
      <c r="S578" s="5">
        <f t="shared" si="240"/>
        <v>0</v>
      </c>
      <c r="T578" s="6">
        <f t="shared" si="249"/>
        <v>0.12</v>
      </c>
      <c r="U578" s="10">
        <f t="shared" si="253"/>
        <v>5</v>
      </c>
      <c r="V578" s="10">
        <v>252</v>
      </c>
      <c r="W578" s="12">
        <f t="shared" si="241"/>
        <v>1.002251115</v>
      </c>
      <c r="X578" s="5">
        <f t="shared" si="242"/>
        <v>1.9840834000000001</v>
      </c>
      <c r="Y578" s="11">
        <f t="shared" si="243"/>
        <v>0</v>
      </c>
      <c r="Z578" s="2" t="s">
        <v>65</v>
      </c>
      <c r="AA578" s="64">
        <f t="shared" si="250"/>
        <v>44042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9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4"/>
      <c r="CX578" s="1"/>
      <c r="CY578" s="1"/>
      <c r="CZ578" s="1"/>
      <c r="DA578" s="1"/>
      <c r="DB578" s="1"/>
      <c r="DC578" s="1"/>
      <c r="DD578" s="1"/>
      <c r="DE578" s="1"/>
      <c r="DF578" s="1"/>
      <c r="DG578" s="2"/>
      <c r="DH578" s="1"/>
      <c r="DI578" s="1"/>
      <c r="DJ578" s="1"/>
      <c r="DK578" s="1"/>
      <c r="DL578" s="1"/>
      <c r="DM578" s="1"/>
    </row>
    <row r="579" spans="1:117" x14ac:dyDescent="0.2">
      <c r="A579" s="97">
        <f t="shared" si="244"/>
        <v>44020</v>
      </c>
      <c r="B579" s="5">
        <f t="shared" si="233"/>
        <v>883.86382748000005</v>
      </c>
      <c r="C579" s="5">
        <f t="shared" si="245"/>
        <v>843.75038628000004</v>
      </c>
      <c r="D579" s="63">
        <f t="shared" si="246"/>
        <v>5311.65</v>
      </c>
      <c r="E579" s="11">
        <f>IF(K579=1,VLOOKUP(A579,[1]Plan1!$BO$80:$BQ$314,3),E578)</f>
        <v>5325.46</v>
      </c>
      <c r="F579" s="143">
        <f t="shared" si="247"/>
        <v>43998</v>
      </c>
      <c r="G579" s="9">
        <f t="shared" si="234"/>
        <v>2.5999454030292135E-3</v>
      </c>
      <c r="H579" s="64">
        <f t="shared" si="251"/>
        <v>44027</v>
      </c>
      <c r="I579" s="64">
        <f t="shared" si="235"/>
        <v>44027</v>
      </c>
      <c r="J579" s="1">
        <f t="shared" si="248"/>
        <v>22</v>
      </c>
      <c r="K579" s="1">
        <f t="shared" si="255"/>
        <v>17</v>
      </c>
      <c r="L579" s="5">
        <f t="shared" si="236"/>
        <v>1.0020084499999999</v>
      </c>
      <c r="M579" s="12">
        <f t="shared" si="256"/>
        <v>0.99620023000000002</v>
      </c>
      <c r="N579" s="12">
        <f t="shared" si="252"/>
        <v>1.0426250037163851</v>
      </c>
      <c r="O579" s="5">
        <f t="shared" si="254"/>
        <v>1.04471906</v>
      </c>
      <c r="P579" s="5">
        <f t="shared" si="237"/>
        <v>881.48211042000003</v>
      </c>
      <c r="Q579" s="10">
        <f t="shared" si="238"/>
        <v>0</v>
      </c>
      <c r="R579" s="6">
        <f t="shared" si="239"/>
        <v>0</v>
      </c>
      <c r="S579" s="5">
        <f t="shared" si="240"/>
        <v>0</v>
      </c>
      <c r="T579" s="6">
        <f t="shared" si="249"/>
        <v>0.12</v>
      </c>
      <c r="U579" s="10">
        <f t="shared" si="253"/>
        <v>6</v>
      </c>
      <c r="V579" s="10">
        <v>252</v>
      </c>
      <c r="W579" s="12">
        <f t="shared" si="241"/>
        <v>1.002701946</v>
      </c>
      <c r="X579" s="5">
        <f t="shared" si="242"/>
        <v>2.3817170600000002</v>
      </c>
      <c r="Y579" s="11">
        <f t="shared" si="243"/>
        <v>0</v>
      </c>
      <c r="Z579" s="2" t="s">
        <v>65</v>
      </c>
      <c r="AA579" s="64">
        <f t="shared" si="250"/>
        <v>44042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9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4"/>
      <c r="CX579" s="1"/>
      <c r="CY579" s="1"/>
      <c r="CZ579" s="1"/>
      <c r="DA579" s="1"/>
      <c r="DB579" s="1"/>
      <c r="DC579" s="1"/>
      <c r="DD579" s="1"/>
      <c r="DE579" s="1"/>
      <c r="DF579" s="1"/>
      <c r="DG579" s="2"/>
      <c r="DH579" s="1"/>
      <c r="DI579" s="1"/>
      <c r="DJ579" s="1"/>
      <c r="DK579" s="1"/>
      <c r="DL579" s="1"/>
      <c r="DM579" s="1"/>
    </row>
    <row r="580" spans="1:117" x14ac:dyDescent="0.2">
      <c r="A580" s="97">
        <f t="shared" si="244"/>
        <v>44021</v>
      </c>
      <c r="B580" s="5">
        <f t="shared" si="233"/>
        <v>884.36577590000002</v>
      </c>
      <c r="C580" s="5">
        <f t="shared" si="245"/>
        <v>843.75038628000004</v>
      </c>
      <c r="D580" s="63">
        <f t="shared" si="246"/>
        <v>5311.65</v>
      </c>
      <c r="E580" s="11">
        <f>IF(K580=1,VLOOKUP(A580,[1]Plan1!$BO$80:$BQ$314,3),E579)</f>
        <v>5325.46</v>
      </c>
      <c r="F580" s="143">
        <f t="shared" si="247"/>
        <v>43998</v>
      </c>
      <c r="G580" s="9">
        <f t="shared" si="234"/>
        <v>2.5999454030292135E-3</v>
      </c>
      <c r="H580" s="64">
        <f t="shared" si="251"/>
        <v>44027</v>
      </c>
      <c r="I580" s="64">
        <f t="shared" si="235"/>
        <v>44027</v>
      </c>
      <c r="J580" s="1">
        <f t="shared" si="248"/>
        <v>22</v>
      </c>
      <c r="K580" s="1">
        <f t="shared" si="255"/>
        <v>18</v>
      </c>
      <c r="L580" s="5">
        <f t="shared" si="236"/>
        <v>1.0021267199999999</v>
      </c>
      <c r="M580" s="12">
        <f t="shared" si="256"/>
        <v>0.99620023000000002</v>
      </c>
      <c r="N580" s="12">
        <f t="shared" si="252"/>
        <v>1.0426250037163851</v>
      </c>
      <c r="O580" s="5">
        <f t="shared" si="254"/>
        <v>1.04484237</v>
      </c>
      <c r="P580" s="5">
        <f t="shared" si="237"/>
        <v>881.58615327999996</v>
      </c>
      <c r="Q580" s="10">
        <f t="shared" si="238"/>
        <v>0</v>
      </c>
      <c r="R580" s="6">
        <f t="shared" si="239"/>
        <v>0</v>
      </c>
      <c r="S580" s="5">
        <f t="shared" si="240"/>
        <v>0</v>
      </c>
      <c r="T580" s="6">
        <f t="shared" si="249"/>
        <v>0.12</v>
      </c>
      <c r="U580" s="10">
        <f t="shared" si="253"/>
        <v>7</v>
      </c>
      <c r="V580" s="10">
        <v>252</v>
      </c>
      <c r="W580" s="12">
        <f t="shared" si="241"/>
        <v>1.003152979</v>
      </c>
      <c r="X580" s="5">
        <f t="shared" si="242"/>
        <v>2.77962262</v>
      </c>
      <c r="Y580" s="11">
        <f t="shared" si="243"/>
        <v>0</v>
      </c>
      <c r="Z580" s="2" t="s">
        <v>65</v>
      </c>
      <c r="AA580" s="64">
        <f t="shared" si="250"/>
        <v>44042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9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4"/>
      <c r="CX580" s="1"/>
      <c r="CY580" s="1"/>
      <c r="CZ580" s="1"/>
      <c r="DA580" s="1"/>
      <c r="DB580" s="1"/>
      <c r="DC580" s="1"/>
      <c r="DD580" s="1"/>
      <c r="DE580" s="1"/>
      <c r="DF580" s="1"/>
      <c r="DG580" s="2"/>
      <c r="DH580" s="1"/>
      <c r="DI580" s="1"/>
      <c r="DJ580" s="1"/>
      <c r="DK580" s="1"/>
      <c r="DL580" s="1"/>
      <c r="DM580" s="1"/>
    </row>
    <row r="581" spans="1:117" x14ac:dyDescent="0.2">
      <c r="A581" s="97">
        <f t="shared" si="244"/>
        <v>44022</v>
      </c>
      <c r="B581" s="5">
        <f t="shared" si="233"/>
        <v>884.86800651999999</v>
      </c>
      <c r="C581" s="5">
        <f t="shared" si="245"/>
        <v>843.75038628000004</v>
      </c>
      <c r="D581" s="63">
        <f t="shared" si="246"/>
        <v>5311.65</v>
      </c>
      <c r="E581" s="11">
        <f>IF(K581=1,VLOOKUP(A581,[1]Plan1!$BO$80:$BQ$314,3),E580)</f>
        <v>5325.46</v>
      </c>
      <c r="F581" s="143">
        <f t="shared" si="247"/>
        <v>43998</v>
      </c>
      <c r="G581" s="9">
        <f t="shared" si="234"/>
        <v>2.5999454030292135E-3</v>
      </c>
      <c r="H581" s="64">
        <f t="shared" si="251"/>
        <v>44027</v>
      </c>
      <c r="I581" s="64">
        <f t="shared" si="235"/>
        <v>44027</v>
      </c>
      <c r="J581" s="1">
        <f t="shared" si="248"/>
        <v>22</v>
      </c>
      <c r="K581" s="1">
        <f t="shared" si="255"/>
        <v>19</v>
      </c>
      <c r="L581" s="5">
        <f t="shared" si="236"/>
        <v>1.0022450000000001</v>
      </c>
      <c r="M581" s="12">
        <f t="shared" si="256"/>
        <v>0.99620023000000002</v>
      </c>
      <c r="N581" s="12">
        <f t="shared" si="252"/>
        <v>1.0426250037163851</v>
      </c>
      <c r="O581" s="5">
        <f t="shared" si="254"/>
        <v>1.0449656899999999</v>
      </c>
      <c r="P581" s="5">
        <f t="shared" si="237"/>
        <v>881.69020458</v>
      </c>
      <c r="Q581" s="10">
        <f t="shared" si="238"/>
        <v>0</v>
      </c>
      <c r="R581" s="6">
        <f t="shared" si="239"/>
        <v>0</v>
      </c>
      <c r="S581" s="5">
        <f t="shared" si="240"/>
        <v>0</v>
      </c>
      <c r="T581" s="6">
        <f t="shared" si="249"/>
        <v>0.12</v>
      </c>
      <c r="U581" s="10">
        <f t="shared" si="253"/>
        <v>8</v>
      </c>
      <c r="V581" s="10">
        <v>252</v>
      </c>
      <c r="W581" s="12">
        <f t="shared" si="241"/>
        <v>1.003604216</v>
      </c>
      <c r="X581" s="5">
        <f t="shared" si="242"/>
        <v>3.1778019400000002</v>
      </c>
      <c r="Y581" s="11">
        <f t="shared" si="243"/>
        <v>0</v>
      </c>
      <c r="Z581" s="2" t="s">
        <v>65</v>
      </c>
      <c r="AA581" s="64">
        <f t="shared" si="250"/>
        <v>44042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9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4"/>
      <c r="CX581" s="1"/>
      <c r="CY581" s="1"/>
      <c r="CZ581" s="1"/>
      <c r="DA581" s="1"/>
      <c r="DB581" s="1"/>
      <c r="DC581" s="1"/>
      <c r="DD581" s="1"/>
      <c r="DE581" s="1"/>
      <c r="DF581" s="1"/>
      <c r="DG581" s="2"/>
      <c r="DH581" s="1"/>
      <c r="DI581" s="1"/>
      <c r="DJ581" s="1"/>
      <c r="DK581" s="1"/>
      <c r="DL581" s="1"/>
      <c r="DM581" s="1"/>
    </row>
    <row r="582" spans="1:117" x14ac:dyDescent="0.2">
      <c r="A582" s="97">
        <f t="shared" si="244"/>
        <v>44023</v>
      </c>
      <c r="B582" s="5">
        <f t="shared" si="233"/>
        <v>885.37052610000001</v>
      </c>
      <c r="C582" s="5">
        <f t="shared" si="245"/>
        <v>843.75038628000004</v>
      </c>
      <c r="D582" s="63">
        <f t="shared" si="246"/>
        <v>5311.65</v>
      </c>
      <c r="E582" s="11">
        <f>IF(K582=1,VLOOKUP(A582,[1]Plan1!$BO$80:$BQ$314,3),E581)</f>
        <v>5325.46</v>
      </c>
      <c r="F582" s="143">
        <f t="shared" si="247"/>
        <v>43998</v>
      </c>
      <c r="G582" s="9">
        <f t="shared" si="234"/>
        <v>2.5999454030292135E-3</v>
      </c>
      <c r="H582" s="64">
        <f t="shared" si="251"/>
        <v>44027</v>
      </c>
      <c r="I582" s="64">
        <f t="shared" si="235"/>
        <v>44027</v>
      </c>
      <c r="J582" s="1">
        <f t="shared" si="248"/>
        <v>22</v>
      </c>
      <c r="K582" s="1">
        <f t="shared" si="255"/>
        <v>20</v>
      </c>
      <c r="L582" s="5">
        <f t="shared" si="236"/>
        <v>1.0023633000000001</v>
      </c>
      <c r="M582" s="12">
        <f t="shared" si="256"/>
        <v>0.99620023000000002</v>
      </c>
      <c r="N582" s="12">
        <f t="shared" si="252"/>
        <v>1.0426250037163851</v>
      </c>
      <c r="O582" s="5">
        <f t="shared" si="254"/>
        <v>1.04508903</v>
      </c>
      <c r="P582" s="5">
        <f t="shared" si="237"/>
        <v>881.79427275</v>
      </c>
      <c r="Q582" s="10">
        <f t="shared" si="238"/>
        <v>0</v>
      </c>
      <c r="R582" s="6">
        <f t="shared" si="239"/>
        <v>0</v>
      </c>
      <c r="S582" s="5">
        <f t="shared" si="240"/>
        <v>0</v>
      </c>
      <c r="T582" s="6">
        <f t="shared" si="249"/>
        <v>0.12</v>
      </c>
      <c r="U582" s="10">
        <f t="shared" si="253"/>
        <v>9</v>
      </c>
      <c r="V582" s="10">
        <v>252</v>
      </c>
      <c r="W582" s="12">
        <f t="shared" si="241"/>
        <v>1.0040556549999999</v>
      </c>
      <c r="X582" s="5">
        <f t="shared" si="242"/>
        <v>3.57625335</v>
      </c>
      <c r="Y582" s="11">
        <f t="shared" si="243"/>
        <v>0</v>
      </c>
      <c r="Z582" s="2" t="s">
        <v>65</v>
      </c>
      <c r="AA582" s="64">
        <f t="shared" si="250"/>
        <v>44042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9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4"/>
      <c r="CX582" s="1"/>
      <c r="CY582" s="1"/>
      <c r="CZ582" s="1"/>
      <c r="DA582" s="1"/>
      <c r="DB582" s="1"/>
      <c r="DC582" s="1"/>
      <c r="DD582" s="1"/>
      <c r="DE582" s="1"/>
      <c r="DF582" s="1"/>
      <c r="DG582" s="2"/>
      <c r="DH582" s="1"/>
      <c r="DI582" s="1"/>
      <c r="DJ582" s="1"/>
      <c r="DK582" s="1"/>
      <c r="DL582" s="1"/>
      <c r="DM582" s="1"/>
    </row>
    <row r="583" spans="1:117" x14ac:dyDescent="0.2">
      <c r="A583" s="97">
        <f t="shared" si="244"/>
        <v>44024</v>
      </c>
      <c r="B583" s="5">
        <f t="shared" si="233"/>
        <v>885.37052610000001</v>
      </c>
      <c r="C583" s="5">
        <f t="shared" si="245"/>
        <v>843.75038628000004</v>
      </c>
      <c r="D583" s="63">
        <f t="shared" si="246"/>
        <v>5311.65</v>
      </c>
      <c r="E583" s="11">
        <f>IF(K583=1,VLOOKUP(A583,[1]Plan1!$BO$80:$BQ$314,3),E582)</f>
        <v>5325.46</v>
      </c>
      <c r="F583" s="143">
        <f t="shared" si="247"/>
        <v>43998</v>
      </c>
      <c r="G583" s="9">
        <f t="shared" si="234"/>
        <v>2.5999454030292135E-3</v>
      </c>
      <c r="H583" s="64">
        <f t="shared" si="251"/>
        <v>44027</v>
      </c>
      <c r="I583" s="64">
        <f t="shared" si="235"/>
        <v>44027</v>
      </c>
      <c r="J583" s="1">
        <f t="shared" si="248"/>
        <v>22</v>
      </c>
      <c r="K583" s="1">
        <f t="shared" si="255"/>
        <v>20</v>
      </c>
      <c r="L583" s="5">
        <f t="shared" si="236"/>
        <v>1.0023633000000001</v>
      </c>
      <c r="M583" s="12">
        <f t="shared" si="256"/>
        <v>0.99620023000000002</v>
      </c>
      <c r="N583" s="12">
        <f t="shared" si="252"/>
        <v>1.0426250037163851</v>
      </c>
      <c r="O583" s="5">
        <f t="shared" si="254"/>
        <v>1.04508903</v>
      </c>
      <c r="P583" s="5">
        <f t="shared" si="237"/>
        <v>881.79427275</v>
      </c>
      <c r="Q583" s="10">
        <f t="shared" si="238"/>
        <v>0</v>
      </c>
      <c r="R583" s="6">
        <f t="shared" si="239"/>
        <v>0</v>
      </c>
      <c r="S583" s="5">
        <f t="shared" si="240"/>
        <v>0</v>
      </c>
      <c r="T583" s="6">
        <f t="shared" si="249"/>
        <v>0.12</v>
      </c>
      <c r="U583" s="10">
        <f t="shared" si="253"/>
        <v>9</v>
      </c>
      <c r="V583" s="10">
        <v>252</v>
      </c>
      <c r="W583" s="12">
        <f t="shared" si="241"/>
        <v>1.0040556549999999</v>
      </c>
      <c r="X583" s="5">
        <f t="shared" si="242"/>
        <v>3.57625335</v>
      </c>
      <c r="Y583" s="11">
        <f t="shared" si="243"/>
        <v>0</v>
      </c>
      <c r="Z583" s="2" t="s">
        <v>65</v>
      </c>
      <c r="AA583" s="64">
        <f t="shared" si="250"/>
        <v>44042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9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4"/>
      <c r="CX583" s="1"/>
      <c r="CY583" s="1"/>
      <c r="CZ583" s="1"/>
      <c r="DA583" s="1"/>
      <c r="DB583" s="1"/>
      <c r="DC583" s="1"/>
      <c r="DD583" s="1"/>
      <c r="DE583" s="1"/>
      <c r="DF583" s="1"/>
      <c r="DG583" s="2"/>
      <c r="DH583" s="1"/>
      <c r="DI583" s="1"/>
      <c r="DJ583" s="1"/>
      <c r="DK583" s="1"/>
      <c r="DL583" s="1"/>
      <c r="DM583" s="1"/>
    </row>
    <row r="584" spans="1:117" x14ac:dyDescent="0.2">
      <c r="A584" s="97">
        <f t="shared" si="244"/>
        <v>44025</v>
      </c>
      <c r="B584" s="5">
        <f t="shared" si="233"/>
        <v>885.37052610000001</v>
      </c>
      <c r="C584" s="5">
        <f t="shared" si="245"/>
        <v>843.75038628000004</v>
      </c>
      <c r="D584" s="63">
        <f t="shared" si="246"/>
        <v>5311.65</v>
      </c>
      <c r="E584" s="11">
        <f>IF(K584=1,VLOOKUP(A584,[1]Plan1!$BO$80:$BQ$314,3),E583)</f>
        <v>5325.46</v>
      </c>
      <c r="F584" s="143">
        <f t="shared" si="247"/>
        <v>43998</v>
      </c>
      <c r="G584" s="9">
        <f t="shared" si="234"/>
        <v>2.5999454030292135E-3</v>
      </c>
      <c r="H584" s="64">
        <f t="shared" si="251"/>
        <v>44027</v>
      </c>
      <c r="I584" s="64">
        <f t="shared" si="235"/>
        <v>44027</v>
      </c>
      <c r="J584" s="1">
        <f t="shared" si="248"/>
        <v>22</v>
      </c>
      <c r="K584" s="1">
        <f t="shared" si="255"/>
        <v>20</v>
      </c>
      <c r="L584" s="5">
        <f t="shared" si="236"/>
        <v>1.0023633000000001</v>
      </c>
      <c r="M584" s="12">
        <f t="shared" si="256"/>
        <v>0.99620023000000002</v>
      </c>
      <c r="N584" s="12">
        <f t="shared" si="252"/>
        <v>1.0426250037163851</v>
      </c>
      <c r="O584" s="5">
        <f t="shared" si="254"/>
        <v>1.04508903</v>
      </c>
      <c r="P584" s="5">
        <f t="shared" si="237"/>
        <v>881.79427275</v>
      </c>
      <c r="Q584" s="10">
        <f t="shared" si="238"/>
        <v>0</v>
      </c>
      <c r="R584" s="6">
        <f t="shared" si="239"/>
        <v>0</v>
      </c>
      <c r="S584" s="5">
        <f t="shared" si="240"/>
        <v>0</v>
      </c>
      <c r="T584" s="6">
        <f t="shared" si="249"/>
        <v>0.12</v>
      </c>
      <c r="U584" s="10">
        <f t="shared" si="253"/>
        <v>9</v>
      </c>
      <c r="V584" s="10">
        <v>252</v>
      </c>
      <c r="W584" s="12">
        <f t="shared" si="241"/>
        <v>1.0040556549999999</v>
      </c>
      <c r="X584" s="5">
        <f t="shared" si="242"/>
        <v>3.57625335</v>
      </c>
      <c r="Y584" s="11">
        <f t="shared" si="243"/>
        <v>0</v>
      </c>
      <c r="Z584" s="2" t="s">
        <v>65</v>
      </c>
      <c r="AA584" s="64">
        <f t="shared" si="250"/>
        <v>44042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9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4"/>
      <c r="CX584" s="1"/>
      <c r="CY584" s="1"/>
      <c r="CZ584" s="1"/>
      <c r="DA584" s="1"/>
      <c r="DB584" s="1"/>
      <c r="DC584" s="1"/>
      <c r="DD584" s="1"/>
      <c r="DE584" s="1"/>
      <c r="DF584" s="1"/>
      <c r="DG584" s="2"/>
      <c r="DH584" s="1"/>
      <c r="DI584" s="1"/>
      <c r="DJ584" s="1"/>
      <c r="DK584" s="1"/>
      <c r="DL584" s="1"/>
      <c r="DM584" s="1"/>
    </row>
    <row r="585" spans="1:117" x14ac:dyDescent="0.2">
      <c r="A585" s="97">
        <f t="shared" si="244"/>
        <v>44026</v>
      </c>
      <c r="B585" s="5">
        <f t="shared" si="233"/>
        <v>885.87333562000003</v>
      </c>
      <c r="C585" s="5">
        <f t="shared" si="245"/>
        <v>843.75038628000004</v>
      </c>
      <c r="D585" s="63">
        <f t="shared" si="246"/>
        <v>5311.65</v>
      </c>
      <c r="E585" s="11">
        <f>IF(K585=1,VLOOKUP(A585,[1]Plan1!$BO$80:$BQ$314,3),E584)</f>
        <v>5325.46</v>
      </c>
      <c r="F585" s="143">
        <f t="shared" si="247"/>
        <v>43998</v>
      </c>
      <c r="G585" s="9">
        <f t="shared" si="234"/>
        <v>2.5999454030292135E-3</v>
      </c>
      <c r="H585" s="64">
        <f t="shared" si="251"/>
        <v>44027</v>
      </c>
      <c r="I585" s="64">
        <f t="shared" si="235"/>
        <v>44027</v>
      </c>
      <c r="J585" s="1">
        <f t="shared" si="248"/>
        <v>22</v>
      </c>
      <c r="K585" s="1">
        <f t="shared" si="255"/>
        <v>21</v>
      </c>
      <c r="L585" s="5">
        <f t="shared" si="236"/>
        <v>1.00248161</v>
      </c>
      <c r="M585" s="12">
        <f t="shared" si="256"/>
        <v>0.99620023000000002</v>
      </c>
      <c r="N585" s="12">
        <f t="shared" si="252"/>
        <v>1.0426250037163851</v>
      </c>
      <c r="O585" s="5">
        <f t="shared" si="254"/>
        <v>1.0452123900000001</v>
      </c>
      <c r="P585" s="5">
        <f t="shared" si="237"/>
        <v>881.89835779999999</v>
      </c>
      <c r="Q585" s="10">
        <f t="shared" si="238"/>
        <v>0</v>
      </c>
      <c r="R585" s="6">
        <f t="shared" si="239"/>
        <v>0</v>
      </c>
      <c r="S585" s="5">
        <f t="shared" si="240"/>
        <v>0</v>
      </c>
      <c r="T585" s="6">
        <f t="shared" si="249"/>
        <v>0.12</v>
      </c>
      <c r="U585" s="10">
        <f t="shared" si="253"/>
        <v>10</v>
      </c>
      <c r="V585" s="10">
        <v>252</v>
      </c>
      <c r="W585" s="12">
        <f t="shared" si="241"/>
        <v>1.004507297</v>
      </c>
      <c r="X585" s="5">
        <f t="shared" si="242"/>
        <v>3.9749778199999999</v>
      </c>
      <c r="Y585" s="11">
        <f t="shared" si="243"/>
        <v>0</v>
      </c>
      <c r="Z585" s="2" t="s">
        <v>65</v>
      </c>
      <c r="AA585" s="64">
        <f t="shared" si="250"/>
        <v>44042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9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4"/>
      <c r="CX585" s="1"/>
      <c r="CY585" s="1"/>
      <c r="CZ585" s="1"/>
      <c r="DA585" s="1"/>
      <c r="DB585" s="1"/>
      <c r="DC585" s="1"/>
      <c r="DD585" s="1"/>
      <c r="DE585" s="1"/>
      <c r="DF585" s="1"/>
      <c r="DG585" s="2"/>
      <c r="DH585" s="1"/>
      <c r="DI585" s="1"/>
      <c r="DJ585" s="1"/>
      <c r="DK585" s="1"/>
      <c r="DL585" s="1"/>
      <c r="DM585" s="1"/>
    </row>
    <row r="586" spans="1:117" x14ac:dyDescent="0.2">
      <c r="A586" s="97">
        <f t="shared" si="244"/>
        <v>44027</v>
      </c>
      <c r="B586" s="5">
        <f t="shared" ref="B586:B649" si="257">(P586+X586)</f>
        <v>886.37642756999992</v>
      </c>
      <c r="C586" s="5">
        <f t="shared" si="245"/>
        <v>843.75038628000004</v>
      </c>
      <c r="D586" s="63">
        <f t="shared" si="246"/>
        <v>5311.65</v>
      </c>
      <c r="E586" s="11">
        <f>IF(K586=1,VLOOKUP(A586,[1]Plan1!$BO$80:$BQ$314,3),E585)</f>
        <v>5325.46</v>
      </c>
      <c r="F586" s="143">
        <f t="shared" si="247"/>
        <v>43998</v>
      </c>
      <c r="G586" s="9">
        <f t="shared" ref="G586:G649" si="258">(E586/D586)-1</f>
        <v>2.5999454030292135E-3</v>
      </c>
      <c r="H586" s="64">
        <f t="shared" si="251"/>
        <v>44060</v>
      </c>
      <c r="I586" s="64">
        <f t="shared" ref="I586:I649" si="259">IF(A586&gt;I585,H586,I585)</f>
        <v>44027</v>
      </c>
      <c r="J586" s="1">
        <f t="shared" si="248"/>
        <v>22</v>
      </c>
      <c r="K586" s="1">
        <f t="shared" si="255"/>
        <v>22</v>
      </c>
      <c r="L586" s="5">
        <f t="shared" ref="L586:L649" si="260">TRUNC((E586/D586)^TRUNC((K586/J586),9),8)</f>
        <v>1.0025999400000001</v>
      </c>
      <c r="M586" s="12">
        <f t="shared" si="256"/>
        <v>0.99620023000000002</v>
      </c>
      <c r="N586" s="12">
        <f t="shared" si="252"/>
        <v>1.0426250037163851</v>
      </c>
      <c r="O586" s="5">
        <f t="shared" si="254"/>
        <v>1.0453357599999999</v>
      </c>
      <c r="P586" s="5">
        <f t="shared" ref="P586:P649" si="261">TRUNC(C586*O586,8)</f>
        <v>882.00245128999995</v>
      </c>
      <c r="Q586" s="10">
        <f t="shared" ref="Q586:Q649" si="262">IF(VLOOKUP(A586,AD$10:AK$114,8)=VLOOKUP(A585,AD$10:AK$114,8),0,VLOOKUP(A586,AD$10:AK$114,8))</f>
        <v>0</v>
      </c>
      <c r="R586" s="6">
        <f t="shared" ref="R586:R649" si="263">IF(Q586&gt;0,VLOOKUP($A586,$AD$10:$AI$114,6),0)</f>
        <v>0</v>
      </c>
      <c r="S586" s="5">
        <f t="shared" ref="S586:S649" si="264">IF(R586&gt;0,TRUNC(R586*P586,8),0)</f>
        <v>0</v>
      </c>
      <c r="T586" s="6">
        <f t="shared" si="249"/>
        <v>0.12</v>
      </c>
      <c r="U586" s="10">
        <f t="shared" si="253"/>
        <v>11</v>
      </c>
      <c r="V586" s="10">
        <v>252</v>
      </c>
      <c r="W586" s="12">
        <f t="shared" ref="W586:W649" si="265">ROUND((1+T586)^TRUNC((U586/V586),9),9)</f>
        <v>1.004959143</v>
      </c>
      <c r="X586" s="5">
        <f t="shared" ref="X586:X649" si="266">TRUNC((P586*(W586-1)),8)</f>
        <v>4.3739762799999999</v>
      </c>
      <c r="Y586" s="11">
        <f t="shared" ref="Y586:Y649" si="267">IF(Q586&gt;0,S586+X586,0)</f>
        <v>0</v>
      </c>
      <c r="Z586" s="2" t="s">
        <v>65</v>
      </c>
      <c r="AA586" s="64">
        <f t="shared" si="250"/>
        <v>44042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9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4"/>
      <c r="CX586" s="1"/>
      <c r="CY586" s="1"/>
      <c r="CZ586" s="1"/>
      <c r="DA586" s="1"/>
      <c r="DB586" s="1"/>
      <c r="DC586" s="1"/>
      <c r="DD586" s="1"/>
      <c r="DE586" s="1"/>
      <c r="DF586" s="1"/>
      <c r="DG586" s="2"/>
      <c r="DH586" s="1"/>
      <c r="DI586" s="1"/>
      <c r="DJ586" s="1"/>
      <c r="DK586" s="1"/>
      <c r="DL586" s="1"/>
      <c r="DM586" s="1"/>
    </row>
    <row r="587" spans="1:117" x14ac:dyDescent="0.2">
      <c r="A587" s="97">
        <f t="shared" ref="A587:A650" si="268">(A586+1)</f>
        <v>44028</v>
      </c>
      <c r="B587" s="5">
        <f t="shared" si="257"/>
        <v>886.91367438999998</v>
      </c>
      <c r="C587" s="5">
        <f t="shared" ref="C587:C650" si="269">TRUNC(IF(Q586&gt;0,VLOOKUP(A586,$AD$12:$AE$114,2),C586),8)</f>
        <v>843.75038628000004</v>
      </c>
      <c r="D587" s="63">
        <f t="shared" ref="D587:D650" si="270">IF(E587=E586,D586,E586)</f>
        <v>5325.46</v>
      </c>
      <c r="E587" s="11">
        <f>IF(K587=1,VLOOKUP(A587,[1]Plan1!$BO$80:$BQ$314,3),E586)</f>
        <v>5344.63</v>
      </c>
      <c r="F587" s="143">
        <f t="shared" ref="F587:F650" si="271">IF(D587=D586,F586,A587)</f>
        <v>44028</v>
      </c>
      <c r="G587" s="9">
        <f t="shared" si="258"/>
        <v>3.599689040946652E-3</v>
      </c>
      <c r="H587" s="64">
        <f t="shared" si="251"/>
        <v>44060</v>
      </c>
      <c r="I587" s="64">
        <f t="shared" si="259"/>
        <v>44060</v>
      </c>
      <c r="J587" s="1">
        <f t="shared" ref="J587:J650" si="272">IF(I587=I586,J586,NETWORKDAYS(I586,I587,$AD$118:$AD$502)-1)</f>
        <v>23</v>
      </c>
      <c r="K587" s="1">
        <f t="shared" si="255"/>
        <v>1</v>
      </c>
      <c r="L587" s="5">
        <f t="shared" si="260"/>
        <v>1.00015623</v>
      </c>
      <c r="M587" s="12">
        <f t="shared" si="256"/>
        <v>1.0025999400000001</v>
      </c>
      <c r="N587" s="12">
        <f t="shared" si="252"/>
        <v>1.0453357661685476</v>
      </c>
      <c r="O587" s="5">
        <f t="shared" si="254"/>
        <v>1.04549907</v>
      </c>
      <c r="P587" s="5">
        <f t="shared" si="261"/>
        <v>882.14024415999995</v>
      </c>
      <c r="Q587" s="10">
        <f t="shared" si="262"/>
        <v>0</v>
      </c>
      <c r="R587" s="6">
        <f t="shared" si="263"/>
        <v>0</v>
      </c>
      <c r="S587" s="5">
        <f t="shared" si="264"/>
        <v>0</v>
      </c>
      <c r="T587" s="6">
        <f t="shared" ref="T587:T650" si="273">(T586)</f>
        <v>0.12</v>
      </c>
      <c r="U587" s="10">
        <f t="shared" si="253"/>
        <v>12</v>
      </c>
      <c r="V587" s="10">
        <v>252</v>
      </c>
      <c r="W587" s="12">
        <f t="shared" si="265"/>
        <v>1.005411192</v>
      </c>
      <c r="X587" s="5">
        <f t="shared" si="266"/>
        <v>4.7734302299999998</v>
      </c>
      <c r="Y587" s="11">
        <f t="shared" si="267"/>
        <v>0</v>
      </c>
      <c r="Z587" s="2" t="s">
        <v>65</v>
      </c>
      <c r="AA587" s="64">
        <f t="shared" ref="AA587:AA650" si="274">IF(Q586&gt;0,VLOOKUP(A586,$AD$10:$AL$114,9),AA586)</f>
        <v>44042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9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4"/>
      <c r="CX587" s="1"/>
      <c r="CY587" s="1"/>
      <c r="CZ587" s="1"/>
      <c r="DA587" s="1"/>
      <c r="DB587" s="1"/>
      <c r="DC587" s="1"/>
      <c r="DD587" s="1"/>
      <c r="DE587" s="1"/>
      <c r="DF587" s="1"/>
      <c r="DG587" s="2"/>
      <c r="DH587" s="1"/>
      <c r="DI587" s="1"/>
      <c r="DJ587" s="1"/>
      <c r="DK587" s="1"/>
      <c r="DL587" s="1"/>
      <c r="DM587" s="1"/>
    </row>
    <row r="588" spans="1:117" x14ac:dyDescent="0.2">
      <c r="A588" s="97">
        <f t="shared" si="268"/>
        <v>44029</v>
      </c>
      <c r="B588" s="5">
        <f t="shared" si="257"/>
        <v>887.45126732999995</v>
      </c>
      <c r="C588" s="5">
        <f t="shared" si="269"/>
        <v>843.75038628000004</v>
      </c>
      <c r="D588" s="63">
        <f t="shared" si="270"/>
        <v>5325.46</v>
      </c>
      <c r="E588" s="11">
        <f>IF(K588=1,VLOOKUP(A588,[1]Plan1!$BO$80:$BQ$314,3),E587)</f>
        <v>5344.63</v>
      </c>
      <c r="F588" s="143">
        <f t="shared" si="271"/>
        <v>44028</v>
      </c>
      <c r="G588" s="9">
        <f t="shared" si="258"/>
        <v>3.599689040946652E-3</v>
      </c>
      <c r="H588" s="64">
        <f t="shared" ref="H588:H651" si="275">IF(DAY(A588)=15,VLOOKUP(A588,AH$118:AK$167,4),H587)</f>
        <v>44060</v>
      </c>
      <c r="I588" s="64">
        <f t="shared" si="259"/>
        <v>44060</v>
      </c>
      <c r="J588" s="1">
        <f t="shared" si="272"/>
        <v>23</v>
      </c>
      <c r="K588" s="1">
        <f t="shared" si="255"/>
        <v>2</v>
      </c>
      <c r="L588" s="5">
        <f t="shared" si="260"/>
        <v>1.0003124999999999</v>
      </c>
      <c r="M588" s="12">
        <f t="shared" si="256"/>
        <v>1.0025999400000001</v>
      </c>
      <c r="N588" s="12">
        <f t="shared" si="252"/>
        <v>1.0453357661685476</v>
      </c>
      <c r="O588" s="5">
        <f t="shared" si="254"/>
        <v>1.0456624299999999</v>
      </c>
      <c r="P588" s="5">
        <f t="shared" si="261"/>
        <v>882.27807923</v>
      </c>
      <c r="Q588" s="10">
        <f t="shared" si="262"/>
        <v>0</v>
      </c>
      <c r="R588" s="6">
        <f t="shared" si="263"/>
        <v>0</v>
      </c>
      <c r="S588" s="5">
        <f t="shared" si="264"/>
        <v>0</v>
      </c>
      <c r="T588" s="6">
        <f t="shared" si="273"/>
        <v>0.12</v>
      </c>
      <c r="U588" s="10">
        <f t="shared" si="253"/>
        <v>13</v>
      </c>
      <c r="V588" s="10">
        <v>252</v>
      </c>
      <c r="W588" s="12">
        <f t="shared" si="265"/>
        <v>1.0058634440000001</v>
      </c>
      <c r="X588" s="5">
        <f t="shared" si="266"/>
        <v>5.1731881</v>
      </c>
      <c r="Y588" s="11">
        <f t="shared" si="267"/>
        <v>0</v>
      </c>
      <c r="Z588" s="2" t="s">
        <v>65</v>
      </c>
      <c r="AA588" s="64">
        <f t="shared" si="274"/>
        <v>44042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9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4"/>
      <c r="CX588" s="1"/>
      <c r="CY588" s="1"/>
      <c r="CZ588" s="1"/>
      <c r="DA588" s="1"/>
      <c r="DB588" s="1"/>
      <c r="DC588" s="1"/>
      <c r="DD588" s="1"/>
      <c r="DE588" s="1"/>
      <c r="DF588" s="1"/>
      <c r="DG588" s="2"/>
      <c r="DH588" s="1"/>
      <c r="DI588" s="1"/>
      <c r="DJ588" s="1"/>
      <c r="DK588" s="1"/>
      <c r="DL588" s="1"/>
      <c r="DM588" s="1"/>
    </row>
    <row r="589" spans="1:117" x14ac:dyDescent="0.2">
      <c r="A589" s="97">
        <f t="shared" si="268"/>
        <v>44030</v>
      </c>
      <c r="B589" s="5">
        <f t="shared" si="257"/>
        <v>887.98917345000007</v>
      </c>
      <c r="C589" s="5">
        <f t="shared" si="269"/>
        <v>843.75038628000004</v>
      </c>
      <c r="D589" s="63">
        <f t="shared" si="270"/>
        <v>5325.46</v>
      </c>
      <c r="E589" s="11">
        <f>IF(K589=1,VLOOKUP(A589,[1]Plan1!$BO$80:$BQ$314,3),E588)</f>
        <v>5344.63</v>
      </c>
      <c r="F589" s="143">
        <f t="shared" si="271"/>
        <v>44028</v>
      </c>
      <c r="G589" s="9">
        <f t="shared" si="258"/>
        <v>3.599689040946652E-3</v>
      </c>
      <c r="H589" s="64">
        <f t="shared" si="275"/>
        <v>44060</v>
      </c>
      <c r="I589" s="64">
        <f t="shared" si="259"/>
        <v>44060</v>
      </c>
      <c r="J589" s="1">
        <f t="shared" si="272"/>
        <v>23</v>
      </c>
      <c r="K589" s="1">
        <f t="shared" si="255"/>
        <v>3</v>
      </c>
      <c r="L589" s="5">
        <f t="shared" si="260"/>
        <v>1.00046879</v>
      </c>
      <c r="M589" s="12">
        <f t="shared" si="256"/>
        <v>1.0025999400000001</v>
      </c>
      <c r="N589" s="12">
        <f t="shared" si="252"/>
        <v>1.0453357661685476</v>
      </c>
      <c r="O589" s="5">
        <f t="shared" si="254"/>
        <v>1.0458258</v>
      </c>
      <c r="P589" s="5">
        <f t="shared" si="261"/>
        <v>882.41592273000003</v>
      </c>
      <c r="Q589" s="10">
        <f t="shared" si="262"/>
        <v>0</v>
      </c>
      <c r="R589" s="6">
        <f t="shared" si="263"/>
        <v>0</v>
      </c>
      <c r="S589" s="5">
        <f t="shared" si="264"/>
        <v>0</v>
      </c>
      <c r="T589" s="6">
        <f t="shared" si="273"/>
        <v>0.12</v>
      </c>
      <c r="U589" s="10">
        <f t="shared" si="253"/>
        <v>14</v>
      </c>
      <c r="V589" s="10">
        <v>252</v>
      </c>
      <c r="W589" s="12">
        <f t="shared" si="265"/>
        <v>1.0063158999999999</v>
      </c>
      <c r="X589" s="5">
        <f t="shared" si="266"/>
        <v>5.5732507199999999</v>
      </c>
      <c r="Y589" s="11">
        <f t="shared" si="267"/>
        <v>0</v>
      </c>
      <c r="Z589" s="2" t="s">
        <v>65</v>
      </c>
      <c r="AA589" s="64">
        <f t="shared" si="274"/>
        <v>44042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9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4"/>
      <c r="CX589" s="1"/>
      <c r="CY589" s="1"/>
      <c r="CZ589" s="1"/>
      <c r="DA589" s="1"/>
      <c r="DB589" s="1"/>
      <c r="DC589" s="1"/>
      <c r="DD589" s="1"/>
      <c r="DE589" s="1"/>
      <c r="DF589" s="1"/>
      <c r="DG589" s="2"/>
      <c r="DH589" s="1"/>
      <c r="DI589" s="1"/>
      <c r="DJ589" s="1"/>
      <c r="DK589" s="1"/>
      <c r="DL589" s="1"/>
      <c r="DM589" s="1"/>
    </row>
    <row r="590" spans="1:117" x14ac:dyDescent="0.2">
      <c r="A590" s="97">
        <f t="shared" si="268"/>
        <v>44031</v>
      </c>
      <c r="B590" s="5">
        <f t="shared" si="257"/>
        <v>887.98917345000007</v>
      </c>
      <c r="C590" s="5">
        <f t="shared" si="269"/>
        <v>843.75038628000004</v>
      </c>
      <c r="D590" s="63">
        <f t="shared" si="270"/>
        <v>5325.46</v>
      </c>
      <c r="E590" s="11">
        <f>IF(K590=1,VLOOKUP(A590,[1]Plan1!$BO$80:$BQ$314,3),E589)</f>
        <v>5344.63</v>
      </c>
      <c r="F590" s="143">
        <f t="shared" si="271"/>
        <v>44028</v>
      </c>
      <c r="G590" s="9">
        <f t="shared" si="258"/>
        <v>3.599689040946652E-3</v>
      </c>
      <c r="H590" s="64">
        <f t="shared" si="275"/>
        <v>44060</v>
      </c>
      <c r="I590" s="64">
        <f t="shared" si="259"/>
        <v>44060</v>
      </c>
      <c r="J590" s="1">
        <f t="shared" si="272"/>
        <v>23</v>
      </c>
      <c r="K590" s="1">
        <f t="shared" si="255"/>
        <v>3</v>
      </c>
      <c r="L590" s="5">
        <f t="shared" si="260"/>
        <v>1.00046879</v>
      </c>
      <c r="M590" s="12">
        <f t="shared" si="256"/>
        <v>1.0025999400000001</v>
      </c>
      <c r="N590" s="12">
        <f t="shared" si="252"/>
        <v>1.0453357661685476</v>
      </c>
      <c r="O590" s="5">
        <f t="shared" si="254"/>
        <v>1.0458258</v>
      </c>
      <c r="P590" s="5">
        <f t="shared" si="261"/>
        <v>882.41592273000003</v>
      </c>
      <c r="Q590" s="10">
        <f t="shared" si="262"/>
        <v>0</v>
      </c>
      <c r="R590" s="6">
        <f t="shared" si="263"/>
        <v>0</v>
      </c>
      <c r="S590" s="5">
        <f t="shared" si="264"/>
        <v>0</v>
      </c>
      <c r="T590" s="6">
        <f t="shared" si="273"/>
        <v>0.12</v>
      </c>
      <c r="U590" s="10">
        <f t="shared" si="253"/>
        <v>14</v>
      </c>
      <c r="V590" s="10">
        <v>252</v>
      </c>
      <c r="W590" s="12">
        <f t="shared" si="265"/>
        <v>1.0063158999999999</v>
      </c>
      <c r="X590" s="5">
        <f t="shared" si="266"/>
        <v>5.5732507199999999</v>
      </c>
      <c r="Y590" s="11">
        <f t="shared" si="267"/>
        <v>0</v>
      </c>
      <c r="Z590" s="2" t="s">
        <v>65</v>
      </c>
      <c r="AA590" s="64">
        <f t="shared" si="274"/>
        <v>44042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9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4"/>
      <c r="CX590" s="1"/>
      <c r="CY590" s="1"/>
      <c r="CZ590" s="1"/>
      <c r="DA590" s="1"/>
      <c r="DB590" s="1"/>
      <c r="DC590" s="1"/>
      <c r="DD590" s="1"/>
      <c r="DE590" s="1"/>
      <c r="DF590" s="1"/>
      <c r="DG590" s="2"/>
      <c r="DH590" s="1"/>
      <c r="DI590" s="1"/>
      <c r="DJ590" s="1"/>
      <c r="DK590" s="1"/>
      <c r="DL590" s="1"/>
      <c r="DM590" s="1"/>
    </row>
    <row r="591" spans="1:117" x14ac:dyDescent="0.2">
      <c r="A591" s="97">
        <f t="shared" si="268"/>
        <v>44032</v>
      </c>
      <c r="B591" s="5">
        <f t="shared" si="257"/>
        <v>887.98917345000007</v>
      </c>
      <c r="C591" s="5">
        <f t="shared" si="269"/>
        <v>843.75038628000004</v>
      </c>
      <c r="D591" s="63">
        <f t="shared" si="270"/>
        <v>5325.46</v>
      </c>
      <c r="E591" s="11">
        <f>IF(K591=1,VLOOKUP(A591,[1]Plan1!$BO$80:$BQ$314,3),E590)</f>
        <v>5344.63</v>
      </c>
      <c r="F591" s="143">
        <f t="shared" si="271"/>
        <v>44028</v>
      </c>
      <c r="G591" s="9">
        <f t="shared" si="258"/>
        <v>3.599689040946652E-3</v>
      </c>
      <c r="H591" s="64">
        <f t="shared" si="275"/>
        <v>44060</v>
      </c>
      <c r="I591" s="64">
        <f t="shared" si="259"/>
        <v>44060</v>
      </c>
      <c r="J591" s="1">
        <f t="shared" si="272"/>
        <v>23</v>
      </c>
      <c r="K591" s="1">
        <f t="shared" si="255"/>
        <v>3</v>
      </c>
      <c r="L591" s="5">
        <f t="shared" si="260"/>
        <v>1.00046879</v>
      </c>
      <c r="M591" s="12">
        <f t="shared" si="256"/>
        <v>1.0025999400000001</v>
      </c>
      <c r="N591" s="12">
        <f t="shared" si="252"/>
        <v>1.0453357661685476</v>
      </c>
      <c r="O591" s="5">
        <f t="shared" si="254"/>
        <v>1.0458258</v>
      </c>
      <c r="P591" s="5">
        <f t="shared" si="261"/>
        <v>882.41592273000003</v>
      </c>
      <c r="Q591" s="10">
        <f t="shared" si="262"/>
        <v>0</v>
      </c>
      <c r="R591" s="6">
        <f t="shared" si="263"/>
        <v>0</v>
      </c>
      <c r="S591" s="5">
        <f t="shared" si="264"/>
        <v>0</v>
      </c>
      <c r="T591" s="6">
        <f t="shared" si="273"/>
        <v>0.12</v>
      </c>
      <c r="U591" s="10">
        <f t="shared" si="253"/>
        <v>14</v>
      </c>
      <c r="V591" s="10">
        <v>252</v>
      </c>
      <c r="W591" s="12">
        <f t="shared" si="265"/>
        <v>1.0063158999999999</v>
      </c>
      <c r="X591" s="5">
        <f t="shared" si="266"/>
        <v>5.5732507199999999</v>
      </c>
      <c r="Y591" s="11">
        <f t="shared" si="267"/>
        <v>0</v>
      </c>
      <c r="Z591" s="2" t="s">
        <v>65</v>
      </c>
      <c r="AA591" s="64">
        <f t="shared" si="274"/>
        <v>44042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9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4"/>
      <c r="CX591" s="1"/>
      <c r="CY591" s="1"/>
      <c r="CZ591" s="1"/>
      <c r="DA591" s="1"/>
      <c r="DB591" s="1"/>
      <c r="DC591" s="1"/>
      <c r="DD591" s="1"/>
      <c r="DE591" s="1"/>
      <c r="DF591" s="1"/>
      <c r="DG591" s="2"/>
      <c r="DH591" s="1"/>
      <c r="DI591" s="1"/>
      <c r="DJ591" s="1"/>
      <c r="DK591" s="1"/>
      <c r="DL591" s="1"/>
      <c r="DM591" s="1"/>
    </row>
    <row r="592" spans="1:117" x14ac:dyDescent="0.2">
      <c r="A592" s="97">
        <f t="shared" si="268"/>
        <v>44033</v>
      </c>
      <c r="B592" s="5">
        <f t="shared" si="257"/>
        <v>888.52740893999999</v>
      </c>
      <c r="C592" s="5">
        <f t="shared" si="269"/>
        <v>843.75038628000004</v>
      </c>
      <c r="D592" s="63">
        <f t="shared" si="270"/>
        <v>5325.46</v>
      </c>
      <c r="E592" s="11">
        <f>IF(K592=1,VLOOKUP(A592,[1]Plan1!$BO$80:$BQ$314,3),E591)</f>
        <v>5344.63</v>
      </c>
      <c r="F592" s="143">
        <f t="shared" si="271"/>
        <v>44028</v>
      </c>
      <c r="G592" s="9">
        <f t="shared" si="258"/>
        <v>3.599689040946652E-3</v>
      </c>
      <c r="H592" s="64">
        <f t="shared" si="275"/>
        <v>44060</v>
      </c>
      <c r="I592" s="64">
        <f t="shared" si="259"/>
        <v>44060</v>
      </c>
      <c r="J592" s="1">
        <f t="shared" si="272"/>
        <v>23</v>
      </c>
      <c r="K592" s="1">
        <f t="shared" si="255"/>
        <v>4</v>
      </c>
      <c r="L592" s="5">
        <f t="shared" si="260"/>
        <v>1.0006250999999999</v>
      </c>
      <c r="M592" s="12">
        <f t="shared" si="256"/>
        <v>1.0025999400000001</v>
      </c>
      <c r="N592" s="12">
        <f t="shared" si="252"/>
        <v>1.0453357661685476</v>
      </c>
      <c r="O592" s="5">
        <f t="shared" si="254"/>
        <v>1.0459892</v>
      </c>
      <c r="P592" s="5">
        <f t="shared" si="261"/>
        <v>882.55379154000002</v>
      </c>
      <c r="Q592" s="10">
        <f t="shared" si="262"/>
        <v>0</v>
      </c>
      <c r="R592" s="6">
        <f t="shared" si="263"/>
        <v>0</v>
      </c>
      <c r="S592" s="5">
        <f t="shared" si="264"/>
        <v>0</v>
      </c>
      <c r="T592" s="6">
        <f t="shared" si="273"/>
        <v>0.12</v>
      </c>
      <c r="U592" s="10">
        <f t="shared" si="253"/>
        <v>15</v>
      </c>
      <c r="V592" s="10">
        <v>252</v>
      </c>
      <c r="W592" s="12">
        <f t="shared" si="265"/>
        <v>1.006768559</v>
      </c>
      <c r="X592" s="5">
        <f t="shared" si="266"/>
        <v>5.9736174000000002</v>
      </c>
      <c r="Y592" s="11">
        <f t="shared" si="267"/>
        <v>0</v>
      </c>
      <c r="Z592" s="2" t="s">
        <v>65</v>
      </c>
      <c r="AA592" s="64">
        <f t="shared" si="274"/>
        <v>44042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9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4"/>
      <c r="CX592" s="1"/>
      <c r="CY592" s="1"/>
      <c r="CZ592" s="1"/>
      <c r="DA592" s="1"/>
      <c r="DB592" s="1"/>
      <c r="DC592" s="1"/>
      <c r="DD592" s="1"/>
      <c r="DE592" s="1"/>
      <c r="DF592" s="1"/>
      <c r="DG592" s="2"/>
      <c r="DH592" s="1"/>
      <c r="DI592" s="1"/>
      <c r="DJ592" s="1"/>
      <c r="DK592" s="1"/>
      <c r="DL592" s="1"/>
      <c r="DM592" s="1"/>
    </row>
    <row r="593" spans="1:117" x14ac:dyDescent="0.2">
      <c r="A593" s="97">
        <f t="shared" si="268"/>
        <v>44034</v>
      </c>
      <c r="B593" s="5">
        <f t="shared" si="257"/>
        <v>889.06597481999995</v>
      </c>
      <c r="C593" s="5">
        <f t="shared" si="269"/>
        <v>843.75038628000004</v>
      </c>
      <c r="D593" s="63">
        <f t="shared" si="270"/>
        <v>5325.46</v>
      </c>
      <c r="E593" s="11">
        <f>IF(K593=1,VLOOKUP(A593,[1]Plan1!$BO$80:$BQ$314,3),E592)</f>
        <v>5344.63</v>
      </c>
      <c r="F593" s="143">
        <f t="shared" si="271"/>
        <v>44028</v>
      </c>
      <c r="G593" s="9">
        <f t="shared" si="258"/>
        <v>3.599689040946652E-3</v>
      </c>
      <c r="H593" s="64">
        <f t="shared" si="275"/>
        <v>44060</v>
      </c>
      <c r="I593" s="64">
        <f t="shared" si="259"/>
        <v>44060</v>
      </c>
      <c r="J593" s="1">
        <f t="shared" si="272"/>
        <v>23</v>
      </c>
      <c r="K593" s="1">
        <f t="shared" si="255"/>
        <v>5</v>
      </c>
      <c r="L593" s="5">
        <f t="shared" si="260"/>
        <v>1.0007814399999999</v>
      </c>
      <c r="M593" s="12">
        <f t="shared" si="256"/>
        <v>1.0025999400000001</v>
      </c>
      <c r="N593" s="12">
        <f t="shared" si="252"/>
        <v>1.0453357661685476</v>
      </c>
      <c r="O593" s="5">
        <f t="shared" si="254"/>
        <v>1.0461526299999999</v>
      </c>
      <c r="P593" s="5">
        <f t="shared" si="261"/>
        <v>882.69168566999997</v>
      </c>
      <c r="Q593" s="10">
        <f t="shared" si="262"/>
        <v>0</v>
      </c>
      <c r="R593" s="6">
        <f t="shared" si="263"/>
        <v>0</v>
      </c>
      <c r="S593" s="5">
        <f t="shared" si="264"/>
        <v>0</v>
      </c>
      <c r="T593" s="6">
        <f t="shared" si="273"/>
        <v>0.12</v>
      </c>
      <c r="U593" s="10">
        <f t="shared" si="253"/>
        <v>16</v>
      </c>
      <c r="V593" s="10">
        <v>252</v>
      </c>
      <c r="W593" s="12">
        <f t="shared" si="265"/>
        <v>1.007221422</v>
      </c>
      <c r="X593" s="5">
        <f t="shared" si="266"/>
        <v>6.3742891500000001</v>
      </c>
      <c r="Y593" s="11">
        <f t="shared" si="267"/>
        <v>0</v>
      </c>
      <c r="Z593" s="2" t="s">
        <v>65</v>
      </c>
      <c r="AA593" s="64">
        <f t="shared" si="274"/>
        <v>44042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9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4"/>
      <c r="CX593" s="1"/>
      <c r="CY593" s="1"/>
      <c r="CZ593" s="1"/>
      <c r="DA593" s="1"/>
      <c r="DB593" s="1"/>
      <c r="DC593" s="1"/>
      <c r="DD593" s="1"/>
      <c r="DE593" s="1"/>
      <c r="DF593" s="1"/>
      <c r="DG593" s="2"/>
      <c r="DH593" s="1"/>
      <c r="DI593" s="1"/>
      <c r="DJ593" s="1"/>
      <c r="DK593" s="1"/>
      <c r="DL593" s="1"/>
      <c r="DM593" s="1"/>
    </row>
    <row r="594" spans="1:117" x14ac:dyDescent="0.2">
      <c r="A594" s="97">
        <f t="shared" si="268"/>
        <v>44035</v>
      </c>
      <c r="B594" s="5">
        <f t="shared" si="257"/>
        <v>889.60486180999999</v>
      </c>
      <c r="C594" s="5">
        <f t="shared" si="269"/>
        <v>843.75038628000004</v>
      </c>
      <c r="D594" s="63">
        <f t="shared" si="270"/>
        <v>5325.46</v>
      </c>
      <c r="E594" s="11">
        <f>IF(K594=1,VLOOKUP(A594,[1]Plan1!$BO$80:$BQ$314,3),E593)</f>
        <v>5344.63</v>
      </c>
      <c r="F594" s="143">
        <f t="shared" si="271"/>
        <v>44028</v>
      </c>
      <c r="G594" s="9">
        <f t="shared" si="258"/>
        <v>3.599689040946652E-3</v>
      </c>
      <c r="H594" s="64">
        <f t="shared" si="275"/>
        <v>44060</v>
      </c>
      <c r="I594" s="64">
        <f t="shared" si="259"/>
        <v>44060</v>
      </c>
      <c r="J594" s="1">
        <f t="shared" si="272"/>
        <v>23</v>
      </c>
      <c r="K594" s="1">
        <f t="shared" si="255"/>
        <v>6</v>
      </c>
      <c r="L594" s="5">
        <f t="shared" si="260"/>
        <v>1.0009378</v>
      </c>
      <c r="M594" s="12">
        <f t="shared" si="256"/>
        <v>1.0025999400000001</v>
      </c>
      <c r="N594" s="12">
        <f t="shared" si="252"/>
        <v>1.0453357661685476</v>
      </c>
      <c r="O594" s="5">
        <f t="shared" si="254"/>
        <v>1.04631608</v>
      </c>
      <c r="P594" s="5">
        <f t="shared" si="261"/>
        <v>882.82959667</v>
      </c>
      <c r="Q594" s="10">
        <f t="shared" si="262"/>
        <v>0</v>
      </c>
      <c r="R594" s="6">
        <f t="shared" si="263"/>
        <v>0</v>
      </c>
      <c r="S594" s="5">
        <f t="shared" si="264"/>
        <v>0</v>
      </c>
      <c r="T594" s="6">
        <f t="shared" si="273"/>
        <v>0.12</v>
      </c>
      <c r="U594" s="10">
        <f t="shared" si="253"/>
        <v>17</v>
      </c>
      <c r="V594" s="10">
        <v>252</v>
      </c>
      <c r="W594" s="12">
        <f t="shared" si="265"/>
        <v>1.0076744879999999</v>
      </c>
      <c r="X594" s="5">
        <f t="shared" si="266"/>
        <v>6.7752651400000001</v>
      </c>
      <c r="Y594" s="11">
        <f t="shared" si="267"/>
        <v>0</v>
      </c>
      <c r="Z594" s="2" t="s">
        <v>65</v>
      </c>
      <c r="AA594" s="64">
        <f t="shared" si="274"/>
        <v>44042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9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4"/>
      <c r="CX594" s="1"/>
      <c r="CY594" s="1"/>
      <c r="CZ594" s="1"/>
      <c r="DA594" s="1"/>
      <c r="DB594" s="1"/>
      <c r="DC594" s="1"/>
      <c r="DD594" s="1"/>
      <c r="DE594" s="1"/>
      <c r="DF594" s="1"/>
      <c r="DG594" s="2"/>
      <c r="DH594" s="1"/>
      <c r="DI594" s="1"/>
      <c r="DJ594" s="1"/>
      <c r="DK594" s="1"/>
      <c r="DL594" s="1"/>
      <c r="DM594" s="1"/>
    </row>
    <row r="595" spans="1:117" x14ac:dyDescent="0.2">
      <c r="A595" s="97">
        <f t="shared" si="268"/>
        <v>44036</v>
      </c>
      <c r="B595" s="5">
        <f t="shared" si="257"/>
        <v>890.14407089999997</v>
      </c>
      <c r="C595" s="5">
        <f t="shared" si="269"/>
        <v>843.75038628000004</v>
      </c>
      <c r="D595" s="63">
        <f t="shared" si="270"/>
        <v>5325.46</v>
      </c>
      <c r="E595" s="11">
        <f>IF(K595=1,VLOOKUP(A595,[1]Plan1!$BO$80:$BQ$314,3),E594)</f>
        <v>5344.63</v>
      </c>
      <c r="F595" s="143">
        <f t="shared" si="271"/>
        <v>44028</v>
      </c>
      <c r="G595" s="9">
        <f t="shared" si="258"/>
        <v>3.599689040946652E-3</v>
      </c>
      <c r="H595" s="64">
        <f t="shared" si="275"/>
        <v>44060</v>
      </c>
      <c r="I595" s="64">
        <f t="shared" si="259"/>
        <v>44060</v>
      </c>
      <c r="J595" s="1">
        <f t="shared" si="272"/>
        <v>23</v>
      </c>
      <c r="K595" s="1">
        <f t="shared" si="255"/>
        <v>7</v>
      </c>
      <c r="L595" s="5">
        <f t="shared" si="260"/>
        <v>1.0010941799999999</v>
      </c>
      <c r="M595" s="12">
        <f t="shared" si="256"/>
        <v>1.0025999400000001</v>
      </c>
      <c r="N595" s="12">
        <f t="shared" si="252"/>
        <v>1.0453357661685476</v>
      </c>
      <c r="O595" s="5">
        <f t="shared" si="254"/>
        <v>1.0464795499999999</v>
      </c>
      <c r="P595" s="5">
        <f t="shared" si="261"/>
        <v>882.96752454</v>
      </c>
      <c r="Q595" s="10">
        <f t="shared" si="262"/>
        <v>0</v>
      </c>
      <c r="R595" s="6">
        <f t="shared" si="263"/>
        <v>0</v>
      </c>
      <c r="S595" s="5">
        <f t="shared" si="264"/>
        <v>0</v>
      </c>
      <c r="T595" s="6">
        <f t="shared" si="273"/>
        <v>0.12</v>
      </c>
      <c r="U595" s="10">
        <f t="shared" si="253"/>
        <v>18</v>
      </c>
      <c r="V595" s="10">
        <v>252</v>
      </c>
      <c r="W595" s="12">
        <f t="shared" si="265"/>
        <v>1.0081277580000001</v>
      </c>
      <c r="X595" s="5">
        <f t="shared" si="266"/>
        <v>7.1765463599999997</v>
      </c>
      <c r="Y595" s="11">
        <f t="shared" si="267"/>
        <v>0</v>
      </c>
      <c r="Z595" s="2" t="s">
        <v>65</v>
      </c>
      <c r="AA595" s="64">
        <f t="shared" si="274"/>
        <v>44042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9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4"/>
      <c r="CX595" s="1"/>
      <c r="CY595" s="1"/>
      <c r="CZ595" s="1"/>
      <c r="DA595" s="1"/>
      <c r="DB595" s="1"/>
      <c r="DC595" s="1"/>
      <c r="DD595" s="1"/>
      <c r="DE595" s="1"/>
      <c r="DF595" s="1"/>
      <c r="DG595" s="2"/>
      <c r="DH595" s="1"/>
      <c r="DI595" s="1"/>
      <c r="DJ595" s="1"/>
      <c r="DK595" s="1"/>
      <c r="DL595" s="1"/>
      <c r="DM595" s="1"/>
    </row>
    <row r="596" spans="1:117" x14ac:dyDescent="0.2">
      <c r="A596" s="97">
        <f t="shared" si="268"/>
        <v>44037</v>
      </c>
      <c r="B596" s="5">
        <f t="shared" si="257"/>
        <v>890.68361158999994</v>
      </c>
      <c r="C596" s="5">
        <f t="shared" si="269"/>
        <v>843.75038628000004</v>
      </c>
      <c r="D596" s="63">
        <f t="shared" si="270"/>
        <v>5325.46</v>
      </c>
      <c r="E596" s="11">
        <f>IF(K596=1,VLOOKUP(A596,[1]Plan1!$BO$80:$BQ$314,3),E595)</f>
        <v>5344.63</v>
      </c>
      <c r="F596" s="143">
        <f t="shared" si="271"/>
        <v>44028</v>
      </c>
      <c r="G596" s="9">
        <f t="shared" si="258"/>
        <v>3.599689040946652E-3</v>
      </c>
      <c r="H596" s="64">
        <f t="shared" si="275"/>
        <v>44060</v>
      </c>
      <c r="I596" s="64">
        <f t="shared" si="259"/>
        <v>44060</v>
      </c>
      <c r="J596" s="1">
        <f t="shared" si="272"/>
        <v>23</v>
      </c>
      <c r="K596" s="1">
        <f t="shared" si="255"/>
        <v>8</v>
      </c>
      <c r="L596" s="5">
        <f t="shared" si="260"/>
        <v>1.0012505899999999</v>
      </c>
      <c r="M596" s="12">
        <f t="shared" si="256"/>
        <v>1.0025999400000001</v>
      </c>
      <c r="N596" s="12">
        <f t="shared" si="252"/>
        <v>1.0453357661685476</v>
      </c>
      <c r="O596" s="5">
        <f t="shared" si="254"/>
        <v>1.0466430499999999</v>
      </c>
      <c r="P596" s="5">
        <f t="shared" si="261"/>
        <v>883.10547772999996</v>
      </c>
      <c r="Q596" s="10">
        <f t="shared" si="262"/>
        <v>0</v>
      </c>
      <c r="R596" s="6">
        <f t="shared" si="263"/>
        <v>0</v>
      </c>
      <c r="S596" s="5">
        <f t="shared" si="264"/>
        <v>0</v>
      </c>
      <c r="T596" s="6">
        <f t="shared" si="273"/>
        <v>0.12</v>
      </c>
      <c r="U596" s="10">
        <f t="shared" si="253"/>
        <v>19</v>
      </c>
      <c r="V596" s="10">
        <v>252</v>
      </c>
      <c r="W596" s="12">
        <f t="shared" si="265"/>
        <v>1.0085812329999999</v>
      </c>
      <c r="X596" s="5">
        <f t="shared" si="266"/>
        <v>7.5781338600000003</v>
      </c>
      <c r="Y596" s="11">
        <f t="shared" si="267"/>
        <v>0</v>
      </c>
      <c r="Z596" s="2" t="s">
        <v>65</v>
      </c>
      <c r="AA596" s="64">
        <f t="shared" si="274"/>
        <v>44042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9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4"/>
      <c r="CX596" s="1"/>
      <c r="CY596" s="1"/>
      <c r="CZ596" s="1"/>
      <c r="DA596" s="1"/>
      <c r="DB596" s="1"/>
      <c r="DC596" s="1"/>
      <c r="DD596" s="1"/>
      <c r="DE596" s="1"/>
      <c r="DF596" s="1"/>
      <c r="DG596" s="2"/>
      <c r="DH596" s="1"/>
      <c r="DI596" s="1"/>
      <c r="DJ596" s="1"/>
      <c r="DK596" s="1"/>
      <c r="DL596" s="1"/>
      <c r="DM596" s="1"/>
    </row>
    <row r="597" spans="1:117" x14ac:dyDescent="0.2">
      <c r="A597" s="97">
        <f t="shared" si="268"/>
        <v>44038</v>
      </c>
      <c r="B597" s="5">
        <f t="shared" si="257"/>
        <v>890.68361158999994</v>
      </c>
      <c r="C597" s="5">
        <f t="shared" si="269"/>
        <v>843.75038628000004</v>
      </c>
      <c r="D597" s="63">
        <f t="shared" si="270"/>
        <v>5325.46</v>
      </c>
      <c r="E597" s="11">
        <f>IF(K597=1,VLOOKUP(A597,[1]Plan1!$BO$80:$BQ$314,3),E596)</f>
        <v>5344.63</v>
      </c>
      <c r="F597" s="143">
        <f t="shared" si="271"/>
        <v>44028</v>
      </c>
      <c r="G597" s="9">
        <f t="shared" si="258"/>
        <v>3.599689040946652E-3</v>
      </c>
      <c r="H597" s="64">
        <f t="shared" si="275"/>
        <v>44060</v>
      </c>
      <c r="I597" s="64">
        <f t="shared" si="259"/>
        <v>44060</v>
      </c>
      <c r="J597" s="1">
        <f t="shared" si="272"/>
        <v>23</v>
      </c>
      <c r="K597" s="1">
        <f t="shared" si="255"/>
        <v>8</v>
      </c>
      <c r="L597" s="5">
        <f t="shared" si="260"/>
        <v>1.0012505899999999</v>
      </c>
      <c r="M597" s="12">
        <f t="shared" si="256"/>
        <v>1.0025999400000001</v>
      </c>
      <c r="N597" s="12">
        <f t="shared" si="252"/>
        <v>1.0453357661685476</v>
      </c>
      <c r="O597" s="5">
        <f t="shared" si="254"/>
        <v>1.0466430499999999</v>
      </c>
      <c r="P597" s="5">
        <f t="shared" si="261"/>
        <v>883.10547772999996</v>
      </c>
      <c r="Q597" s="10">
        <f t="shared" si="262"/>
        <v>0</v>
      </c>
      <c r="R597" s="6">
        <f t="shared" si="263"/>
        <v>0</v>
      </c>
      <c r="S597" s="5">
        <f t="shared" si="264"/>
        <v>0</v>
      </c>
      <c r="T597" s="6">
        <f t="shared" si="273"/>
        <v>0.12</v>
      </c>
      <c r="U597" s="10">
        <f t="shared" si="253"/>
        <v>19</v>
      </c>
      <c r="V597" s="10">
        <v>252</v>
      </c>
      <c r="W597" s="12">
        <f t="shared" si="265"/>
        <v>1.0085812329999999</v>
      </c>
      <c r="X597" s="5">
        <f t="shared" si="266"/>
        <v>7.5781338600000003</v>
      </c>
      <c r="Y597" s="11">
        <f t="shared" si="267"/>
        <v>0</v>
      </c>
      <c r="Z597" s="2" t="s">
        <v>65</v>
      </c>
      <c r="AA597" s="64">
        <f t="shared" si="274"/>
        <v>44042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9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4"/>
      <c r="CX597" s="1"/>
      <c r="CY597" s="1"/>
      <c r="CZ597" s="1"/>
      <c r="DA597" s="1"/>
      <c r="DB597" s="1"/>
      <c r="DC597" s="1"/>
      <c r="DD597" s="1"/>
      <c r="DE597" s="1"/>
      <c r="DF597" s="1"/>
      <c r="DG597" s="2"/>
      <c r="DH597" s="1"/>
      <c r="DI597" s="1"/>
      <c r="DJ597" s="1"/>
      <c r="DK597" s="1"/>
      <c r="DL597" s="1"/>
      <c r="DM597" s="1"/>
    </row>
    <row r="598" spans="1:117" x14ac:dyDescent="0.2">
      <c r="A598" s="97">
        <f t="shared" si="268"/>
        <v>44039</v>
      </c>
      <c r="B598" s="5">
        <f t="shared" si="257"/>
        <v>890.68361158999994</v>
      </c>
      <c r="C598" s="5">
        <f t="shared" si="269"/>
        <v>843.75038628000004</v>
      </c>
      <c r="D598" s="63">
        <f t="shared" si="270"/>
        <v>5325.46</v>
      </c>
      <c r="E598" s="11">
        <f>IF(K598=1,VLOOKUP(A598,[1]Plan1!$BO$80:$BQ$314,3),E597)</f>
        <v>5344.63</v>
      </c>
      <c r="F598" s="143">
        <f t="shared" si="271"/>
        <v>44028</v>
      </c>
      <c r="G598" s="9">
        <f t="shared" si="258"/>
        <v>3.599689040946652E-3</v>
      </c>
      <c r="H598" s="64">
        <f t="shared" si="275"/>
        <v>44060</v>
      </c>
      <c r="I598" s="64">
        <f t="shared" si="259"/>
        <v>44060</v>
      </c>
      <c r="J598" s="1">
        <f t="shared" si="272"/>
        <v>23</v>
      </c>
      <c r="K598" s="1">
        <f t="shared" si="255"/>
        <v>8</v>
      </c>
      <c r="L598" s="5">
        <f t="shared" si="260"/>
        <v>1.0012505899999999</v>
      </c>
      <c r="M598" s="12">
        <f t="shared" si="256"/>
        <v>1.0025999400000001</v>
      </c>
      <c r="N598" s="12">
        <f t="shared" si="252"/>
        <v>1.0453357661685476</v>
      </c>
      <c r="O598" s="5">
        <f t="shared" si="254"/>
        <v>1.0466430499999999</v>
      </c>
      <c r="P598" s="5">
        <f t="shared" si="261"/>
        <v>883.10547772999996</v>
      </c>
      <c r="Q598" s="10">
        <f t="shared" si="262"/>
        <v>0</v>
      </c>
      <c r="R598" s="6">
        <f t="shared" si="263"/>
        <v>0</v>
      </c>
      <c r="S598" s="5">
        <f t="shared" si="264"/>
        <v>0</v>
      </c>
      <c r="T598" s="6">
        <f t="shared" si="273"/>
        <v>0.12</v>
      </c>
      <c r="U598" s="10">
        <f t="shared" si="253"/>
        <v>19</v>
      </c>
      <c r="V598" s="10">
        <v>252</v>
      </c>
      <c r="W598" s="12">
        <f t="shared" si="265"/>
        <v>1.0085812329999999</v>
      </c>
      <c r="X598" s="5">
        <f t="shared" si="266"/>
        <v>7.5781338600000003</v>
      </c>
      <c r="Y598" s="11">
        <f t="shared" si="267"/>
        <v>0</v>
      </c>
      <c r="Z598" s="2" t="s">
        <v>65</v>
      </c>
      <c r="AA598" s="64">
        <f t="shared" si="274"/>
        <v>44042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9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4"/>
      <c r="CX598" s="1"/>
      <c r="CY598" s="1"/>
      <c r="CZ598" s="1"/>
      <c r="DA598" s="1"/>
      <c r="DB598" s="1"/>
      <c r="DC598" s="1"/>
      <c r="DD598" s="1"/>
      <c r="DE598" s="1"/>
      <c r="DF598" s="1"/>
      <c r="DG598" s="2"/>
      <c r="DH598" s="1"/>
      <c r="DI598" s="1"/>
      <c r="DJ598" s="1"/>
      <c r="DK598" s="1"/>
      <c r="DL598" s="1"/>
      <c r="DM598" s="1"/>
    </row>
    <row r="599" spans="1:117" x14ac:dyDescent="0.2">
      <c r="A599" s="97">
        <f t="shared" si="268"/>
        <v>44040</v>
      </c>
      <c r="B599" s="5">
        <f t="shared" si="257"/>
        <v>891.22348223999995</v>
      </c>
      <c r="C599" s="5">
        <f t="shared" si="269"/>
        <v>843.75038628000004</v>
      </c>
      <c r="D599" s="63">
        <f t="shared" si="270"/>
        <v>5325.46</v>
      </c>
      <c r="E599" s="11">
        <f>IF(K599=1,VLOOKUP(A599,[1]Plan1!$BO$80:$BQ$314,3),E598)</f>
        <v>5344.63</v>
      </c>
      <c r="F599" s="143">
        <f t="shared" si="271"/>
        <v>44028</v>
      </c>
      <c r="G599" s="9">
        <f t="shared" si="258"/>
        <v>3.599689040946652E-3</v>
      </c>
      <c r="H599" s="64">
        <f t="shared" si="275"/>
        <v>44060</v>
      </c>
      <c r="I599" s="64">
        <f t="shared" si="259"/>
        <v>44060</v>
      </c>
      <c r="J599" s="1">
        <f t="shared" si="272"/>
        <v>23</v>
      </c>
      <c r="K599" s="1">
        <f t="shared" si="255"/>
        <v>9</v>
      </c>
      <c r="L599" s="5">
        <f t="shared" si="260"/>
        <v>1.00140703</v>
      </c>
      <c r="M599" s="12">
        <f t="shared" si="256"/>
        <v>1.0025999400000001</v>
      </c>
      <c r="N599" s="12">
        <f t="shared" si="252"/>
        <v>1.0453357661685476</v>
      </c>
      <c r="O599" s="5">
        <f t="shared" si="254"/>
        <v>1.0468065799999999</v>
      </c>
      <c r="P599" s="5">
        <f t="shared" si="261"/>
        <v>883.24345622999999</v>
      </c>
      <c r="Q599" s="10">
        <f t="shared" si="262"/>
        <v>0</v>
      </c>
      <c r="R599" s="6">
        <f t="shared" si="263"/>
        <v>0</v>
      </c>
      <c r="S599" s="5">
        <f t="shared" si="264"/>
        <v>0</v>
      </c>
      <c r="T599" s="6">
        <f t="shared" si="273"/>
        <v>0.12</v>
      </c>
      <c r="U599" s="10">
        <f t="shared" si="253"/>
        <v>20</v>
      </c>
      <c r="V599" s="10">
        <v>252</v>
      </c>
      <c r="W599" s="12">
        <f t="shared" si="265"/>
        <v>1.0090349110000001</v>
      </c>
      <c r="X599" s="5">
        <f t="shared" si="266"/>
        <v>7.9800260099999996</v>
      </c>
      <c r="Y599" s="11">
        <f t="shared" si="267"/>
        <v>0</v>
      </c>
      <c r="Z599" s="2" t="s">
        <v>65</v>
      </c>
      <c r="AA599" s="64">
        <f t="shared" si="274"/>
        <v>44042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9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4"/>
      <c r="CX599" s="1"/>
      <c r="CY599" s="1"/>
      <c r="CZ599" s="1"/>
      <c r="DA599" s="1"/>
      <c r="DB599" s="1"/>
      <c r="DC599" s="1"/>
      <c r="DD599" s="1"/>
      <c r="DE599" s="1"/>
      <c r="DF599" s="1"/>
      <c r="DG599" s="2"/>
      <c r="DH599" s="1"/>
      <c r="DI599" s="1"/>
      <c r="DJ599" s="1"/>
      <c r="DK599" s="1"/>
      <c r="DL599" s="1"/>
      <c r="DM599" s="1"/>
    </row>
    <row r="600" spans="1:117" x14ac:dyDescent="0.2">
      <c r="A600" s="97">
        <f t="shared" si="268"/>
        <v>44041</v>
      </c>
      <c r="B600" s="5">
        <f t="shared" si="257"/>
        <v>891.76367533999996</v>
      </c>
      <c r="C600" s="5">
        <f t="shared" si="269"/>
        <v>843.75038628000004</v>
      </c>
      <c r="D600" s="63">
        <f t="shared" si="270"/>
        <v>5325.46</v>
      </c>
      <c r="E600" s="11">
        <f>IF(K600=1,VLOOKUP(A600,[1]Plan1!$BO$80:$BQ$314,3),E599)</f>
        <v>5344.63</v>
      </c>
      <c r="F600" s="143">
        <f t="shared" si="271"/>
        <v>44028</v>
      </c>
      <c r="G600" s="9">
        <f t="shared" si="258"/>
        <v>3.599689040946652E-3</v>
      </c>
      <c r="H600" s="64">
        <f t="shared" si="275"/>
        <v>44060</v>
      </c>
      <c r="I600" s="64">
        <f t="shared" si="259"/>
        <v>44060</v>
      </c>
      <c r="J600" s="1">
        <f t="shared" si="272"/>
        <v>23</v>
      </c>
      <c r="K600" s="1">
        <f t="shared" si="255"/>
        <v>10</v>
      </c>
      <c r="L600" s="5">
        <f t="shared" si="260"/>
        <v>1.0015634899999999</v>
      </c>
      <c r="M600" s="12">
        <f t="shared" si="256"/>
        <v>1.0025999400000001</v>
      </c>
      <c r="N600" s="12">
        <f t="shared" si="252"/>
        <v>1.0453357661685476</v>
      </c>
      <c r="O600" s="5">
        <f t="shared" si="254"/>
        <v>1.0469701300000001</v>
      </c>
      <c r="P600" s="5">
        <f t="shared" si="261"/>
        <v>883.38145161</v>
      </c>
      <c r="Q600" s="10">
        <f t="shared" si="262"/>
        <v>0</v>
      </c>
      <c r="R600" s="6">
        <f t="shared" si="263"/>
        <v>0</v>
      </c>
      <c r="S600" s="5">
        <f t="shared" si="264"/>
        <v>0</v>
      </c>
      <c r="T600" s="6">
        <f t="shared" si="273"/>
        <v>0.12</v>
      </c>
      <c r="U600" s="10">
        <f t="shared" si="253"/>
        <v>21</v>
      </c>
      <c r="V600" s="10">
        <v>252</v>
      </c>
      <c r="W600" s="12">
        <f t="shared" si="265"/>
        <v>1.0094887930000001</v>
      </c>
      <c r="X600" s="5">
        <f t="shared" si="266"/>
        <v>8.3822237299999998</v>
      </c>
      <c r="Y600" s="11">
        <f t="shared" si="267"/>
        <v>0</v>
      </c>
      <c r="Z600" s="2" t="s">
        <v>65</v>
      </c>
      <c r="AA600" s="64">
        <f t="shared" si="274"/>
        <v>44042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9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4"/>
      <c r="CX600" s="1"/>
      <c r="CY600" s="1"/>
      <c r="CZ600" s="1"/>
      <c r="DA600" s="1"/>
      <c r="DB600" s="1"/>
      <c r="DC600" s="1"/>
      <c r="DD600" s="1"/>
      <c r="DE600" s="1"/>
      <c r="DF600" s="1"/>
      <c r="DG600" s="2"/>
      <c r="DH600" s="1"/>
      <c r="DI600" s="1"/>
      <c r="DJ600" s="1"/>
      <c r="DK600" s="1"/>
      <c r="DL600" s="1"/>
      <c r="DM600" s="1"/>
    </row>
    <row r="601" spans="1:117" x14ac:dyDescent="0.2">
      <c r="A601" s="149">
        <f t="shared" si="268"/>
        <v>44042</v>
      </c>
      <c r="B601" s="150">
        <f t="shared" si="257"/>
        <v>892.30419948999997</v>
      </c>
      <c r="C601" s="150">
        <f t="shared" si="269"/>
        <v>843.75038628000004</v>
      </c>
      <c r="D601" s="151">
        <f t="shared" si="270"/>
        <v>5325.46</v>
      </c>
      <c r="E601" s="152">
        <f>IF(K601=1,VLOOKUP(A601,[1]Plan1!$BO$80:$BQ$314,3),E600)</f>
        <v>5344.63</v>
      </c>
      <c r="F601" s="153">
        <f t="shared" si="271"/>
        <v>44028</v>
      </c>
      <c r="G601" s="154">
        <f t="shared" si="258"/>
        <v>3.599689040946652E-3</v>
      </c>
      <c r="H601" s="155">
        <f t="shared" si="275"/>
        <v>44060</v>
      </c>
      <c r="I601" s="155">
        <f t="shared" si="259"/>
        <v>44060</v>
      </c>
      <c r="J601" s="156">
        <f t="shared" si="272"/>
        <v>23</v>
      </c>
      <c r="K601" s="156">
        <f t="shared" si="255"/>
        <v>11</v>
      </c>
      <c r="L601" s="150">
        <f t="shared" si="260"/>
        <v>1.0017199699999999</v>
      </c>
      <c r="M601" s="157">
        <f t="shared" si="256"/>
        <v>1.0025999400000001</v>
      </c>
      <c r="N601" s="157">
        <f t="shared" si="252"/>
        <v>1.0453357661685476</v>
      </c>
      <c r="O601" s="150">
        <f t="shared" si="254"/>
        <v>1.04713371</v>
      </c>
      <c r="P601" s="150">
        <f t="shared" si="261"/>
        <v>883.51947228999995</v>
      </c>
      <c r="Q601" s="158">
        <f t="shared" si="262"/>
        <v>20</v>
      </c>
      <c r="R601" s="159">
        <f t="shared" si="263"/>
        <v>3.7037E-2</v>
      </c>
      <c r="S601" s="150">
        <f t="shared" si="264"/>
        <v>32.722910689999999</v>
      </c>
      <c r="T601" s="159">
        <f t="shared" si="273"/>
        <v>0.12</v>
      </c>
      <c r="U601" s="158">
        <f t="shared" si="253"/>
        <v>22</v>
      </c>
      <c r="V601" s="158">
        <v>252</v>
      </c>
      <c r="W601" s="157">
        <f t="shared" si="265"/>
        <v>1.009942879</v>
      </c>
      <c r="X601" s="150">
        <f t="shared" si="266"/>
        <v>8.7847272000000007</v>
      </c>
      <c r="Y601" s="152">
        <f t="shared" si="267"/>
        <v>41.507637889999998</v>
      </c>
      <c r="Z601" s="160" t="s">
        <v>65</v>
      </c>
      <c r="AA601" s="155">
        <f t="shared" si="274"/>
        <v>44042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9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4"/>
      <c r="CX601" s="1"/>
      <c r="CY601" s="1"/>
      <c r="CZ601" s="1"/>
      <c r="DA601" s="1"/>
      <c r="DB601" s="1"/>
      <c r="DC601" s="1"/>
      <c r="DD601" s="1"/>
      <c r="DE601" s="1"/>
      <c r="DF601" s="1"/>
      <c r="DG601" s="2"/>
      <c r="DH601" s="1"/>
      <c r="DI601" s="1"/>
      <c r="DJ601" s="1"/>
      <c r="DK601" s="1"/>
      <c r="DL601" s="1"/>
      <c r="DM601" s="1"/>
    </row>
    <row r="602" spans="1:117" x14ac:dyDescent="0.2">
      <c r="A602" s="97">
        <f t="shared" si="268"/>
        <v>44043</v>
      </c>
      <c r="B602" s="5">
        <f t="shared" si="257"/>
        <v>851.31225006</v>
      </c>
      <c r="C602" s="5">
        <f t="shared" si="269"/>
        <v>812.50040322999996</v>
      </c>
      <c r="D602" s="63">
        <f t="shared" si="270"/>
        <v>5325.46</v>
      </c>
      <c r="E602" s="11">
        <f>IF(K602=1,VLOOKUP(A602,[1]Plan1!$BO$80:$BQ$314,3),E601)</f>
        <v>5344.63</v>
      </c>
      <c r="F602" s="143">
        <f t="shared" si="271"/>
        <v>44028</v>
      </c>
      <c r="G602" s="9">
        <f t="shared" si="258"/>
        <v>3.599689040946652E-3</v>
      </c>
      <c r="H602" s="64">
        <f t="shared" si="275"/>
        <v>44060</v>
      </c>
      <c r="I602" s="64">
        <f t="shared" si="259"/>
        <v>44060</v>
      </c>
      <c r="J602" s="1">
        <f t="shared" si="272"/>
        <v>23</v>
      </c>
      <c r="K602" s="1">
        <f t="shared" si="255"/>
        <v>12</v>
      </c>
      <c r="L602" s="5">
        <f t="shared" si="260"/>
        <v>1.00187648</v>
      </c>
      <c r="M602" s="12">
        <f t="shared" si="256"/>
        <v>1.0025999400000001</v>
      </c>
      <c r="N602" s="12">
        <f t="shared" si="252"/>
        <v>1.0453357661685476</v>
      </c>
      <c r="O602" s="5">
        <f t="shared" si="254"/>
        <v>1.04729731</v>
      </c>
      <c r="P602" s="5">
        <f t="shared" si="261"/>
        <v>850.92948666999996</v>
      </c>
      <c r="Q602" s="10">
        <f t="shared" si="262"/>
        <v>0</v>
      </c>
      <c r="R602" s="6">
        <f t="shared" si="263"/>
        <v>0</v>
      </c>
      <c r="S602" s="5">
        <f t="shared" si="264"/>
        <v>0</v>
      </c>
      <c r="T602" s="6">
        <f t="shared" si="273"/>
        <v>0.12</v>
      </c>
      <c r="U602" s="10">
        <f t="shared" si="253"/>
        <v>1</v>
      </c>
      <c r="V602" s="10">
        <v>252</v>
      </c>
      <c r="W602" s="12">
        <f t="shared" si="265"/>
        <v>1.0004498180000001</v>
      </c>
      <c r="X602" s="5">
        <f t="shared" si="266"/>
        <v>0.38276338999999998</v>
      </c>
      <c r="Y602" s="11">
        <f t="shared" si="267"/>
        <v>0</v>
      </c>
      <c r="Z602" s="2" t="s">
        <v>65</v>
      </c>
      <c r="AA602" s="64">
        <f t="shared" si="274"/>
        <v>44074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9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4"/>
      <c r="CX602" s="1"/>
      <c r="CY602" s="1"/>
      <c r="CZ602" s="1"/>
      <c r="DA602" s="1"/>
      <c r="DB602" s="1"/>
      <c r="DC602" s="1"/>
      <c r="DD602" s="1"/>
      <c r="DE602" s="1"/>
      <c r="DF602" s="1"/>
      <c r="DG602" s="2"/>
      <c r="DH602" s="1"/>
      <c r="DI602" s="1"/>
      <c r="DJ602" s="1"/>
      <c r="DK602" s="1"/>
      <c r="DL602" s="1"/>
      <c r="DM602" s="1"/>
    </row>
    <row r="603" spans="1:117" x14ac:dyDescent="0.2">
      <c r="A603" s="97">
        <f t="shared" si="268"/>
        <v>44044</v>
      </c>
      <c r="B603" s="5">
        <f t="shared" si="257"/>
        <v>851.82825528000001</v>
      </c>
      <c r="C603" s="5">
        <f t="shared" si="269"/>
        <v>812.50040322999996</v>
      </c>
      <c r="D603" s="63">
        <f t="shared" si="270"/>
        <v>5325.46</v>
      </c>
      <c r="E603" s="11">
        <f>IF(K603=1,VLOOKUP(A603,[1]Plan1!$BO$80:$BQ$314,3),E602)</f>
        <v>5344.63</v>
      </c>
      <c r="F603" s="143">
        <f t="shared" si="271"/>
        <v>44028</v>
      </c>
      <c r="G603" s="9">
        <f t="shared" si="258"/>
        <v>3.599689040946652E-3</v>
      </c>
      <c r="H603" s="64">
        <f t="shared" si="275"/>
        <v>44060</v>
      </c>
      <c r="I603" s="64">
        <f t="shared" si="259"/>
        <v>44060</v>
      </c>
      <c r="J603" s="1">
        <f t="shared" si="272"/>
        <v>23</v>
      </c>
      <c r="K603" s="1">
        <f t="shared" si="255"/>
        <v>13</v>
      </c>
      <c r="L603" s="5">
        <f t="shared" si="260"/>
        <v>1.0020330099999999</v>
      </c>
      <c r="M603" s="12">
        <f t="shared" si="256"/>
        <v>1.0025999400000001</v>
      </c>
      <c r="N603" s="12">
        <f t="shared" si="252"/>
        <v>1.0453357661685476</v>
      </c>
      <c r="O603" s="5">
        <f t="shared" si="254"/>
        <v>1.0474609399999999</v>
      </c>
      <c r="P603" s="5">
        <f t="shared" si="261"/>
        <v>851.06243611000002</v>
      </c>
      <c r="Q603" s="10">
        <f t="shared" si="262"/>
        <v>0</v>
      </c>
      <c r="R603" s="6">
        <f t="shared" si="263"/>
        <v>0</v>
      </c>
      <c r="S603" s="5">
        <f t="shared" si="264"/>
        <v>0</v>
      </c>
      <c r="T603" s="6">
        <f t="shared" si="273"/>
        <v>0.12</v>
      </c>
      <c r="U603" s="10">
        <f t="shared" si="253"/>
        <v>2</v>
      </c>
      <c r="V603" s="10">
        <v>252</v>
      </c>
      <c r="W603" s="12">
        <f t="shared" si="265"/>
        <v>1.0008998389999999</v>
      </c>
      <c r="X603" s="5">
        <f t="shared" si="266"/>
        <v>0.76581916999999999</v>
      </c>
      <c r="Y603" s="11">
        <f t="shared" si="267"/>
        <v>0</v>
      </c>
      <c r="Z603" s="2" t="s">
        <v>65</v>
      </c>
      <c r="AA603" s="64">
        <f t="shared" si="274"/>
        <v>44074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9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4"/>
      <c r="CX603" s="1"/>
      <c r="CY603" s="1"/>
      <c r="CZ603" s="1"/>
      <c r="DA603" s="1"/>
      <c r="DB603" s="1"/>
      <c r="DC603" s="1"/>
      <c r="DD603" s="1"/>
      <c r="DE603" s="1"/>
      <c r="DF603" s="1"/>
      <c r="DG603" s="2"/>
      <c r="DH603" s="1"/>
      <c r="DI603" s="1"/>
      <c r="DJ603" s="1"/>
      <c r="DK603" s="1"/>
      <c r="DL603" s="1"/>
      <c r="DM603" s="1"/>
    </row>
    <row r="604" spans="1:117" x14ac:dyDescent="0.2">
      <c r="A604" s="97">
        <f t="shared" si="268"/>
        <v>44045</v>
      </c>
      <c r="B604" s="5">
        <f t="shared" si="257"/>
        <v>851.82825528000001</v>
      </c>
      <c r="C604" s="5">
        <f t="shared" si="269"/>
        <v>812.50040322999996</v>
      </c>
      <c r="D604" s="63">
        <f t="shared" si="270"/>
        <v>5325.46</v>
      </c>
      <c r="E604" s="11">
        <f>IF(K604=1,VLOOKUP(A604,[1]Plan1!$BO$80:$BQ$314,3),E603)</f>
        <v>5344.63</v>
      </c>
      <c r="F604" s="143">
        <f t="shared" si="271"/>
        <v>44028</v>
      </c>
      <c r="G604" s="9">
        <f t="shared" si="258"/>
        <v>3.599689040946652E-3</v>
      </c>
      <c r="H604" s="64">
        <f t="shared" si="275"/>
        <v>44060</v>
      </c>
      <c r="I604" s="64">
        <f t="shared" si="259"/>
        <v>44060</v>
      </c>
      <c r="J604" s="1">
        <f t="shared" si="272"/>
        <v>23</v>
      </c>
      <c r="K604" s="1">
        <f t="shared" si="255"/>
        <v>13</v>
      </c>
      <c r="L604" s="5">
        <f t="shared" si="260"/>
        <v>1.0020330099999999</v>
      </c>
      <c r="M604" s="12">
        <f t="shared" si="256"/>
        <v>1.0025999400000001</v>
      </c>
      <c r="N604" s="12">
        <f t="shared" si="252"/>
        <v>1.0453357661685476</v>
      </c>
      <c r="O604" s="5">
        <f t="shared" si="254"/>
        <v>1.0474609399999999</v>
      </c>
      <c r="P604" s="5">
        <f t="shared" si="261"/>
        <v>851.06243611000002</v>
      </c>
      <c r="Q604" s="10">
        <f t="shared" si="262"/>
        <v>0</v>
      </c>
      <c r="R604" s="6">
        <f t="shared" si="263"/>
        <v>0</v>
      </c>
      <c r="S604" s="5">
        <f t="shared" si="264"/>
        <v>0</v>
      </c>
      <c r="T604" s="6">
        <f t="shared" si="273"/>
        <v>0.12</v>
      </c>
      <c r="U604" s="10">
        <f t="shared" si="253"/>
        <v>2</v>
      </c>
      <c r="V604" s="10">
        <v>252</v>
      </c>
      <c r="W604" s="12">
        <f t="shared" si="265"/>
        <v>1.0008998389999999</v>
      </c>
      <c r="X604" s="5">
        <f t="shared" si="266"/>
        <v>0.76581916999999999</v>
      </c>
      <c r="Y604" s="11">
        <f t="shared" si="267"/>
        <v>0</v>
      </c>
      <c r="Z604" s="2" t="s">
        <v>65</v>
      </c>
      <c r="AA604" s="64">
        <f t="shared" si="274"/>
        <v>44074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9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4"/>
      <c r="CX604" s="1"/>
      <c r="CY604" s="1"/>
      <c r="CZ604" s="1"/>
      <c r="DA604" s="1"/>
      <c r="DB604" s="1"/>
      <c r="DC604" s="1"/>
      <c r="DD604" s="1"/>
      <c r="DE604" s="1"/>
      <c r="DF604" s="1"/>
      <c r="DG604" s="2"/>
      <c r="DH604" s="1"/>
      <c r="DI604" s="1"/>
      <c r="DJ604" s="1"/>
      <c r="DK604" s="1"/>
      <c r="DL604" s="1"/>
      <c r="DM604" s="1"/>
    </row>
    <row r="605" spans="1:117" x14ac:dyDescent="0.2">
      <c r="A605" s="97">
        <f t="shared" si="268"/>
        <v>44046</v>
      </c>
      <c r="B605" s="5">
        <f t="shared" si="257"/>
        <v>851.82825528000001</v>
      </c>
      <c r="C605" s="5">
        <f t="shared" si="269"/>
        <v>812.50040322999996</v>
      </c>
      <c r="D605" s="63">
        <f t="shared" si="270"/>
        <v>5325.46</v>
      </c>
      <c r="E605" s="11">
        <f>IF(K605=1,VLOOKUP(A605,[1]Plan1!$BO$80:$BQ$314,3),E604)</f>
        <v>5344.63</v>
      </c>
      <c r="F605" s="143">
        <f t="shared" si="271"/>
        <v>44028</v>
      </c>
      <c r="G605" s="9">
        <f t="shared" si="258"/>
        <v>3.599689040946652E-3</v>
      </c>
      <c r="H605" s="64">
        <f t="shared" si="275"/>
        <v>44060</v>
      </c>
      <c r="I605" s="64">
        <f t="shared" si="259"/>
        <v>44060</v>
      </c>
      <c r="J605" s="1">
        <f t="shared" si="272"/>
        <v>23</v>
      </c>
      <c r="K605" s="1">
        <f t="shared" si="255"/>
        <v>13</v>
      </c>
      <c r="L605" s="5">
        <f t="shared" si="260"/>
        <v>1.0020330099999999</v>
      </c>
      <c r="M605" s="12">
        <f t="shared" si="256"/>
        <v>1.0025999400000001</v>
      </c>
      <c r="N605" s="12">
        <f t="shared" si="252"/>
        <v>1.0453357661685476</v>
      </c>
      <c r="O605" s="5">
        <f t="shared" si="254"/>
        <v>1.0474609399999999</v>
      </c>
      <c r="P605" s="5">
        <f t="shared" si="261"/>
        <v>851.06243611000002</v>
      </c>
      <c r="Q605" s="10">
        <f t="shared" si="262"/>
        <v>0</v>
      </c>
      <c r="R605" s="6">
        <f t="shared" si="263"/>
        <v>0</v>
      </c>
      <c r="S605" s="5">
        <f t="shared" si="264"/>
        <v>0</v>
      </c>
      <c r="T605" s="6">
        <f t="shared" si="273"/>
        <v>0.12</v>
      </c>
      <c r="U605" s="10">
        <f t="shared" si="253"/>
        <v>2</v>
      </c>
      <c r="V605" s="10">
        <v>252</v>
      </c>
      <c r="W605" s="12">
        <f t="shared" si="265"/>
        <v>1.0008998389999999</v>
      </c>
      <c r="X605" s="5">
        <f t="shared" si="266"/>
        <v>0.76581916999999999</v>
      </c>
      <c r="Y605" s="11">
        <f t="shared" si="267"/>
        <v>0</v>
      </c>
      <c r="Z605" s="2" t="s">
        <v>65</v>
      </c>
      <c r="AA605" s="64">
        <f t="shared" si="274"/>
        <v>44074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9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4"/>
      <c r="CX605" s="1"/>
      <c r="CY605" s="1"/>
      <c r="CZ605" s="1"/>
      <c r="DA605" s="1"/>
      <c r="DB605" s="1"/>
      <c r="DC605" s="1"/>
      <c r="DD605" s="1"/>
      <c r="DE605" s="1"/>
      <c r="DF605" s="1"/>
      <c r="DG605" s="2"/>
      <c r="DH605" s="1"/>
      <c r="DI605" s="1"/>
      <c r="DJ605" s="1"/>
      <c r="DK605" s="1"/>
      <c r="DL605" s="1"/>
      <c r="DM605" s="1"/>
    </row>
    <row r="606" spans="1:117" x14ac:dyDescent="0.2">
      <c r="A606" s="97">
        <f t="shared" si="268"/>
        <v>44047</v>
      </c>
      <c r="B606" s="5">
        <f t="shared" si="257"/>
        <v>852.34457565000002</v>
      </c>
      <c r="C606" s="5">
        <f t="shared" si="269"/>
        <v>812.50040322999996</v>
      </c>
      <c r="D606" s="63">
        <f t="shared" si="270"/>
        <v>5325.46</v>
      </c>
      <c r="E606" s="11">
        <f>IF(K606=1,VLOOKUP(A606,[1]Plan1!$BO$80:$BQ$314,3),E605)</f>
        <v>5344.63</v>
      </c>
      <c r="F606" s="143">
        <f t="shared" si="271"/>
        <v>44028</v>
      </c>
      <c r="G606" s="9">
        <f t="shared" si="258"/>
        <v>3.599689040946652E-3</v>
      </c>
      <c r="H606" s="64">
        <f t="shared" si="275"/>
        <v>44060</v>
      </c>
      <c r="I606" s="64">
        <f t="shared" si="259"/>
        <v>44060</v>
      </c>
      <c r="J606" s="1">
        <f t="shared" si="272"/>
        <v>23</v>
      </c>
      <c r="K606" s="1">
        <f t="shared" si="255"/>
        <v>14</v>
      </c>
      <c r="L606" s="5">
        <f t="shared" si="260"/>
        <v>1.0021895700000001</v>
      </c>
      <c r="M606" s="12">
        <f t="shared" si="256"/>
        <v>1.0025999400000001</v>
      </c>
      <c r="N606" s="12">
        <f t="shared" si="252"/>
        <v>1.0453357661685476</v>
      </c>
      <c r="O606" s="5">
        <f t="shared" si="254"/>
        <v>1.0476246</v>
      </c>
      <c r="P606" s="5">
        <f t="shared" si="261"/>
        <v>851.19540992999998</v>
      </c>
      <c r="Q606" s="10">
        <f t="shared" si="262"/>
        <v>0</v>
      </c>
      <c r="R606" s="6">
        <f t="shared" si="263"/>
        <v>0</v>
      </c>
      <c r="S606" s="5">
        <f t="shared" si="264"/>
        <v>0</v>
      </c>
      <c r="T606" s="6">
        <f t="shared" si="273"/>
        <v>0.12</v>
      </c>
      <c r="U606" s="10">
        <f t="shared" si="253"/>
        <v>3</v>
      </c>
      <c r="V606" s="10">
        <v>252</v>
      </c>
      <c r="W606" s="12">
        <f t="shared" si="265"/>
        <v>1.0013500609999999</v>
      </c>
      <c r="X606" s="5">
        <f t="shared" si="266"/>
        <v>1.1491657200000001</v>
      </c>
      <c r="Y606" s="11">
        <f t="shared" si="267"/>
        <v>0</v>
      </c>
      <c r="Z606" s="2" t="s">
        <v>65</v>
      </c>
      <c r="AA606" s="64">
        <f t="shared" si="274"/>
        <v>44074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9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4"/>
      <c r="CX606" s="1"/>
      <c r="CY606" s="1"/>
      <c r="CZ606" s="1"/>
      <c r="DA606" s="1"/>
      <c r="DB606" s="1"/>
      <c r="DC606" s="1"/>
      <c r="DD606" s="1"/>
      <c r="DE606" s="1"/>
      <c r="DF606" s="1"/>
      <c r="DG606" s="2"/>
      <c r="DH606" s="1"/>
      <c r="DI606" s="1"/>
      <c r="DJ606" s="1"/>
      <c r="DK606" s="1"/>
      <c r="DL606" s="1"/>
      <c r="DM606" s="1"/>
    </row>
    <row r="607" spans="1:117" x14ac:dyDescent="0.2">
      <c r="A607" s="97">
        <f t="shared" si="268"/>
        <v>44048</v>
      </c>
      <c r="B607" s="5">
        <f t="shared" si="257"/>
        <v>852.86120570000003</v>
      </c>
      <c r="C607" s="5">
        <f t="shared" si="269"/>
        <v>812.50040322999996</v>
      </c>
      <c r="D607" s="63">
        <f t="shared" si="270"/>
        <v>5325.46</v>
      </c>
      <c r="E607" s="11">
        <f>IF(K607=1,VLOOKUP(A607,[1]Plan1!$BO$80:$BQ$314,3),E606)</f>
        <v>5344.63</v>
      </c>
      <c r="F607" s="143">
        <f t="shared" si="271"/>
        <v>44028</v>
      </c>
      <c r="G607" s="9">
        <f t="shared" si="258"/>
        <v>3.599689040946652E-3</v>
      </c>
      <c r="H607" s="64">
        <f t="shared" si="275"/>
        <v>44060</v>
      </c>
      <c r="I607" s="64">
        <f t="shared" si="259"/>
        <v>44060</v>
      </c>
      <c r="J607" s="1">
        <f t="shared" si="272"/>
        <v>23</v>
      </c>
      <c r="K607" s="1">
        <f t="shared" si="255"/>
        <v>15</v>
      </c>
      <c r="L607" s="5">
        <f t="shared" si="260"/>
        <v>1.0023461499999999</v>
      </c>
      <c r="M607" s="12">
        <f t="shared" si="256"/>
        <v>1.0025999400000001</v>
      </c>
      <c r="N607" s="12">
        <f t="shared" ref="N607:N670" si="276">IF(I607&gt;I606,N606*M607,N606)</f>
        <v>1.0453357661685476</v>
      </c>
      <c r="O607" s="5">
        <f t="shared" si="254"/>
        <v>1.04778828</v>
      </c>
      <c r="P607" s="5">
        <f t="shared" si="261"/>
        <v>851.32839998999998</v>
      </c>
      <c r="Q607" s="10">
        <f t="shared" si="262"/>
        <v>0</v>
      </c>
      <c r="R607" s="6">
        <f t="shared" si="263"/>
        <v>0</v>
      </c>
      <c r="S607" s="5">
        <f t="shared" si="264"/>
        <v>0</v>
      </c>
      <c r="T607" s="6">
        <f t="shared" si="273"/>
        <v>0.12</v>
      </c>
      <c r="U607" s="10">
        <f t="shared" si="253"/>
        <v>4</v>
      </c>
      <c r="V607" s="10">
        <v>252</v>
      </c>
      <c r="W607" s="12">
        <f t="shared" si="265"/>
        <v>1.0018004869999999</v>
      </c>
      <c r="X607" s="5">
        <f t="shared" si="266"/>
        <v>1.5328057100000001</v>
      </c>
      <c r="Y607" s="11">
        <f t="shared" si="267"/>
        <v>0</v>
      </c>
      <c r="Z607" s="2" t="s">
        <v>65</v>
      </c>
      <c r="AA607" s="64">
        <f t="shared" si="274"/>
        <v>44074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9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4"/>
      <c r="CX607" s="1"/>
      <c r="CY607" s="1"/>
      <c r="CZ607" s="1"/>
      <c r="DA607" s="1"/>
      <c r="DB607" s="1"/>
      <c r="DC607" s="1"/>
      <c r="DD607" s="1"/>
      <c r="DE607" s="1"/>
      <c r="DF607" s="1"/>
      <c r="DG607" s="2"/>
      <c r="DH607" s="1"/>
      <c r="DI607" s="1"/>
      <c r="DJ607" s="1"/>
      <c r="DK607" s="1"/>
      <c r="DL607" s="1"/>
      <c r="DM607" s="1"/>
    </row>
    <row r="608" spans="1:117" x14ac:dyDescent="0.2">
      <c r="A608" s="97">
        <f t="shared" si="268"/>
        <v>44049</v>
      </c>
      <c r="B608" s="5">
        <f t="shared" si="257"/>
        <v>853.378152</v>
      </c>
      <c r="C608" s="5">
        <f t="shared" si="269"/>
        <v>812.50040322999996</v>
      </c>
      <c r="D608" s="63">
        <f t="shared" si="270"/>
        <v>5325.46</v>
      </c>
      <c r="E608" s="11">
        <f>IF(K608=1,VLOOKUP(A608,[1]Plan1!$BO$80:$BQ$314,3),E607)</f>
        <v>5344.63</v>
      </c>
      <c r="F608" s="143">
        <f t="shared" si="271"/>
        <v>44028</v>
      </c>
      <c r="G608" s="9">
        <f t="shared" si="258"/>
        <v>3.599689040946652E-3</v>
      </c>
      <c r="H608" s="64">
        <f t="shared" si="275"/>
        <v>44060</v>
      </c>
      <c r="I608" s="64">
        <f t="shared" si="259"/>
        <v>44060</v>
      </c>
      <c r="J608" s="1">
        <f t="shared" si="272"/>
        <v>23</v>
      </c>
      <c r="K608" s="1">
        <f t="shared" si="255"/>
        <v>16</v>
      </c>
      <c r="L608" s="5">
        <f t="shared" si="260"/>
        <v>1.00250276</v>
      </c>
      <c r="M608" s="12">
        <f t="shared" si="256"/>
        <v>1.0025999400000001</v>
      </c>
      <c r="N608" s="12">
        <f t="shared" si="276"/>
        <v>1.0453357661685476</v>
      </c>
      <c r="O608" s="5">
        <f t="shared" si="254"/>
        <v>1.0479519900000001</v>
      </c>
      <c r="P608" s="5">
        <f t="shared" si="261"/>
        <v>851.46141444</v>
      </c>
      <c r="Q608" s="10">
        <f t="shared" si="262"/>
        <v>0</v>
      </c>
      <c r="R608" s="6">
        <f t="shared" si="263"/>
        <v>0</v>
      </c>
      <c r="S608" s="5">
        <f t="shared" si="264"/>
        <v>0</v>
      </c>
      <c r="T608" s="6">
        <f t="shared" si="273"/>
        <v>0.12</v>
      </c>
      <c r="U608" s="10">
        <f t="shared" si="253"/>
        <v>5</v>
      </c>
      <c r="V608" s="10">
        <v>252</v>
      </c>
      <c r="W608" s="12">
        <f t="shared" si="265"/>
        <v>1.002251115</v>
      </c>
      <c r="X608" s="5">
        <f t="shared" si="266"/>
        <v>1.9167375600000001</v>
      </c>
      <c r="Y608" s="11">
        <f t="shared" si="267"/>
        <v>0</v>
      </c>
      <c r="Z608" s="2" t="s">
        <v>65</v>
      </c>
      <c r="AA608" s="64">
        <f t="shared" si="274"/>
        <v>44074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9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4"/>
      <c r="CX608" s="1"/>
      <c r="CY608" s="1"/>
      <c r="CZ608" s="1"/>
      <c r="DA608" s="1"/>
      <c r="DB608" s="1"/>
      <c r="DC608" s="1"/>
      <c r="DD608" s="1"/>
      <c r="DE608" s="1"/>
      <c r="DF608" s="1"/>
      <c r="DG608" s="2"/>
      <c r="DH608" s="1"/>
      <c r="DI608" s="1"/>
      <c r="DJ608" s="1"/>
      <c r="DK608" s="1"/>
      <c r="DL608" s="1"/>
      <c r="DM608" s="1"/>
    </row>
    <row r="609" spans="1:117" x14ac:dyDescent="0.2">
      <c r="A609" s="97">
        <f t="shared" si="268"/>
        <v>44050</v>
      </c>
      <c r="B609" s="5">
        <f t="shared" si="257"/>
        <v>853.89540733000001</v>
      </c>
      <c r="C609" s="5">
        <f t="shared" si="269"/>
        <v>812.50040322999996</v>
      </c>
      <c r="D609" s="63">
        <f t="shared" si="270"/>
        <v>5325.46</v>
      </c>
      <c r="E609" s="11">
        <f>IF(K609=1,VLOOKUP(A609,[1]Plan1!$BO$80:$BQ$314,3),E608)</f>
        <v>5344.63</v>
      </c>
      <c r="F609" s="143">
        <f t="shared" si="271"/>
        <v>44028</v>
      </c>
      <c r="G609" s="9">
        <f t="shared" si="258"/>
        <v>3.599689040946652E-3</v>
      </c>
      <c r="H609" s="64">
        <f t="shared" si="275"/>
        <v>44060</v>
      </c>
      <c r="I609" s="64">
        <f t="shared" si="259"/>
        <v>44060</v>
      </c>
      <c r="J609" s="1">
        <f t="shared" si="272"/>
        <v>23</v>
      </c>
      <c r="K609" s="1">
        <f t="shared" si="255"/>
        <v>17</v>
      </c>
      <c r="L609" s="5">
        <f t="shared" si="260"/>
        <v>1.00265939</v>
      </c>
      <c r="M609" s="12">
        <f t="shared" si="256"/>
        <v>1.0025999400000001</v>
      </c>
      <c r="N609" s="12">
        <f t="shared" si="276"/>
        <v>1.0453357661685476</v>
      </c>
      <c r="O609" s="5">
        <f t="shared" si="254"/>
        <v>1.04811572</v>
      </c>
      <c r="P609" s="5">
        <f t="shared" si="261"/>
        <v>851.59444513000005</v>
      </c>
      <c r="Q609" s="10">
        <f t="shared" si="262"/>
        <v>0</v>
      </c>
      <c r="R609" s="6">
        <f t="shared" si="263"/>
        <v>0</v>
      </c>
      <c r="S609" s="5">
        <f t="shared" si="264"/>
        <v>0</v>
      </c>
      <c r="T609" s="6">
        <f t="shared" si="273"/>
        <v>0.12</v>
      </c>
      <c r="U609" s="10">
        <f t="shared" si="253"/>
        <v>6</v>
      </c>
      <c r="V609" s="10">
        <v>252</v>
      </c>
      <c r="W609" s="12">
        <f t="shared" si="265"/>
        <v>1.002701946</v>
      </c>
      <c r="X609" s="5">
        <f t="shared" si="266"/>
        <v>2.3009621999999998</v>
      </c>
      <c r="Y609" s="11">
        <f t="shared" si="267"/>
        <v>0</v>
      </c>
      <c r="Z609" s="2" t="s">
        <v>65</v>
      </c>
      <c r="AA609" s="64">
        <f t="shared" si="274"/>
        <v>44074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9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4"/>
      <c r="CX609" s="1"/>
      <c r="CY609" s="1"/>
      <c r="CZ609" s="1"/>
      <c r="DA609" s="1"/>
      <c r="DB609" s="1"/>
      <c r="DC609" s="1"/>
      <c r="DD609" s="1"/>
      <c r="DE609" s="1"/>
      <c r="DF609" s="1"/>
      <c r="DG609" s="2"/>
      <c r="DH609" s="1"/>
      <c r="DI609" s="1"/>
      <c r="DJ609" s="1"/>
      <c r="DK609" s="1"/>
      <c r="DL609" s="1"/>
      <c r="DM609" s="1"/>
    </row>
    <row r="610" spans="1:117" x14ac:dyDescent="0.2">
      <c r="A610" s="97">
        <f t="shared" si="268"/>
        <v>44051</v>
      </c>
      <c r="B610" s="5">
        <f t="shared" si="257"/>
        <v>854.41297096000005</v>
      </c>
      <c r="C610" s="5">
        <f t="shared" si="269"/>
        <v>812.50040322999996</v>
      </c>
      <c r="D610" s="63">
        <f t="shared" si="270"/>
        <v>5325.46</v>
      </c>
      <c r="E610" s="11">
        <f>IF(K610=1,VLOOKUP(A610,[1]Plan1!$BO$80:$BQ$314,3),E609)</f>
        <v>5344.63</v>
      </c>
      <c r="F610" s="143">
        <f t="shared" si="271"/>
        <v>44028</v>
      </c>
      <c r="G610" s="9">
        <f t="shared" si="258"/>
        <v>3.599689040946652E-3</v>
      </c>
      <c r="H610" s="64">
        <f t="shared" si="275"/>
        <v>44060</v>
      </c>
      <c r="I610" s="64">
        <f t="shared" si="259"/>
        <v>44060</v>
      </c>
      <c r="J610" s="1">
        <f t="shared" si="272"/>
        <v>23</v>
      </c>
      <c r="K610" s="1">
        <f t="shared" si="255"/>
        <v>18</v>
      </c>
      <c r="L610" s="5">
        <f t="shared" si="260"/>
        <v>1.0028160399999999</v>
      </c>
      <c r="M610" s="12">
        <f t="shared" si="256"/>
        <v>1.0025999400000001</v>
      </c>
      <c r="N610" s="12">
        <f t="shared" si="276"/>
        <v>1.0453357661685476</v>
      </c>
      <c r="O610" s="5">
        <f t="shared" si="254"/>
        <v>1.04827947</v>
      </c>
      <c r="P610" s="5">
        <f t="shared" si="261"/>
        <v>851.72749207000004</v>
      </c>
      <c r="Q610" s="10">
        <f t="shared" si="262"/>
        <v>0</v>
      </c>
      <c r="R610" s="6">
        <f t="shared" si="263"/>
        <v>0</v>
      </c>
      <c r="S610" s="5">
        <f t="shared" si="264"/>
        <v>0</v>
      </c>
      <c r="T610" s="6">
        <f t="shared" si="273"/>
        <v>0.12</v>
      </c>
      <c r="U610" s="10">
        <f t="shared" si="253"/>
        <v>7</v>
      </c>
      <c r="V610" s="10">
        <v>252</v>
      </c>
      <c r="W610" s="12">
        <f t="shared" si="265"/>
        <v>1.003152979</v>
      </c>
      <c r="X610" s="5">
        <f t="shared" si="266"/>
        <v>2.6854788900000002</v>
      </c>
      <c r="Y610" s="11">
        <f t="shared" si="267"/>
        <v>0</v>
      </c>
      <c r="Z610" s="2" t="s">
        <v>65</v>
      </c>
      <c r="AA610" s="64">
        <f t="shared" si="274"/>
        <v>44074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9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4"/>
      <c r="CX610" s="1"/>
      <c r="CY610" s="1"/>
      <c r="CZ610" s="1"/>
      <c r="DA610" s="1"/>
      <c r="DB610" s="1"/>
      <c r="DC610" s="1"/>
      <c r="DD610" s="1"/>
      <c r="DE610" s="1"/>
      <c r="DF610" s="1"/>
      <c r="DG610" s="2"/>
      <c r="DH610" s="1"/>
      <c r="DI610" s="1"/>
      <c r="DJ610" s="1"/>
      <c r="DK610" s="1"/>
      <c r="DL610" s="1"/>
      <c r="DM610" s="1"/>
    </row>
    <row r="611" spans="1:117" x14ac:dyDescent="0.2">
      <c r="A611" s="97">
        <f t="shared" si="268"/>
        <v>44052</v>
      </c>
      <c r="B611" s="5">
        <f t="shared" si="257"/>
        <v>854.41297096000005</v>
      </c>
      <c r="C611" s="5">
        <f t="shared" si="269"/>
        <v>812.50040322999996</v>
      </c>
      <c r="D611" s="63">
        <f t="shared" si="270"/>
        <v>5325.46</v>
      </c>
      <c r="E611" s="11">
        <f>IF(K611=1,VLOOKUP(A611,[1]Plan1!$BO$80:$BQ$314,3),E610)</f>
        <v>5344.63</v>
      </c>
      <c r="F611" s="143">
        <f t="shared" si="271"/>
        <v>44028</v>
      </c>
      <c r="G611" s="9">
        <f t="shared" si="258"/>
        <v>3.599689040946652E-3</v>
      </c>
      <c r="H611" s="64">
        <f t="shared" si="275"/>
        <v>44060</v>
      </c>
      <c r="I611" s="64">
        <f t="shared" si="259"/>
        <v>44060</v>
      </c>
      <c r="J611" s="1">
        <f t="shared" si="272"/>
        <v>23</v>
      </c>
      <c r="K611" s="1">
        <f t="shared" si="255"/>
        <v>18</v>
      </c>
      <c r="L611" s="5">
        <f t="shared" si="260"/>
        <v>1.0028160399999999</v>
      </c>
      <c r="M611" s="12">
        <f t="shared" si="256"/>
        <v>1.0025999400000001</v>
      </c>
      <c r="N611" s="12">
        <f t="shared" si="276"/>
        <v>1.0453357661685476</v>
      </c>
      <c r="O611" s="5">
        <f t="shared" si="254"/>
        <v>1.04827947</v>
      </c>
      <c r="P611" s="5">
        <f t="shared" si="261"/>
        <v>851.72749207000004</v>
      </c>
      <c r="Q611" s="10">
        <f t="shared" si="262"/>
        <v>0</v>
      </c>
      <c r="R611" s="6">
        <f t="shared" si="263"/>
        <v>0</v>
      </c>
      <c r="S611" s="5">
        <f t="shared" si="264"/>
        <v>0</v>
      </c>
      <c r="T611" s="6">
        <f t="shared" si="273"/>
        <v>0.12</v>
      </c>
      <c r="U611" s="10">
        <f t="shared" si="253"/>
        <v>7</v>
      </c>
      <c r="V611" s="10">
        <v>252</v>
      </c>
      <c r="W611" s="12">
        <f t="shared" si="265"/>
        <v>1.003152979</v>
      </c>
      <c r="X611" s="5">
        <f t="shared" si="266"/>
        <v>2.6854788900000002</v>
      </c>
      <c r="Y611" s="11">
        <f t="shared" si="267"/>
        <v>0</v>
      </c>
      <c r="Z611" s="2" t="s">
        <v>65</v>
      </c>
      <c r="AA611" s="64">
        <f t="shared" si="274"/>
        <v>44074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9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4"/>
      <c r="CX611" s="1"/>
      <c r="CY611" s="1"/>
      <c r="CZ611" s="1"/>
      <c r="DA611" s="1"/>
      <c r="DB611" s="1"/>
      <c r="DC611" s="1"/>
      <c r="DD611" s="1"/>
      <c r="DE611" s="1"/>
      <c r="DF611" s="1"/>
      <c r="DG611" s="2"/>
      <c r="DH611" s="1"/>
      <c r="DI611" s="1"/>
      <c r="DJ611" s="1"/>
      <c r="DK611" s="1"/>
      <c r="DL611" s="1"/>
      <c r="DM611" s="1"/>
    </row>
    <row r="612" spans="1:117" x14ac:dyDescent="0.2">
      <c r="A612" s="97">
        <f t="shared" si="268"/>
        <v>44053</v>
      </c>
      <c r="B612" s="5">
        <f t="shared" si="257"/>
        <v>854.41297096000005</v>
      </c>
      <c r="C612" s="5">
        <f t="shared" si="269"/>
        <v>812.50040322999996</v>
      </c>
      <c r="D612" s="63">
        <f t="shared" si="270"/>
        <v>5325.46</v>
      </c>
      <c r="E612" s="11">
        <f>IF(K612=1,VLOOKUP(A612,[1]Plan1!$BO$80:$BQ$314,3),E611)</f>
        <v>5344.63</v>
      </c>
      <c r="F612" s="143">
        <f t="shared" si="271"/>
        <v>44028</v>
      </c>
      <c r="G612" s="9">
        <f t="shared" si="258"/>
        <v>3.599689040946652E-3</v>
      </c>
      <c r="H612" s="64">
        <f t="shared" si="275"/>
        <v>44060</v>
      </c>
      <c r="I612" s="64">
        <f t="shared" si="259"/>
        <v>44060</v>
      </c>
      <c r="J612" s="1">
        <f t="shared" si="272"/>
        <v>23</v>
      </c>
      <c r="K612" s="1">
        <f t="shared" si="255"/>
        <v>18</v>
      </c>
      <c r="L612" s="5">
        <f t="shared" si="260"/>
        <v>1.0028160399999999</v>
      </c>
      <c r="M612" s="12">
        <f t="shared" si="256"/>
        <v>1.0025999400000001</v>
      </c>
      <c r="N612" s="12">
        <f t="shared" si="276"/>
        <v>1.0453357661685476</v>
      </c>
      <c r="O612" s="5">
        <f t="shared" si="254"/>
        <v>1.04827947</v>
      </c>
      <c r="P612" s="5">
        <f t="shared" si="261"/>
        <v>851.72749207000004</v>
      </c>
      <c r="Q612" s="10">
        <f t="shared" si="262"/>
        <v>0</v>
      </c>
      <c r="R612" s="6">
        <f t="shared" si="263"/>
        <v>0</v>
      </c>
      <c r="S612" s="5">
        <f t="shared" si="264"/>
        <v>0</v>
      </c>
      <c r="T612" s="6">
        <f t="shared" si="273"/>
        <v>0.12</v>
      </c>
      <c r="U612" s="10">
        <f t="shared" si="253"/>
        <v>7</v>
      </c>
      <c r="V612" s="10">
        <v>252</v>
      </c>
      <c r="W612" s="12">
        <f t="shared" si="265"/>
        <v>1.003152979</v>
      </c>
      <c r="X612" s="5">
        <f t="shared" si="266"/>
        <v>2.6854788900000002</v>
      </c>
      <c r="Y612" s="11">
        <f t="shared" si="267"/>
        <v>0</v>
      </c>
      <c r="Z612" s="2" t="s">
        <v>65</v>
      </c>
      <c r="AA612" s="64">
        <f t="shared" si="274"/>
        <v>44074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9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4"/>
      <c r="CX612" s="1"/>
      <c r="CY612" s="1"/>
      <c r="CZ612" s="1"/>
      <c r="DA612" s="1"/>
      <c r="DB612" s="1"/>
      <c r="DC612" s="1"/>
      <c r="DD612" s="1"/>
      <c r="DE612" s="1"/>
      <c r="DF612" s="1"/>
      <c r="DG612" s="2"/>
      <c r="DH612" s="1"/>
      <c r="DI612" s="1"/>
      <c r="DJ612" s="1"/>
      <c r="DK612" s="1"/>
      <c r="DL612" s="1"/>
      <c r="DM612" s="1"/>
    </row>
    <row r="613" spans="1:117" x14ac:dyDescent="0.2">
      <c r="A613" s="97">
        <f t="shared" si="268"/>
        <v>44054</v>
      </c>
      <c r="B613" s="5">
        <f t="shared" si="257"/>
        <v>854.93085285000006</v>
      </c>
      <c r="C613" s="5">
        <f t="shared" si="269"/>
        <v>812.50040322999996</v>
      </c>
      <c r="D613" s="63">
        <f t="shared" si="270"/>
        <v>5325.46</v>
      </c>
      <c r="E613" s="11">
        <f>IF(K613=1,VLOOKUP(A613,[1]Plan1!$BO$80:$BQ$314,3),E612)</f>
        <v>5344.63</v>
      </c>
      <c r="F613" s="143">
        <f t="shared" si="271"/>
        <v>44028</v>
      </c>
      <c r="G613" s="9">
        <f t="shared" si="258"/>
        <v>3.599689040946652E-3</v>
      </c>
      <c r="H613" s="64">
        <f t="shared" si="275"/>
        <v>44060</v>
      </c>
      <c r="I613" s="64">
        <f t="shared" si="259"/>
        <v>44060</v>
      </c>
      <c r="J613" s="1">
        <f t="shared" si="272"/>
        <v>23</v>
      </c>
      <c r="K613" s="1">
        <f t="shared" si="255"/>
        <v>19</v>
      </c>
      <c r="L613" s="5">
        <f t="shared" si="260"/>
        <v>1.00297272</v>
      </c>
      <c r="M613" s="12">
        <f t="shared" si="256"/>
        <v>1.0025999400000001</v>
      </c>
      <c r="N613" s="12">
        <f t="shared" si="276"/>
        <v>1.0453357661685476</v>
      </c>
      <c r="O613" s="5">
        <f t="shared" si="254"/>
        <v>1.04844325</v>
      </c>
      <c r="P613" s="5">
        <f t="shared" si="261"/>
        <v>851.86056338000003</v>
      </c>
      <c r="Q613" s="10">
        <f t="shared" si="262"/>
        <v>0</v>
      </c>
      <c r="R613" s="6">
        <f t="shared" si="263"/>
        <v>0</v>
      </c>
      <c r="S613" s="5">
        <f t="shared" si="264"/>
        <v>0</v>
      </c>
      <c r="T613" s="6">
        <f t="shared" si="273"/>
        <v>0.12</v>
      </c>
      <c r="U613" s="10">
        <f t="shared" ref="U613:U676" si="277">IF(Q612&gt;0,1,IF(K613=K612,U612,U612+1))</f>
        <v>8</v>
      </c>
      <c r="V613" s="10">
        <v>252</v>
      </c>
      <c r="W613" s="12">
        <f t="shared" si="265"/>
        <v>1.003604216</v>
      </c>
      <c r="X613" s="5">
        <f t="shared" si="266"/>
        <v>3.0702894700000001</v>
      </c>
      <c r="Y613" s="11">
        <f t="shared" si="267"/>
        <v>0</v>
      </c>
      <c r="Z613" s="2" t="s">
        <v>65</v>
      </c>
      <c r="AA613" s="64">
        <f t="shared" si="274"/>
        <v>44074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9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4"/>
      <c r="CX613" s="1"/>
      <c r="CY613" s="1"/>
      <c r="CZ613" s="1"/>
      <c r="DA613" s="1"/>
      <c r="DB613" s="1"/>
      <c r="DC613" s="1"/>
      <c r="DD613" s="1"/>
      <c r="DE613" s="1"/>
      <c r="DF613" s="1"/>
      <c r="DG613" s="2"/>
      <c r="DH613" s="1"/>
      <c r="DI613" s="1"/>
      <c r="DJ613" s="1"/>
      <c r="DK613" s="1"/>
      <c r="DL613" s="1"/>
      <c r="DM613" s="1"/>
    </row>
    <row r="614" spans="1:117" x14ac:dyDescent="0.2">
      <c r="A614" s="97">
        <f t="shared" si="268"/>
        <v>44055</v>
      </c>
      <c r="B614" s="5">
        <f t="shared" si="257"/>
        <v>855.44905957000003</v>
      </c>
      <c r="C614" s="5">
        <f t="shared" si="269"/>
        <v>812.50040322999996</v>
      </c>
      <c r="D614" s="63">
        <f t="shared" si="270"/>
        <v>5325.46</v>
      </c>
      <c r="E614" s="11">
        <f>IF(K614=1,VLOOKUP(A614,[1]Plan1!$BO$80:$BQ$314,3),E613)</f>
        <v>5344.63</v>
      </c>
      <c r="F614" s="143">
        <f t="shared" si="271"/>
        <v>44028</v>
      </c>
      <c r="G614" s="9">
        <f t="shared" si="258"/>
        <v>3.599689040946652E-3</v>
      </c>
      <c r="H614" s="64">
        <f t="shared" si="275"/>
        <v>44060</v>
      </c>
      <c r="I614" s="64">
        <f t="shared" si="259"/>
        <v>44060</v>
      </c>
      <c r="J614" s="1">
        <f t="shared" si="272"/>
        <v>23</v>
      </c>
      <c r="K614" s="1">
        <f t="shared" si="255"/>
        <v>20</v>
      </c>
      <c r="L614" s="5">
        <f t="shared" si="260"/>
        <v>1.00312943</v>
      </c>
      <c r="M614" s="12">
        <f t="shared" si="256"/>
        <v>1.0025999400000001</v>
      </c>
      <c r="N614" s="12">
        <f t="shared" si="276"/>
        <v>1.0453357661685476</v>
      </c>
      <c r="O614" s="5">
        <f t="shared" si="254"/>
        <v>1.0486070700000001</v>
      </c>
      <c r="P614" s="5">
        <f t="shared" si="261"/>
        <v>851.9936672</v>
      </c>
      <c r="Q614" s="10">
        <f t="shared" si="262"/>
        <v>0</v>
      </c>
      <c r="R614" s="6">
        <f t="shared" si="263"/>
        <v>0</v>
      </c>
      <c r="S614" s="5">
        <f t="shared" si="264"/>
        <v>0</v>
      </c>
      <c r="T614" s="6">
        <f t="shared" si="273"/>
        <v>0.12</v>
      </c>
      <c r="U614" s="10">
        <f t="shared" si="277"/>
        <v>9</v>
      </c>
      <c r="V614" s="10">
        <v>252</v>
      </c>
      <c r="W614" s="12">
        <f t="shared" si="265"/>
        <v>1.0040556549999999</v>
      </c>
      <c r="X614" s="5">
        <f t="shared" si="266"/>
        <v>3.4553923700000002</v>
      </c>
      <c r="Y614" s="11">
        <f t="shared" si="267"/>
        <v>0</v>
      </c>
      <c r="Z614" s="2" t="s">
        <v>65</v>
      </c>
      <c r="AA614" s="64">
        <f t="shared" si="274"/>
        <v>44074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9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4"/>
      <c r="CX614" s="1"/>
      <c r="CY614" s="1"/>
      <c r="CZ614" s="1"/>
      <c r="DA614" s="1"/>
      <c r="DB614" s="1"/>
      <c r="DC614" s="1"/>
      <c r="DD614" s="1"/>
      <c r="DE614" s="1"/>
      <c r="DF614" s="1"/>
      <c r="DG614" s="2"/>
      <c r="DH614" s="1"/>
      <c r="DI614" s="1"/>
      <c r="DJ614" s="1"/>
      <c r="DK614" s="1"/>
      <c r="DL614" s="1"/>
      <c r="DM614" s="1"/>
    </row>
    <row r="615" spans="1:117" x14ac:dyDescent="0.2">
      <c r="A615" s="97">
        <f t="shared" si="268"/>
        <v>44056</v>
      </c>
      <c r="B615" s="5">
        <f t="shared" si="257"/>
        <v>855.96755944999995</v>
      </c>
      <c r="C615" s="5">
        <f t="shared" si="269"/>
        <v>812.50040322999996</v>
      </c>
      <c r="D615" s="63">
        <f t="shared" si="270"/>
        <v>5325.46</v>
      </c>
      <c r="E615" s="11">
        <f>IF(K615=1,VLOOKUP(A615,[1]Plan1!$BO$80:$BQ$314,3),E614)</f>
        <v>5344.63</v>
      </c>
      <c r="F615" s="143">
        <f t="shared" si="271"/>
        <v>44028</v>
      </c>
      <c r="G615" s="9">
        <f t="shared" si="258"/>
        <v>3.599689040946652E-3</v>
      </c>
      <c r="H615" s="64">
        <f t="shared" si="275"/>
        <v>44060</v>
      </c>
      <c r="I615" s="64">
        <f t="shared" si="259"/>
        <v>44060</v>
      </c>
      <c r="J615" s="1">
        <f t="shared" si="272"/>
        <v>23</v>
      </c>
      <c r="K615" s="1">
        <f t="shared" si="255"/>
        <v>21</v>
      </c>
      <c r="L615" s="5">
        <f t="shared" si="260"/>
        <v>1.0032861500000001</v>
      </c>
      <c r="M615" s="12">
        <f t="shared" si="256"/>
        <v>1.0025999400000001</v>
      </c>
      <c r="N615" s="12">
        <f t="shared" si="276"/>
        <v>1.0453357661685476</v>
      </c>
      <c r="O615" s="5">
        <f t="shared" si="254"/>
        <v>1.0487708899999999</v>
      </c>
      <c r="P615" s="5">
        <f t="shared" si="261"/>
        <v>852.12677101999998</v>
      </c>
      <c r="Q615" s="10">
        <f t="shared" si="262"/>
        <v>0</v>
      </c>
      <c r="R615" s="6">
        <f t="shared" si="263"/>
        <v>0</v>
      </c>
      <c r="S615" s="5">
        <f t="shared" si="264"/>
        <v>0</v>
      </c>
      <c r="T615" s="6">
        <f t="shared" si="273"/>
        <v>0.12</v>
      </c>
      <c r="U615" s="10">
        <f t="shared" si="277"/>
        <v>10</v>
      </c>
      <c r="V615" s="10">
        <v>252</v>
      </c>
      <c r="W615" s="12">
        <f t="shared" si="265"/>
        <v>1.004507297</v>
      </c>
      <c r="X615" s="5">
        <f t="shared" si="266"/>
        <v>3.8407884299999999</v>
      </c>
      <c r="Y615" s="11">
        <f t="shared" si="267"/>
        <v>0</v>
      </c>
      <c r="Z615" s="2" t="s">
        <v>65</v>
      </c>
      <c r="AA615" s="64">
        <f t="shared" si="274"/>
        <v>44074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9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4"/>
      <c r="CX615" s="1"/>
      <c r="CY615" s="1"/>
      <c r="CZ615" s="1"/>
      <c r="DA615" s="1"/>
      <c r="DB615" s="1"/>
      <c r="DC615" s="1"/>
      <c r="DD615" s="1"/>
      <c r="DE615" s="1"/>
      <c r="DF615" s="1"/>
      <c r="DG615" s="2"/>
      <c r="DH615" s="1"/>
      <c r="DI615" s="1"/>
      <c r="DJ615" s="1"/>
      <c r="DK615" s="1"/>
      <c r="DL615" s="1"/>
      <c r="DM615" s="1"/>
    </row>
    <row r="616" spans="1:117" x14ac:dyDescent="0.2">
      <c r="A616" s="97">
        <f t="shared" si="268"/>
        <v>44057</v>
      </c>
      <c r="B616" s="5">
        <f t="shared" si="257"/>
        <v>856.48639424999999</v>
      </c>
      <c r="C616" s="5">
        <f t="shared" si="269"/>
        <v>812.50040322999996</v>
      </c>
      <c r="D616" s="63">
        <f t="shared" si="270"/>
        <v>5325.46</v>
      </c>
      <c r="E616" s="11">
        <f>IF(K616=1,VLOOKUP(A616,[1]Plan1!$BO$80:$BQ$314,3),E615)</f>
        <v>5344.63</v>
      </c>
      <c r="F616" s="143">
        <f t="shared" si="271"/>
        <v>44028</v>
      </c>
      <c r="G616" s="9">
        <f t="shared" si="258"/>
        <v>3.599689040946652E-3</v>
      </c>
      <c r="H616" s="64">
        <f t="shared" si="275"/>
        <v>44060</v>
      </c>
      <c r="I616" s="64">
        <f t="shared" si="259"/>
        <v>44060</v>
      </c>
      <c r="J616" s="1">
        <f t="shared" si="272"/>
        <v>23</v>
      </c>
      <c r="K616" s="1">
        <f t="shared" si="255"/>
        <v>22</v>
      </c>
      <c r="L616" s="5">
        <f t="shared" si="260"/>
        <v>1.00344291</v>
      </c>
      <c r="M616" s="12">
        <f t="shared" si="256"/>
        <v>1.0025999400000001</v>
      </c>
      <c r="N616" s="12">
        <f t="shared" si="276"/>
        <v>1.0453357661685476</v>
      </c>
      <c r="O616" s="5">
        <f t="shared" si="254"/>
        <v>1.0489347600000001</v>
      </c>
      <c r="P616" s="5">
        <f t="shared" si="261"/>
        <v>852.25991546</v>
      </c>
      <c r="Q616" s="10">
        <f t="shared" si="262"/>
        <v>0</v>
      </c>
      <c r="R616" s="6">
        <f t="shared" si="263"/>
        <v>0</v>
      </c>
      <c r="S616" s="5">
        <f t="shared" si="264"/>
        <v>0</v>
      </c>
      <c r="T616" s="6">
        <f t="shared" si="273"/>
        <v>0.12</v>
      </c>
      <c r="U616" s="10">
        <f t="shared" si="277"/>
        <v>11</v>
      </c>
      <c r="V616" s="10">
        <v>252</v>
      </c>
      <c r="W616" s="12">
        <f t="shared" si="265"/>
        <v>1.004959143</v>
      </c>
      <c r="X616" s="5">
        <f t="shared" si="266"/>
        <v>4.2264787899999998</v>
      </c>
      <c r="Y616" s="11">
        <f t="shared" si="267"/>
        <v>0</v>
      </c>
      <c r="Z616" s="2" t="s">
        <v>65</v>
      </c>
      <c r="AA616" s="64">
        <f t="shared" si="274"/>
        <v>44074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9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4"/>
      <c r="CX616" s="1"/>
      <c r="CY616" s="1"/>
      <c r="CZ616" s="1"/>
      <c r="DA616" s="1"/>
      <c r="DB616" s="1"/>
      <c r="DC616" s="1"/>
      <c r="DD616" s="1"/>
      <c r="DE616" s="1"/>
      <c r="DF616" s="1"/>
      <c r="DG616" s="2"/>
      <c r="DH616" s="1"/>
      <c r="DI616" s="1"/>
      <c r="DJ616" s="1"/>
      <c r="DK616" s="1"/>
      <c r="DL616" s="1"/>
      <c r="DM616" s="1"/>
    </row>
    <row r="617" spans="1:117" x14ac:dyDescent="0.2">
      <c r="A617" s="97">
        <f t="shared" si="268"/>
        <v>44058</v>
      </c>
      <c r="B617" s="5">
        <f t="shared" si="257"/>
        <v>857.00553057000002</v>
      </c>
      <c r="C617" s="5">
        <f t="shared" si="269"/>
        <v>812.50040322999996</v>
      </c>
      <c r="D617" s="63">
        <f t="shared" si="270"/>
        <v>5325.46</v>
      </c>
      <c r="E617" s="11">
        <f>IF(K617=1,VLOOKUP(A617,[1]Plan1!$BO$80:$BQ$314,3),E616)</f>
        <v>5344.63</v>
      </c>
      <c r="F617" s="143">
        <f t="shared" si="271"/>
        <v>44028</v>
      </c>
      <c r="G617" s="9">
        <f t="shared" si="258"/>
        <v>3.599689040946652E-3</v>
      </c>
      <c r="H617" s="64">
        <f t="shared" si="275"/>
        <v>44089</v>
      </c>
      <c r="I617" s="64">
        <f t="shared" si="259"/>
        <v>44060</v>
      </c>
      <c r="J617" s="1">
        <f t="shared" si="272"/>
        <v>23</v>
      </c>
      <c r="K617" s="1">
        <f t="shared" si="255"/>
        <v>23</v>
      </c>
      <c r="L617" s="5">
        <f t="shared" si="260"/>
        <v>1.00359968</v>
      </c>
      <c r="M617" s="12">
        <f t="shared" si="256"/>
        <v>1.0025999400000001</v>
      </c>
      <c r="N617" s="12">
        <f t="shared" si="276"/>
        <v>1.0453357661685476</v>
      </c>
      <c r="O617" s="5">
        <f t="shared" ref="O617:O680" si="278">TRUNC(TRUNC((L617*N617),15),8)</f>
        <v>1.04909864</v>
      </c>
      <c r="P617" s="5">
        <f t="shared" si="261"/>
        <v>852.39306801999999</v>
      </c>
      <c r="Q617" s="10">
        <f t="shared" si="262"/>
        <v>0</v>
      </c>
      <c r="R617" s="6">
        <f t="shared" si="263"/>
        <v>0</v>
      </c>
      <c r="S617" s="5">
        <f t="shared" si="264"/>
        <v>0</v>
      </c>
      <c r="T617" s="6">
        <f t="shared" si="273"/>
        <v>0.12</v>
      </c>
      <c r="U617" s="10">
        <f t="shared" si="277"/>
        <v>12</v>
      </c>
      <c r="V617" s="10">
        <v>252</v>
      </c>
      <c r="W617" s="12">
        <f t="shared" si="265"/>
        <v>1.005411192</v>
      </c>
      <c r="X617" s="5">
        <f t="shared" si="266"/>
        <v>4.61246255</v>
      </c>
      <c r="Y617" s="11">
        <f t="shared" si="267"/>
        <v>0</v>
      </c>
      <c r="Z617" s="2" t="s">
        <v>65</v>
      </c>
      <c r="AA617" s="64">
        <f t="shared" si="274"/>
        <v>44074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9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4"/>
      <c r="CX617" s="1"/>
      <c r="CY617" s="1"/>
      <c r="CZ617" s="1"/>
      <c r="DA617" s="1"/>
      <c r="DB617" s="1"/>
      <c r="DC617" s="1"/>
      <c r="DD617" s="1"/>
      <c r="DE617" s="1"/>
      <c r="DF617" s="1"/>
      <c r="DG617" s="2"/>
      <c r="DH617" s="1"/>
      <c r="DI617" s="1"/>
      <c r="DJ617" s="1"/>
      <c r="DK617" s="1"/>
      <c r="DL617" s="1"/>
      <c r="DM617" s="1"/>
    </row>
    <row r="618" spans="1:117" x14ac:dyDescent="0.2">
      <c r="A618" s="97">
        <f t="shared" si="268"/>
        <v>44059</v>
      </c>
      <c r="B618" s="5">
        <f t="shared" si="257"/>
        <v>857.00553057000002</v>
      </c>
      <c r="C618" s="5">
        <f t="shared" si="269"/>
        <v>812.50040322999996</v>
      </c>
      <c r="D618" s="63">
        <f t="shared" si="270"/>
        <v>5325.46</v>
      </c>
      <c r="E618" s="11">
        <f>IF(K618=1,VLOOKUP(A618,[1]Plan1!$BO$80:$BQ$314,3),E617)</f>
        <v>5344.63</v>
      </c>
      <c r="F618" s="143">
        <f t="shared" si="271"/>
        <v>44028</v>
      </c>
      <c r="G618" s="9">
        <f t="shared" si="258"/>
        <v>3.599689040946652E-3</v>
      </c>
      <c r="H618" s="64">
        <f t="shared" si="275"/>
        <v>44089</v>
      </c>
      <c r="I618" s="64">
        <f t="shared" si="259"/>
        <v>44060</v>
      </c>
      <c r="J618" s="1">
        <f t="shared" si="272"/>
        <v>23</v>
      </c>
      <c r="K618" s="1">
        <f t="shared" ref="K618:K681" si="279">(J618-(NETWORKDAYS(A618,I618,AD$118:AD$502)-1))</f>
        <v>23</v>
      </c>
      <c r="L618" s="5">
        <f t="shared" si="260"/>
        <v>1.00359968</v>
      </c>
      <c r="M618" s="12">
        <f t="shared" ref="M618:M681" si="280">IF(I618&gt;I617,L617,M617)</f>
        <v>1.0025999400000001</v>
      </c>
      <c r="N618" s="12">
        <f t="shared" si="276"/>
        <v>1.0453357661685476</v>
      </c>
      <c r="O618" s="5">
        <f t="shared" si="278"/>
        <v>1.04909864</v>
      </c>
      <c r="P618" s="5">
        <f t="shared" si="261"/>
        <v>852.39306801999999</v>
      </c>
      <c r="Q618" s="10">
        <f t="shared" si="262"/>
        <v>0</v>
      </c>
      <c r="R618" s="6">
        <f t="shared" si="263"/>
        <v>0</v>
      </c>
      <c r="S618" s="5">
        <f t="shared" si="264"/>
        <v>0</v>
      </c>
      <c r="T618" s="6">
        <f t="shared" si="273"/>
        <v>0.12</v>
      </c>
      <c r="U618" s="10">
        <f t="shared" si="277"/>
        <v>12</v>
      </c>
      <c r="V618" s="10">
        <v>252</v>
      </c>
      <c r="W618" s="12">
        <f t="shared" si="265"/>
        <v>1.005411192</v>
      </c>
      <c r="X618" s="5">
        <f t="shared" si="266"/>
        <v>4.61246255</v>
      </c>
      <c r="Y618" s="11">
        <f t="shared" si="267"/>
        <v>0</v>
      </c>
      <c r="Z618" s="2" t="s">
        <v>65</v>
      </c>
      <c r="AA618" s="64">
        <f t="shared" si="274"/>
        <v>44074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9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4"/>
      <c r="CX618" s="1"/>
      <c r="CY618" s="1"/>
      <c r="CZ618" s="1"/>
      <c r="DA618" s="1"/>
      <c r="DB618" s="1"/>
      <c r="DC618" s="1"/>
      <c r="DD618" s="1"/>
      <c r="DE618" s="1"/>
      <c r="DF618" s="1"/>
      <c r="DG618" s="2"/>
      <c r="DH618" s="1"/>
      <c r="DI618" s="1"/>
      <c r="DJ618" s="1"/>
      <c r="DK618" s="1"/>
      <c r="DL618" s="1"/>
      <c r="DM618" s="1"/>
    </row>
    <row r="619" spans="1:117" x14ac:dyDescent="0.2">
      <c r="A619" s="97">
        <f t="shared" si="268"/>
        <v>44060</v>
      </c>
      <c r="B619" s="5">
        <f t="shared" si="257"/>
        <v>857.00553057000002</v>
      </c>
      <c r="C619" s="5">
        <f t="shared" si="269"/>
        <v>812.50040322999996</v>
      </c>
      <c r="D619" s="63">
        <f t="shared" si="270"/>
        <v>5325.46</v>
      </c>
      <c r="E619" s="11">
        <f>IF(K619=1,VLOOKUP(A619,[1]Plan1!$BO$80:$BQ$314,3),E618)</f>
        <v>5344.63</v>
      </c>
      <c r="F619" s="143">
        <f t="shared" si="271"/>
        <v>44028</v>
      </c>
      <c r="G619" s="9">
        <f t="shared" si="258"/>
        <v>3.599689040946652E-3</v>
      </c>
      <c r="H619" s="64">
        <f t="shared" si="275"/>
        <v>44089</v>
      </c>
      <c r="I619" s="64">
        <f t="shared" si="259"/>
        <v>44060</v>
      </c>
      <c r="J619" s="1">
        <f t="shared" si="272"/>
        <v>23</v>
      </c>
      <c r="K619" s="1">
        <f t="shared" si="279"/>
        <v>23</v>
      </c>
      <c r="L619" s="5">
        <f t="shared" si="260"/>
        <v>1.00359968</v>
      </c>
      <c r="M619" s="12">
        <f t="shared" si="280"/>
        <v>1.0025999400000001</v>
      </c>
      <c r="N619" s="12">
        <f t="shared" si="276"/>
        <v>1.0453357661685476</v>
      </c>
      <c r="O619" s="5">
        <f t="shared" si="278"/>
        <v>1.04909864</v>
      </c>
      <c r="P619" s="5">
        <f t="shared" si="261"/>
        <v>852.39306801999999</v>
      </c>
      <c r="Q619" s="10">
        <f t="shared" si="262"/>
        <v>0</v>
      </c>
      <c r="R619" s="6">
        <f t="shared" si="263"/>
        <v>0</v>
      </c>
      <c r="S619" s="5">
        <f t="shared" si="264"/>
        <v>0</v>
      </c>
      <c r="T619" s="6">
        <f t="shared" si="273"/>
        <v>0.12</v>
      </c>
      <c r="U619" s="10">
        <f t="shared" si="277"/>
        <v>12</v>
      </c>
      <c r="V619" s="10">
        <v>252</v>
      </c>
      <c r="W619" s="12">
        <f t="shared" si="265"/>
        <v>1.005411192</v>
      </c>
      <c r="X619" s="5">
        <f t="shared" si="266"/>
        <v>4.61246255</v>
      </c>
      <c r="Y619" s="11">
        <f t="shared" si="267"/>
        <v>0</v>
      </c>
      <c r="Z619" s="2" t="s">
        <v>65</v>
      </c>
      <c r="AA619" s="64">
        <f t="shared" si="274"/>
        <v>44074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9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4"/>
      <c r="CX619" s="1"/>
      <c r="CY619" s="1"/>
      <c r="CZ619" s="1"/>
      <c r="DA619" s="1"/>
      <c r="DB619" s="1"/>
      <c r="DC619" s="1"/>
      <c r="DD619" s="1"/>
      <c r="DE619" s="1"/>
      <c r="DF619" s="1"/>
      <c r="DG619" s="2"/>
      <c r="DH619" s="1"/>
      <c r="DI619" s="1"/>
      <c r="DJ619" s="1"/>
      <c r="DK619" s="1"/>
      <c r="DL619" s="1"/>
      <c r="DM619" s="1"/>
    </row>
    <row r="620" spans="1:117" x14ac:dyDescent="0.2">
      <c r="A620" s="97">
        <f t="shared" si="268"/>
        <v>44061</v>
      </c>
      <c r="B620" s="5">
        <f t="shared" si="257"/>
        <v>857.49381439000001</v>
      </c>
      <c r="C620" s="5">
        <f t="shared" si="269"/>
        <v>812.50040322999996</v>
      </c>
      <c r="D620" s="63">
        <f t="shared" si="270"/>
        <v>5344.63</v>
      </c>
      <c r="E620" s="11">
        <f>IF(K620=1,VLOOKUP(A620,[1]Plan1!$BO$80:$BQ$314,3),E619)</f>
        <v>5357.46</v>
      </c>
      <c r="F620" s="143">
        <f t="shared" si="271"/>
        <v>44061</v>
      </c>
      <c r="G620" s="9">
        <f t="shared" si="258"/>
        <v>2.4005403554596683E-3</v>
      </c>
      <c r="H620" s="64">
        <f t="shared" si="275"/>
        <v>44089</v>
      </c>
      <c r="I620" s="64">
        <f t="shared" si="259"/>
        <v>44089</v>
      </c>
      <c r="J620" s="1">
        <f t="shared" si="272"/>
        <v>20</v>
      </c>
      <c r="K620" s="1">
        <f t="shared" si="279"/>
        <v>1</v>
      </c>
      <c r="L620" s="5">
        <f t="shared" si="260"/>
        <v>1.0001198899999999</v>
      </c>
      <c r="M620" s="12">
        <f t="shared" si="280"/>
        <v>1.00359968</v>
      </c>
      <c r="N620" s="12">
        <f t="shared" si="276"/>
        <v>1.0490986404193092</v>
      </c>
      <c r="O620" s="5">
        <f t="shared" si="278"/>
        <v>1.0492244100000001</v>
      </c>
      <c r="P620" s="5">
        <f t="shared" si="261"/>
        <v>852.49525619999997</v>
      </c>
      <c r="Q620" s="10">
        <f t="shared" si="262"/>
        <v>0</v>
      </c>
      <c r="R620" s="6">
        <f t="shared" si="263"/>
        <v>0</v>
      </c>
      <c r="S620" s="5">
        <f t="shared" si="264"/>
        <v>0</v>
      </c>
      <c r="T620" s="6">
        <f t="shared" si="273"/>
        <v>0.12</v>
      </c>
      <c r="U620" s="10">
        <f t="shared" si="277"/>
        <v>13</v>
      </c>
      <c r="V620" s="10">
        <v>252</v>
      </c>
      <c r="W620" s="12">
        <f t="shared" si="265"/>
        <v>1.0058634440000001</v>
      </c>
      <c r="X620" s="5">
        <f t="shared" si="266"/>
        <v>4.9985581899999998</v>
      </c>
      <c r="Y620" s="11">
        <f t="shared" si="267"/>
        <v>0</v>
      </c>
      <c r="Z620" s="2" t="s">
        <v>65</v>
      </c>
      <c r="AA620" s="64">
        <f t="shared" si="274"/>
        <v>44074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9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4"/>
      <c r="CX620" s="1"/>
      <c r="CY620" s="1"/>
      <c r="CZ620" s="1"/>
      <c r="DA620" s="1"/>
      <c r="DB620" s="1"/>
      <c r="DC620" s="1"/>
      <c r="DD620" s="1"/>
      <c r="DE620" s="1"/>
      <c r="DF620" s="1"/>
      <c r="DG620" s="2"/>
      <c r="DH620" s="1"/>
      <c r="DI620" s="1"/>
      <c r="DJ620" s="1"/>
      <c r="DK620" s="1"/>
      <c r="DL620" s="1"/>
      <c r="DM620" s="1"/>
    </row>
    <row r="621" spans="1:117" x14ac:dyDescent="0.2">
      <c r="A621" s="97">
        <f t="shared" si="268"/>
        <v>44062</v>
      </c>
      <c r="B621" s="5">
        <f t="shared" si="257"/>
        <v>857.98238091999997</v>
      </c>
      <c r="C621" s="5">
        <f t="shared" si="269"/>
        <v>812.50040322999996</v>
      </c>
      <c r="D621" s="63">
        <f t="shared" si="270"/>
        <v>5344.63</v>
      </c>
      <c r="E621" s="11">
        <f>IF(K621=1,VLOOKUP(A621,[1]Plan1!$BO$80:$BQ$314,3),E620)</f>
        <v>5357.46</v>
      </c>
      <c r="F621" s="143">
        <f t="shared" si="271"/>
        <v>44061</v>
      </c>
      <c r="G621" s="9">
        <f t="shared" si="258"/>
        <v>2.4005403554596683E-3</v>
      </c>
      <c r="H621" s="64">
        <f t="shared" si="275"/>
        <v>44089</v>
      </c>
      <c r="I621" s="64">
        <f t="shared" si="259"/>
        <v>44089</v>
      </c>
      <c r="J621" s="1">
        <f t="shared" si="272"/>
        <v>20</v>
      </c>
      <c r="K621" s="1">
        <f t="shared" si="279"/>
        <v>2</v>
      </c>
      <c r="L621" s="5">
        <f t="shared" si="260"/>
        <v>1.00023979</v>
      </c>
      <c r="M621" s="12">
        <f t="shared" si="280"/>
        <v>1.00359968</v>
      </c>
      <c r="N621" s="12">
        <f t="shared" si="276"/>
        <v>1.0490986404193092</v>
      </c>
      <c r="O621" s="5">
        <f t="shared" si="278"/>
        <v>1.0493501999999999</v>
      </c>
      <c r="P621" s="5">
        <f t="shared" si="261"/>
        <v>852.59746061999999</v>
      </c>
      <c r="Q621" s="10">
        <f t="shared" si="262"/>
        <v>0</v>
      </c>
      <c r="R621" s="6">
        <f t="shared" si="263"/>
        <v>0</v>
      </c>
      <c r="S621" s="5">
        <f t="shared" si="264"/>
        <v>0</v>
      </c>
      <c r="T621" s="6">
        <f t="shared" si="273"/>
        <v>0.12</v>
      </c>
      <c r="U621" s="10">
        <f t="shared" si="277"/>
        <v>14</v>
      </c>
      <c r="V621" s="10">
        <v>252</v>
      </c>
      <c r="W621" s="12">
        <f t="shared" si="265"/>
        <v>1.0063158999999999</v>
      </c>
      <c r="X621" s="5">
        <f t="shared" si="266"/>
        <v>5.3849203000000001</v>
      </c>
      <c r="Y621" s="11">
        <f t="shared" si="267"/>
        <v>0</v>
      </c>
      <c r="Z621" s="2" t="s">
        <v>65</v>
      </c>
      <c r="AA621" s="64">
        <f t="shared" si="274"/>
        <v>44074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9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4"/>
      <c r="CX621" s="1"/>
      <c r="CY621" s="1"/>
      <c r="CZ621" s="1"/>
      <c r="DA621" s="1"/>
      <c r="DB621" s="1"/>
      <c r="DC621" s="1"/>
      <c r="DD621" s="1"/>
      <c r="DE621" s="1"/>
      <c r="DF621" s="1"/>
      <c r="DG621" s="2"/>
      <c r="DH621" s="1"/>
      <c r="DI621" s="1"/>
      <c r="DJ621" s="1"/>
      <c r="DK621" s="1"/>
      <c r="DL621" s="1"/>
      <c r="DM621" s="1"/>
    </row>
    <row r="622" spans="1:117" x14ac:dyDescent="0.2">
      <c r="A622" s="97">
        <f t="shared" si="268"/>
        <v>44063</v>
      </c>
      <c r="B622" s="5">
        <f t="shared" si="257"/>
        <v>858.47122939999997</v>
      </c>
      <c r="C622" s="5">
        <f t="shared" si="269"/>
        <v>812.50040322999996</v>
      </c>
      <c r="D622" s="63">
        <f t="shared" si="270"/>
        <v>5344.63</v>
      </c>
      <c r="E622" s="11">
        <f>IF(K622=1,VLOOKUP(A622,[1]Plan1!$BO$80:$BQ$314,3),E621)</f>
        <v>5357.46</v>
      </c>
      <c r="F622" s="143">
        <f t="shared" si="271"/>
        <v>44061</v>
      </c>
      <c r="G622" s="9">
        <f t="shared" si="258"/>
        <v>2.4005403554596683E-3</v>
      </c>
      <c r="H622" s="64">
        <f t="shared" si="275"/>
        <v>44089</v>
      </c>
      <c r="I622" s="64">
        <f t="shared" si="259"/>
        <v>44089</v>
      </c>
      <c r="J622" s="1">
        <f t="shared" si="272"/>
        <v>20</v>
      </c>
      <c r="K622" s="1">
        <f t="shared" si="279"/>
        <v>3</v>
      </c>
      <c r="L622" s="5">
        <f t="shared" si="260"/>
        <v>1.0003597099999999</v>
      </c>
      <c r="M622" s="12">
        <f t="shared" si="280"/>
        <v>1.00359968</v>
      </c>
      <c r="N622" s="12">
        <f t="shared" si="276"/>
        <v>1.0490986404193092</v>
      </c>
      <c r="O622" s="5">
        <f t="shared" si="278"/>
        <v>1.04947601</v>
      </c>
      <c r="P622" s="5">
        <f t="shared" si="261"/>
        <v>852.69968129999995</v>
      </c>
      <c r="Q622" s="10">
        <f t="shared" si="262"/>
        <v>0</v>
      </c>
      <c r="R622" s="6">
        <f t="shared" si="263"/>
        <v>0</v>
      </c>
      <c r="S622" s="5">
        <f t="shared" si="264"/>
        <v>0</v>
      </c>
      <c r="T622" s="6">
        <f t="shared" si="273"/>
        <v>0.12</v>
      </c>
      <c r="U622" s="10">
        <f t="shared" si="277"/>
        <v>15</v>
      </c>
      <c r="V622" s="10">
        <v>252</v>
      </c>
      <c r="W622" s="12">
        <f t="shared" si="265"/>
        <v>1.006768559</v>
      </c>
      <c r="X622" s="5">
        <f t="shared" si="266"/>
        <v>5.7715481000000004</v>
      </c>
      <c r="Y622" s="11">
        <f t="shared" si="267"/>
        <v>0</v>
      </c>
      <c r="Z622" s="2" t="s">
        <v>65</v>
      </c>
      <c r="AA622" s="64">
        <f t="shared" si="274"/>
        <v>44074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9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4"/>
      <c r="CX622" s="1"/>
      <c r="CY622" s="1"/>
      <c r="CZ622" s="1"/>
      <c r="DA622" s="1"/>
      <c r="DB622" s="1"/>
      <c r="DC622" s="1"/>
      <c r="DD622" s="1"/>
      <c r="DE622" s="1"/>
      <c r="DF622" s="1"/>
      <c r="DG622" s="2"/>
      <c r="DH622" s="1"/>
      <c r="DI622" s="1"/>
      <c r="DJ622" s="1"/>
      <c r="DK622" s="1"/>
      <c r="DL622" s="1"/>
      <c r="DM622" s="1"/>
    </row>
    <row r="623" spans="1:117" x14ac:dyDescent="0.2">
      <c r="A623" s="97">
        <f t="shared" si="268"/>
        <v>44064</v>
      </c>
      <c r="B623" s="5">
        <f t="shared" si="257"/>
        <v>858.96035256999994</v>
      </c>
      <c r="C623" s="5">
        <f t="shared" si="269"/>
        <v>812.50040322999996</v>
      </c>
      <c r="D623" s="63">
        <f t="shared" si="270"/>
        <v>5344.63</v>
      </c>
      <c r="E623" s="11">
        <f>IF(K623=1,VLOOKUP(A623,[1]Plan1!$BO$80:$BQ$314,3),E622)</f>
        <v>5357.46</v>
      </c>
      <c r="F623" s="143">
        <f t="shared" si="271"/>
        <v>44061</v>
      </c>
      <c r="G623" s="9">
        <f t="shared" si="258"/>
        <v>2.4005403554596683E-3</v>
      </c>
      <c r="H623" s="64">
        <f t="shared" si="275"/>
        <v>44089</v>
      </c>
      <c r="I623" s="64">
        <f t="shared" si="259"/>
        <v>44089</v>
      </c>
      <c r="J623" s="1">
        <f t="shared" si="272"/>
        <v>20</v>
      </c>
      <c r="K623" s="1">
        <f t="shared" si="279"/>
        <v>4</v>
      </c>
      <c r="L623" s="5">
        <f t="shared" si="260"/>
        <v>1.00047964</v>
      </c>
      <c r="M623" s="12">
        <f t="shared" si="280"/>
        <v>1.00359968</v>
      </c>
      <c r="N623" s="12">
        <f t="shared" si="276"/>
        <v>1.0490986404193092</v>
      </c>
      <c r="O623" s="5">
        <f t="shared" si="278"/>
        <v>1.0496018300000001</v>
      </c>
      <c r="P623" s="5">
        <f t="shared" si="261"/>
        <v>852.80191009999999</v>
      </c>
      <c r="Q623" s="10">
        <f t="shared" si="262"/>
        <v>0</v>
      </c>
      <c r="R623" s="6">
        <f t="shared" si="263"/>
        <v>0</v>
      </c>
      <c r="S623" s="5">
        <f t="shared" si="264"/>
        <v>0</v>
      </c>
      <c r="T623" s="6">
        <f t="shared" si="273"/>
        <v>0.12</v>
      </c>
      <c r="U623" s="10">
        <f t="shared" si="277"/>
        <v>16</v>
      </c>
      <c r="V623" s="10">
        <v>252</v>
      </c>
      <c r="W623" s="12">
        <f t="shared" si="265"/>
        <v>1.007221422</v>
      </c>
      <c r="X623" s="5">
        <f t="shared" si="266"/>
        <v>6.1584424699999998</v>
      </c>
      <c r="Y623" s="11">
        <f t="shared" si="267"/>
        <v>0</v>
      </c>
      <c r="Z623" s="2" t="s">
        <v>65</v>
      </c>
      <c r="AA623" s="64">
        <f t="shared" si="274"/>
        <v>44074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9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4"/>
      <c r="CX623" s="1"/>
      <c r="CY623" s="1"/>
      <c r="CZ623" s="1"/>
      <c r="DA623" s="1"/>
      <c r="DB623" s="1"/>
      <c r="DC623" s="1"/>
      <c r="DD623" s="1"/>
      <c r="DE623" s="1"/>
      <c r="DF623" s="1"/>
      <c r="DG623" s="2"/>
      <c r="DH623" s="1"/>
      <c r="DI623" s="1"/>
      <c r="DJ623" s="1"/>
      <c r="DK623" s="1"/>
      <c r="DL623" s="1"/>
      <c r="DM623" s="1"/>
    </row>
    <row r="624" spans="1:117" x14ac:dyDescent="0.2">
      <c r="A624" s="97">
        <f t="shared" si="268"/>
        <v>44065</v>
      </c>
      <c r="B624" s="5">
        <f t="shared" si="257"/>
        <v>859.44974966999996</v>
      </c>
      <c r="C624" s="5">
        <f t="shared" si="269"/>
        <v>812.50040322999996</v>
      </c>
      <c r="D624" s="63">
        <f t="shared" si="270"/>
        <v>5344.63</v>
      </c>
      <c r="E624" s="11">
        <f>IF(K624=1,VLOOKUP(A624,[1]Plan1!$BO$80:$BQ$314,3),E623)</f>
        <v>5357.46</v>
      </c>
      <c r="F624" s="143">
        <f t="shared" si="271"/>
        <v>44061</v>
      </c>
      <c r="G624" s="9">
        <f t="shared" si="258"/>
        <v>2.4005403554596683E-3</v>
      </c>
      <c r="H624" s="64">
        <f t="shared" si="275"/>
        <v>44089</v>
      </c>
      <c r="I624" s="64">
        <f t="shared" si="259"/>
        <v>44089</v>
      </c>
      <c r="J624" s="1">
        <f t="shared" si="272"/>
        <v>20</v>
      </c>
      <c r="K624" s="1">
        <f t="shared" si="279"/>
        <v>5</v>
      </c>
      <c r="L624" s="5">
        <f t="shared" si="260"/>
        <v>1.00059959</v>
      </c>
      <c r="M624" s="12">
        <f t="shared" si="280"/>
        <v>1.00359968</v>
      </c>
      <c r="N624" s="12">
        <f t="shared" si="276"/>
        <v>1.0490986404193092</v>
      </c>
      <c r="O624" s="5">
        <f t="shared" si="278"/>
        <v>1.0497276600000001</v>
      </c>
      <c r="P624" s="5">
        <f t="shared" si="261"/>
        <v>852.90414702999999</v>
      </c>
      <c r="Q624" s="10">
        <f t="shared" si="262"/>
        <v>0</v>
      </c>
      <c r="R624" s="6">
        <f t="shared" si="263"/>
        <v>0</v>
      </c>
      <c r="S624" s="5">
        <f t="shared" si="264"/>
        <v>0</v>
      </c>
      <c r="T624" s="6">
        <f t="shared" si="273"/>
        <v>0.12</v>
      </c>
      <c r="U624" s="10">
        <f t="shared" si="277"/>
        <v>17</v>
      </c>
      <c r="V624" s="10">
        <v>252</v>
      </c>
      <c r="W624" s="12">
        <f t="shared" si="265"/>
        <v>1.0076744879999999</v>
      </c>
      <c r="X624" s="5">
        <f t="shared" si="266"/>
        <v>6.5456026400000002</v>
      </c>
      <c r="Y624" s="11">
        <f t="shared" si="267"/>
        <v>0</v>
      </c>
      <c r="Z624" s="2" t="s">
        <v>65</v>
      </c>
      <c r="AA624" s="64">
        <f t="shared" si="274"/>
        <v>44074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9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4"/>
      <c r="CX624" s="1"/>
      <c r="CY624" s="1"/>
      <c r="CZ624" s="1"/>
      <c r="DA624" s="1"/>
      <c r="DB624" s="1"/>
      <c r="DC624" s="1"/>
      <c r="DD624" s="1"/>
      <c r="DE624" s="1"/>
      <c r="DF624" s="1"/>
      <c r="DG624" s="2"/>
      <c r="DH624" s="1"/>
      <c r="DI624" s="1"/>
      <c r="DJ624" s="1"/>
      <c r="DK624" s="1"/>
      <c r="DL624" s="1"/>
      <c r="DM624" s="1"/>
    </row>
    <row r="625" spans="1:117" x14ac:dyDescent="0.2">
      <c r="A625" s="97">
        <f t="shared" si="268"/>
        <v>44066</v>
      </c>
      <c r="B625" s="5">
        <f t="shared" si="257"/>
        <v>859.44974966999996</v>
      </c>
      <c r="C625" s="5">
        <f t="shared" si="269"/>
        <v>812.50040322999996</v>
      </c>
      <c r="D625" s="63">
        <f t="shared" si="270"/>
        <v>5344.63</v>
      </c>
      <c r="E625" s="11">
        <f>IF(K625=1,VLOOKUP(A625,[1]Plan1!$BO$80:$BQ$314,3),E624)</f>
        <v>5357.46</v>
      </c>
      <c r="F625" s="143">
        <f t="shared" si="271"/>
        <v>44061</v>
      </c>
      <c r="G625" s="9">
        <f t="shared" si="258"/>
        <v>2.4005403554596683E-3</v>
      </c>
      <c r="H625" s="64">
        <f t="shared" si="275"/>
        <v>44089</v>
      </c>
      <c r="I625" s="64">
        <f t="shared" si="259"/>
        <v>44089</v>
      </c>
      <c r="J625" s="1">
        <f t="shared" si="272"/>
        <v>20</v>
      </c>
      <c r="K625" s="1">
        <f t="shared" si="279"/>
        <v>5</v>
      </c>
      <c r="L625" s="5">
        <f t="shared" si="260"/>
        <v>1.00059959</v>
      </c>
      <c r="M625" s="12">
        <f t="shared" si="280"/>
        <v>1.00359968</v>
      </c>
      <c r="N625" s="12">
        <f t="shared" si="276"/>
        <v>1.0490986404193092</v>
      </c>
      <c r="O625" s="5">
        <f t="shared" si="278"/>
        <v>1.0497276600000001</v>
      </c>
      <c r="P625" s="5">
        <f t="shared" si="261"/>
        <v>852.90414702999999</v>
      </c>
      <c r="Q625" s="10">
        <f t="shared" si="262"/>
        <v>0</v>
      </c>
      <c r="R625" s="6">
        <f t="shared" si="263"/>
        <v>0</v>
      </c>
      <c r="S625" s="5">
        <f t="shared" si="264"/>
        <v>0</v>
      </c>
      <c r="T625" s="6">
        <f t="shared" si="273"/>
        <v>0.12</v>
      </c>
      <c r="U625" s="10">
        <f t="shared" si="277"/>
        <v>17</v>
      </c>
      <c r="V625" s="10">
        <v>252</v>
      </c>
      <c r="W625" s="12">
        <f t="shared" si="265"/>
        <v>1.0076744879999999</v>
      </c>
      <c r="X625" s="5">
        <f t="shared" si="266"/>
        <v>6.5456026400000002</v>
      </c>
      <c r="Y625" s="11">
        <f t="shared" si="267"/>
        <v>0</v>
      </c>
      <c r="Z625" s="2" t="s">
        <v>65</v>
      </c>
      <c r="AA625" s="64">
        <f t="shared" si="274"/>
        <v>44074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9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4"/>
      <c r="CX625" s="1"/>
      <c r="CY625" s="1"/>
      <c r="CZ625" s="1"/>
      <c r="DA625" s="1"/>
      <c r="DB625" s="1"/>
      <c r="DC625" s="1"/>
      <c r="DD625" s="1"/>
      <c r="DE625" s="1"/>
      <c r="DF625" s="1"/>
      <c r="DG625" s="2"/>
      <c r="DH625" s="1"/>
      <c r="DI625" s="1"/>
      <c r="DJ625" s="1"/>
      <c r="DK625" s="1"/>
      <c r="DL625" s="1"/>
      <c r="DM625" s="1"/>
    </row>
    <row r="626" spans="1:117" x14ac:dyDescent="0.2">
      <c r="A626" s="97">
        <f t="shared" si="268"/>
        <v>44067</v>
      </c>
      <c r="B626" s="5">
        <f t="shared" si="257"/>
        <v>859.44974966999996</v>
      </c>
      <c r="C626" s="5">
        <f t="shared" si="269"/>
        <v>812.50040322999996</v>
      </c>
      <c r="D626" s="63">
        <f t="shared" si="270"/>
        <v>5344.63</v>
      </c>
      <c r="E626" s="11">
        <f>IF(K626=1,VLOOKUP(A626,[1]Plan1!$BO$80:$BQ$314,3),E625)</f>
        <v>5357.46</v>
      </c>
      <c r="F626" s="143">
        <f t="shared" si="271"/>
        <v>44061</v>
      </c>
      <c r="G626" s="9">
        <f t="shared" si="258"/>
        <v>2.4005403554596683E-3</v>
      </c>
      <c r="H626" s="64">
        <f t="shared" si="275"/>
        <v>44089</v>
      </c>
      <c r="I626" s="64">
        <f t="shared" si="259"/>
        <v>44089</v>
      </c>
      <c r="J626" s="1">
        <f t="shared" si="272"/>
        <v>20</v>
      </c>
      <c r="K626" s="1">
        <f t="shared" si="279"/>
        <v>5</v>
      </c>
      <c r="L626" s="5">
        <f t="shared" si="260"/>
        <v>1.00059959</v>
      </c>
      <c r="M626" s="12">
        <f t="shared" si="280"/>
        <v>1.00359968</v>
      </c>
      <c r="N626" s="12">
        <f t="shared" si="276"/>
        <v>1.0490986404193092</v>
      </c>
      <c r="O626" s="5">
        <f t="shared" si="278"/>
        <v>1.0497276600000001</v>
      </c>
      <c r="P626" s="5">
        <f t="shared" si="261"/>
        <v>852.90414702999999</v>
      </c>
      <c r="Q626" s="10">
        <f t="shared" si="262"/>
        <v>0</v>
      </c>
      <c r="R626" s="6">
        <f t="shared" si="263"/>
        <v>0</v>
      </c>
      <c r="S626" s="5">
        <f t="shared" si="264"/>
        <v>0</v>
      </c>
      <c r="T626" s="6">
        <f t="shared" si="273"/>
        <v>0.12</v>
      </c>
      <c r="U626" s="10">
        <f t="shared" si="277"/>
        <v>17</v>
      </c>
      <c r="V626" s="10">
        <v>252</v>
      </c>
      <c r="W626" s="12">
        <f t="shared" si="265"/>
        <v>1.0076744879999999</v>
      </c>
      <c r="X626" s="5">
        <f t="shared" si="266"/>
        <v>6.5456026400000002</v>
      </c>
      <c r="Y626" s="11">
        <f t="shared" si="267"/>
        <v>0</v>
      </c>
      <c r="Z626" s="2" t="s">
        <v>65</v>
      </c>
      <c r="AA626" s="64">
        <f t="shared" si="274"/>
        <v>44074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9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4"/>
      <c r="CX626" s="1"/>
      <c r="CY626" s="1"/>
      <c r="CZ626" s="1"/>
      <c r="DA626" s="1"/>
      <c r="DB626" s="1"/>
      <c r="DC626" s="1"/>
      <c r="DD626" s="1"/>
      <c r="DE626" s="1"/>
      <c r="DF626" s="1"/>
      <c r="DG626" s="2"/>
      <c r="DH626" s="1"/>
      <c r="DI626" s="1"/>
      <c r="DJ626" s="1"/>
      <c r="DK626" s="1"/>
      <c r="DL626" s="1"/>
      <c r="DM626" s="1"/>
    </row>
    <row r="627" spans="1:117" x14ac:dyDescent="0.2">
      <c r="A627" s="97">
        <f t="shared" si="268"/>
        <v>44068</v>
      </c>
      <c r="B627" s="5">
        <f t="shared" si="257"/>
        <v>859.93942979000008</v>
      </c>
      <c r="C627" s="5">
        <f t="shared" si="269"/>
        <v>812.50040322999996</v>
      </c>
      <c r="D627" s="63">
        <f t="shared" si="270"/>
        <v>5344.63</v>
      </c>
      <c r="E627" s="11">
        <f>IF(K627=1,VLOOKUP(A627,[1]Plan1!$BO$80:$BQ$314,3),E626)</f>
        <v>5357.46</v>
      </c>
      <c r="F627" s="143">
        <f t="shared" si="271"/>
        <v>44061</v>
      </c>
      <c r="G627" s="9">
        <f t="shared" si="258"/>
        <v>2.4005403554596683E-3</v>
      </c>
      <c r="H627" s="64">
        <f t="shared" si="275"/>
        <v>44089</v>
      </c>
      <c r="I627" s="64">
        <f t="shared" si="259"/>
        <v>44089</v>
      </c>
      <c r="J627" s="1">
        <f t="shared" si="272"/>
        <v>20</v>
      </c>
      <c r="K627" s="1">
        <f t="shared" si="279"/>
        <v>6</v>
      </c>
      <c r="L627" s="5">
        <f t="shared" si="260"/>
        <v>1.0007195499999999</v>
      </c>
      <c r="M627" s="12">
        <f t="shared" si="280"/>
        <v>1.00359968</v>
      </c>
      <c r="N627" s="12">
        <f t="shared" si="276"/>
        <v>1.0490986404193092</v>
      </c>
      <c r="O627" s="5">
        <f t="shared" si="278"/>
        <v>1.0498535099999999</v>
      </c>
      <c r="P627" s="5">
        <f t="shared" si="261"/>
        <v>853.00640020000003</v>
      </c>
      <c r="Q627" s="10">
        <f t="shared" si="262"/>
        <v>0</v>
      </c>
      <c r="R627" s="6">
        <f t="shared" si="263"/>
        <v>0</v>
      </c>
      <c r="S627" s="5">
        <f t="shared" si="264"/>
        <v>0</v>
      </c>
      <c r="T627" s="6">
        <f t="shared" si="273"/>
        <v>0.12</v>
      </c>
      <c r="U627" s="10">
        <f t="shared" si="277"/>
        <v>18</v>
      </c>
      <c r="V627" s="10">
        <v>252</v>
      </c>
      <c r="W627" s="12">
        <f t="shared" si="265"/>
        <v>1.0081277580000001</v>
      </c>
      <c r="X627" s="5">
        <f t="shared" si="266"/>
        <v>6.9330295900000003</v>
      </c>
      <c r="Y627" s="11">
        <f t="shared" si="267"/>
        <v>0</v>
      </c>
      <c r="Z627" s="2" t="s">
        <v>65</v>
      </c>
      <c r="AA627" s="64">
        <f t="shared" si="274"/>
        <v>44074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9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4"/>
      <c r="CX627" s="1"/>
      <c r="CY627" s="1"/>
      <c r="CZ627" s="1"/>
      <c r="DA627" s="1"/>
      <c r="DB627" s="1"/>
      <c r="DC627" s="1"/>
      <c r="DD627" s="1"/>
      <c r="DE627" s="1"/>
      <c r="DF627" s="1"/>
      <c r="DG627" s="2"/>
      <c r="DH627" s="1"/>
      <c r="DI627" s="1"/>
      <c r="DJ627" s="1"/>
      <c r="DK627" s="1"/>
      <c r="DL627" s="1"/>
      <c r="DM627" s="1"/>
    </row>
    <row r="628" spans="1:117" x14ac:dyDescent="0.2">
      <c r="A628" s="97">
        <f t="shared" si="268"/>
        <v>44069</v>
      </c>
      <c r="B628" s="5">
        <f t="shared" si="257"/>
        <v>860.42940207999993</v>
      </c>
      <c r="C628" s="5">
        <f t="shared" si="269"/>
        <v>812.50040322999996</v>
      </c>
      <c r="D628" s="63">
        <f t="shared" si="270"/>
        <v>5344.63</v>
      </c>
      <c r="E628" s="11">
        <f>IF(K628=1,VLOOKUP(A628,[1]Plan1!$BO$80:$BQ$314,3),E627)</f>
        <v>5357.46</v>
      </c>
      <c r="F628" s="143">
        <f t="shared" si="271"/>
        <v>44061</v>
      </c>
      <c r="G628" s="9">
        <f t="shared" si="258"/>
        <v>2.4005403554596683E-3</v>
      </c>
      <c r="H628" s="64">
        <f t="shared" si="275"/>
        <v>44089</v>
      </c>
      <c r="I628" s="64">
        <f t="shared" si="259"/>
        <v>44089</v>
      </c>
      <c r="J628" s="1">
        <f t="shared" si="272"/>
        <v>20</v>
      </c>
      <c r="K628" s="1">
        <f t="shared" si="279"/>
        <v>7</v>
      </c>
      <c r="L628" s="5">
        <f t="shared" si="260"/>
        <v>1.0008395299999999</v>
      </c>
      <c r="M628" s="12">
        <f t="shared" si="280"/>
        <v>1.00359968</v>
      </c>
      <c r="N628" s="12">
        <f t="shared" si="276"/>
        <v>1.0490986404193092</v>
      </c>
      <c r="O628" s="5">
        <f t="shared" si="278"/>
        <v>1.0499793900000001</v>
      </c>
      <c r="P628" s="5">
        <f t="shared" si="261"/>
        <v>853.10867774999997</v>
      </c>
      <c r="Q628" s="10">
        <f t="shared" si="262"/>
        <v>0</v>
      </c>
      <c r="R628" s="6">
        <f t="shared" si="263"/>
        <v>0</v>
      </c>
      <c r="S628" s="5">
        <f t="shared" si="264"/>
        <v>0</v>
      </c>
      <c r="T628" s="6">
        <f t="shared" si="273"/>
        <v>0.12</v>
      </c>
      <c r="U628" s="10">
        <f t="shared" si="277"/>
        <v>19</v>
      </c>
      <c r="V628" s="10">
        <v>252</v>
      </c>
      <c r="W628" s="12">
        <f t="shared" si="265"/>
        <v>1.0085812329999999</v>
      </c>
      <c r="X628" s="5">
        <f t="shared" si="266"/>
        <v>7.32072433</v>
      </c>
      <c r="Y628" s="11">
        <f t="shared" si="267"/>
        <v>0</v>
      </c>
      <c r="Z628" s="2" t="s">
        <v>65</v>
      </c>
      <c r="AA628" s="64">
        <f t="shared" si="274"/>
        <v>44074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9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4"/>
      <c r="CX628" s="1"/>
      <c r="CY628" s="1"/>
      <c r="CZ628" s="1"/>
      <c r="DA628" s="1"/>
      <c r="DB628" s="1"/>
      <c r="DC628" s="1"/>
      <c r="DD628" s="1"/>
      <c r="DE628" s="1"/>
      <c r="DF628" s="1"/>
      <c r="DG628" s="2"/>
      <c r="DH628" s="1"/>
      <c r="DI628" s="1"/>
      <c r="DJ628" s="1"/>
      <c r="DK628" s="1"/>
      <c r="DL628" s="1"/>
      <c r="DM628" s="1"/>
    </row>
    <row r="629" spans="1:117" x14ac:dyDescent="0.2">
      <c r="A629" s="97">
        <f t="shared" si="268"/>
        <v>44070</v>
      </c>
      <c r="B629" s="5">
        <f t="shared" si="257"/>
        <v>860.91964034</v>
      </c>
      <c r="C629" s="5">
        <f t="shared" si="269"/>
        <v>812.50040322999996</v>
      </c>
      <c r="D629" s="63">
        <f t="shared" si="270"/>
        <v>5344.63</v>
      </c>
      <c r="E629" s="11">
        <f>IF(K629=1,VLOOKUP(A629,[1]Plan1!$BO$80:$BQ$314,3),E628)</f>
        <v>5357.46</v>
      </c>
      <c r="F629" s="143">
        <f t="shared" si="271"/>
        <v>44061</v>
      </c>
      <c r="G629" s="9">
        <f t="shared" si="258"/>
        <v>2.4005403554596683E-3</v>
      </c>
      <c r="H629" s="64">
        <f t="shared" si="275"/>
        <v>44089</v>
      </c>
      <c r="I629" s="64">
        <f t="shared" si="259"/>
        <v>44089</v>
      </c>
      <c r="J629" s="1">
        <f t="shared" si="272"/>
        <v>20</v>
      </c>
      <c r="K629" s="1">
        <f t="shared" si="279"/>
        <v>8</v>
      </c>
      <c r="L629" s="5">
        <f t="shared" si="260"/>
        <v>1.0009595200000001</v>
      </c>
      <c r="M629" s="12">
        <f t="shared" si="280"/>
        <v>1.00359968</v>
      </c>
      <c r="N629" s="12">
        <f t="shared" si="276"/>
        <v>1.0490986404193092</v>
      </c>
      <c r="O629" s="5">
        <f t="shared" si="278"/>
        <v>1.05010527</v>
      </c>
      <c r="P629" s="5">
        <f t="shared" si="261"/>
        <v>853.21095530000002</v>
      </c>
      <c r="Q629" s="10">
        <f t="shared" si="262"/>
        <v>0</v>
      </c>
      <c r="R629" s="6">
        <f t="shared" si="263"/>
        <v>0</v>
      </c>
      <c r="S629" s="5">
        <f t="shared" si="264"/>
        <v>0</v>
      </c>
      <c r="T629" s="6">
        <f t="shared" si="273"/>
        <v>0.12</v>
      </c>
      <c r="U629" s="10">
        <f t="shared" si="277"/>
        <v>20</v>
      </c>
      <c r="V629" s="10">
        <v>252</v>
      </c>
      <c r="W629" s="12">
        <f t="shared" si="265"/>
        <v>1.0090349110000001</v>
      </c>
      <c r="X629" s="5">
        <f t="shared" si="266"/>
        <v>7.7086850399999998</v>
      </c>
      <c r="Y629" s="11">
        <f t="shared" si="267"/>
        <v>0</v>
      </c>
      <c r="Z629" s="2" t="s">
        <v>65</v>
      </c>
      <c r="AA629" s="64">
        <f t="shared" si="274"/>
        <v>44074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9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4"/>
      <c r="CX629" s="1"/>
      <c r="CY629" s="1"/>
      <c r="CZ629" s="1"/>
      <c r="DA629" s="1"/>
      <c r="DB629" s="1"/>
      <c r="DC629" s="1"/>
      <c r="DD629" s="1"/>
      <c r="DE629" s="1"/>
      <c r="DF629" s="1"/>
      <c r="DG629" s="2"/>
      <c r="DH629" s="1"/>
      <c r="DI629" s="1"/>
      <c r="DJ629" s="1"/>
      <c r="DK629" s="1"/>
      <c r="DL629" s="1"/>
      <c r="DM629" s="1"/>
    </row>
    <row r="630" spans="1:117" x14ac:dyDescent="0.2">
      <c r="A630" s="97">
        <f t="shared" si="268"/>
        <v>44071</v>
      </c>
      <c r="B630" s="5">
        <f t="shared" si="257"/>
        <v>861.41016188000003</v>
      </c>
      <c r="C630" s="5">
        <f t="shared" si="269"/>
        <v>812.50040322999996</v>
      </c>
      <c r="D630" s="63">
        <f t="shared" si="270"/>
        <v>5344.63</v>
      </c>
      <c r="E630" s="11">
        <f>IF(K630=1,VLOOKUP(A630,[1]Plan1!$BO$80:$BQ$314,3),E629)</f>
        <v>5357.46</v>
      </c>
      <c r="F630" s="143">
        <f t="shared" si="271"/>
        <v>44061</v>
      </c>
      <c r="G630" s="9">
        <f t="shared" si="258"/>
        <v>2.4005403554596683E-3</v>
      </c>
      <c r="H630" s="64">
        <f t="shared" si="275"/>
        <v>44089</v>
      </c>
      <c r="I630" s="64">
        <f t="shared" si="259"/>
        <v>44089</v>
      </c>
      <c r="J630" s="1">
        <f t="shared" si="272"/>
        <v>20</v>
      </c>
      <c r="K630" s="1">
        <f t="shared" si="279"/>
        <v>9</v>
      </c>
      <c r="L630" s="5">
        <f t="shared" si="260"/>
        <v>1.0010795299999999</v>
      </c>
      <c r="M630" s="12">
        <f t="shared" si="280"/>
        <v>1.00359968</v>
      </c>
      <c r="N630" s="12">
        <f t="shared" si="276"/>
        <v>1.0490986404193092</v>
      </c>
      <c r="O630" s="5">
        <f t="shared" si="278"/>
        <v>1.05023117</v>
      </c>
      <c r="P630" s="5">
        <f t="shared" si="261"/>
        <v>853.31324910000001</v>
      </c>
      <c r="Q630" s="10">
        <f t="shared" si="262"/>
        <v>0</v>
      </c>
      <c r="R630" s="6">
        <f t="shared" si="263"/>
        <v>0</v>
      </c>
      <c r="S630" s="5">
        <f t="shared" si="264"/>
        <v>0</v>
      </c>
      <c r="T630" s="6">
        <f t="shared" si="273"/>
        <v>0.12</v>
      </c>
      <c r="U630" s="10">
        <f t="shared" si="277"/>
        <v>21</v>
      </c>
      <c r="V630" s="10">
        <v>252</v>
      </c>
      <c r="W630" s="12">
        <f t="shared" si="265"/>
        <v>1.0094887930000001</v>
      </c>
      <c r="X630" s="5">
        <f t="shared" si="266"/>
        <v>8.0969127800000003</v>
      </c>
      <c r="Y630" s="11">
        <f t="shared" si="267"/>
        <v>0</v>
      </c>
      <c r="Z630" s="2" t="s">
        <v>65</v>
      </c>
      <c r="AA630" s="64">
        <f t="shared" si="274"/>
        <v>44074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9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4"/>
      <c r="CX630" s="1"/>
      <c r="CY630" s="1"/>
      <c r="CZ630" s="1"/>
      <c r="DA630" s="1"/>
      <c r="DB630" s="1"/>
      <c r="DC630" s="1"/>
      <c r="DD630" s="1"/>
      <c r="DE630" s="1"/>
      <c r="DF630" s="1"/>
      <c r="DG630" s="2"/>
      <c r="DH630" s="1"/>
      <c r="DI630" s="1"/>
      <c r="DJ630" s="1"/>
      <c r="DK630" s="1"/>
      <c r="DL630" s="1"/>
      <c r="DM630" s="1"/>
    </row>
    <row r="631" spans="1:117" x14ac:dyDescent="0.2">
      <c r="A631" s="97">
        <f t="shared" si="268"/>
        <v>44072</v>
      </c>
      <c r="B631" s="5">
        <f t="shared" si="257"/>
        <v>861.90095858999996</v>
      </c>
      <c r="C631" s="5">
        <f t="shared" si="269"/>
        <v>812.50040322999996</v>
      </c>
      <c r="D631" s="63">
        <f t="shared" si="270"/>
        <v>5344.63</v>
      </c>
      <c r="E631" s="11">
        <f>IF(K631=1,VLOOKUP(A631,[1]Plan1!$BO$80:$BQ$314,3),E630)</f>
        <v>5357.46</v>
      </c>
      <c r="F631" s="143">
        <f t="shared" si="271"/>
        <v>44061</v>
      </c>
      <c r="G631" s="9">
        <f t="shared" si="258"/>
        <v>2.4005403554596683E-3</v>
      </c>
      <c r="H631" s="64">
        <f t="shared" si="275"/>
        <v>44089</v>
      </c>
      <c r="I631" s="64">
        <f t="shared" si="259"/>
        <v>44089</v>
      </c>
      <c r="J631" s="1">
        <f t="shared" si="272"/>
        <v>20</v>
      </c>
      <c r="K631" s="1">
        <f t="shared" si="279"/>
        <v>10</v>
      </c>
      <c r="L631" s="5">
        <f t="shared" si="260"/>
        <v>1.0011995499999999</v>
      </c>
      <c r="M631" s="12">
        <f t="shared" si="280"/>
        <v>1.00359968</v>
      </c>
      <c r="N631" s="12">
        <f t="shared" si="276"/>
        <v>1.0490986404193092</v>
      </c>
      <c r="O631" s="5">
        <f t="shared" si="278"/>
        <v>1.0503570799999999</v>
      </c>
      <c r="P631" s="5">
        <f t="shared" si="261"/>
        <v>853.41555102999996</v>
      </c>
      <c r="Q631" s="10">
        <f t="shared" si="262"/>
        <v>0</v>
      </c>
      <c r="R631" s="6">
        <f t="shared" si="263"/>
        <v>0</v>
      </c>
      <c r="S631" s="5">
        <f t="shared" si="264"/>
        <v>0</v>
      </c>
      <c r="T631" s="6">
        <f t="shared" si="273"/>
        <v>0.12</v>
      </c>
      <c r="U631" s="10">
        <f t="shared" si="277"/>
        <v>22</v>
      </c>
      <c r="V631" s="10">
        <v>252</v>
      </c>
      <c r="W631" s="12">
        <f t="shared" si="265"/>
        <v>1.009942879</v>
      </c>
      <c r="X631" s="5">
        <f t="shared" si="266"/>
        <v>8.4854075600000005</v>
      </c>
      <c r="Y631" s="11">
        <f t="shared" si="267"/>
        <v>0</v>
      </c>
      <c r="Z631" s="2" t="s">
        <v>65</v>
      </c>
      <c r="AA631" s="64">
        <f t="shared" si="274"/>
        <v>44074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9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4"/>
      <c r="CX631" s="1"/>
      <c r="CY631" s="1"/>
      <c r="CZ631" s="1"/>
      <c r="DA631" s="1"/>
      <c r="DB631" s="1"/>
      <c r="DC631" s="1"/>
      <c r="DD631" s="1"/>
      <c r="DE631" s="1"/>
      <c r="DF631" s="1"/>
      <c r="DG631" s="2"/>
      <c r="DH631" s="1"/>
      <c r="DI631" s="1"/>
      <c r="DJ631" s="1"/>
      <c r="DK631" s="1"/>
      <c r="DL631" s="1"/>
      <c r="DM631" s="1"/>
    </row>
    <row r="632" spans="1:117" x14ac:dyDescent="0.2">
      <c r="A632" s="97">
        <f t="shared" si="268"/>
        <v>44073</v>
      </c>
      <c r="B632" s="5">
        <f t="shared" si="257"/>
        <v>861.90095858999996</v>
      </c>
      <c r="C632" s="5">
        <f t="shared" si="269"/>
        <v>812.50040322999996</v>
      </c>
      <c r="D632" s="63">
        <f t="shared" si="270"/>
        <v>5344.63</v>
      </c>
      <c r="E632" s="11">
        <f>IF(K632=1,VLOOKUP(A632,[1]Plan1!$BO$80:$BQ$314,3),E631)</f>
        <v>5357.46</v>
      </c>
      <c r="F632" s="143">
        <f t="shared" si="271"/>
        <v>44061</v>
      </c>
      <c r="G632" s="9">
        <f t="shared" si="258"/>
        <v>2.4005403554596683E-3</v>
      </c>
      <c r="H632" s="64">
        <f t="shared" si="275"/>
        <v>44089</v>
      </c>
      <c r="I632" s="64">
        <f t="shared" si="259"/>
        <v>44089</v>
      </c>
      <c r="J632" s="1">
        <f t="shared" si="272"/>
        <v>20</v>
      </c>
      <c r="K632" s="1">
        <f t="shared" si="279"/>
        <v>10</v>
      </c>
      <c r="L632" s="5">
        <f t="shared" si="260"/>
        <v>1.0011995499999999</v>
      </c>
      <c r="M632" s="12">
        <f t="shared" si="280"/>
        <v>1.00359968</v>
      </c>
      <c r="N632" s="12">
        <f t="shared" si="276"/>
        <v>1.0490986404193092</v>
      </c>
      <c r="O632" s="5">
        <f t="shared" si="278"/>
        <v>1.0503570799999999</v>
      </c>
      <c r="P632" s="5">
        <f t="shared" si="261"/>
        <v>853.41555102999996</v>
      </c>
      <c r="Q632" s="10">
        <f t="shared" si="262"/>
        <v>0</v>
      </c>
      <c r="R632" s="6">
        <f t="shared" si="263"/>
        <v>0</v>
      </c>
      <c r="S632" s="5">
        <f t="shared" si="264"/>
        <v>0</v>
      </c>
      <c r="T632" s="6">
        <f t="shared" si="273"/>
        <v>0.12</v>
      </c>
      <c r="U632" s="10">
        <f t="shared" si="277"/>
        <v>22</v>
      </c>
      <c r="V632" s="10">
        <v>252</v>
      </c>
      <c r="W632" s="12">
        <f t="shared" si="265"/>
        <v>1.009942879</v>
      </c>
      <c r="X632" s="5">
        <f t="shared" si="266"/>
        <v>8.4854075600000005</v>
      </c>
      <c r="Y632" s="11">
        <f t="shared" si="267"/>
        <v>0</v>
      </c>
      <c r="Z632" s="2" t="s">
        <v>65</v>
      </c>
      <c r="AA632" s="64">
        <f t="shared" si="274"/>
        <v>44074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9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4"/>
      <c r="CX632" s="1"/>
      <c r="CY632" s="1"/>
      <c r="CZ632" s="1"/>
      <c r="DA632" s="1"/>
      <c r="DB632" s="1"/>
      <c r="DC632" s="1"/>
      <c r="DD632" s="1"/>
      <c r="DE632" s="1"/>
      <c r="DF632" s="1"/>
      <c r="DG632" s="2"/>
      <c r="DH632" s="1"/>
      <c r="DI632" s="1"/>
      <c r="DJ632" s="1"/>
      <c r="DK632" s="1"/>
      <c r="DL632" s="1"/>
      <c r="DM632" s="1"/>
    </row>
    <row r="633" spans="1:117" x14ac:dyDescent="0.2">
      <c r="A633" s="149">
        <f t="shared" si="268"/>
        <v>44074</v>
      </c>
      <c r="B633" s="150">
        <f t="shared" si="257"/>
        <v>861.90095858999996</v>
      </c>
      <c r="C633" s="150">
        <f t="shared" si="269"/>
        <v>812.50040322999996</v>
      </c>
      <c r="D633" s="151">
        <f t="shared" si="270"/>
        <v>5344.63</v>
      </c>
      <c r="E633" s="152">
        <f>IF(K633=1,VLOOKUP(A633,[1]Plan1!$BO$80:$BQ$314,3),E632)</f>
        <v>5357.46</v>
      </c>
      <c r="F633" s="153">
        <f t="shared" si="271"/>
        <v>44061</v>
      </c>
      <c r="G633" s="154">
        <f t="shared" si="258"/>
        <v>2.4005403554596683E-3</v>
      </c>
      <c r="H633" s="155">
        <f t="shared" si="275"/>
        <v>44089</v>
      </c>
      <c r="I633" s="155">
        <f t="shared" si="259"/>
        <v>44089</v>
      </c>
      <c r="J633" s="156">
        <f t="shared" si="272"/>
        <v>20</v>
      </c>
      <c r="K633" s="156">
        <f t="shared" si="279"/>
        <v>10</v>
      </c>
      <c r="L633" s="150">
        <f t="shared" si="260"/>
        <v>1.0011995499999999</v>
      </c>
      <c r="M633" s="157">
        <f t="shared" si="280"/>
        <v>1.00359968</v>
      </c>
      <c r="N633" s="157">
        <f t="shared" si="276"/>
        <v>1.0490986404193092</v>
      </c>
      <c r="O633" s="150">
        <f t="shared" si="278"/>
        <v>1.0503570799999999</v>
      </c>
      <c r="P633" s="150">
        <f t="shared" si="261"/>
        <v>853.41555102999996</v>
      </c>
      <c r="Q633" s="158">
        <f t="shared" si="262"/>
        <v>21</v>
      </c>
      <c r="R633" s="159">
        <f t="shared" si="263"/>
        <v>3.8462000000000003E-2</v>
      </c>
      <c r="S633" s="150">
        <f t="shared" si="264"/>
        <v>32.824068920000002</v>
      </c>
      <c r="T633" s="159">
        <f t="shared" si="273"/>
        <v>0.12</v>
      </c>
      <c r="U633" s="158">
        <f t="shared" si="277"/>
        <v>22</v>
      </c>
      <c r="V633" s="158">
        <v>252</v>
      </c>
      <c r="W633" s="157">
        <f t="shared" si="265"/>
        <v>1.009942879</v>
      </c>
      <c r="X633" s="150">
        <f t="shared" si="266"/>
        <v>8.4854075600000005</v>
      </c>
      <c r="Y633" s="152">
        <f t="shared" si="267"/>
        <v>41.309476480000001</v>
      </c>
      <c r="Z633" s="160" t="s">
        <v>65</v>
      </c>
      <c r="AA633" s="155">
        <f t="shared" si="274"/>
        <v>44074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9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4"/>
      <c r="CX633" s="1"/>
      <c r="CY633" s="1"/>
      <c r="CZ633" s="1"/>
      <c r="DA633" s="1"/>
      <c r="DB633" s="1"/>
      <c r="DC633" s="1"/>
      <c r="DD633" s="1"/>
      <c r="DE633" s="1"/>
      <c r="DF633" s="1"/>
      <c r="DG633" s="2"/>
      <c r="DH633" s="1"/>
      <c r="DI633" s="1"/>
      <c r="DJ633" s="1"/>
      <c r="DK633" s="1"/>
      <c r="DL633" s="1"/>
      <c r="DM633" s="1"/>
    </row>
    <row r="634" spans="1:117" x14ac:dyDescent="0.2">
      <c r="A634" s="97">
        <f t="shared" si="268"/>
        <v>44075</v>
      </c>
      <c r="B634" s="5">
        <f t="shared" si="257"/>
        <v>821.05902600000002</v>
      </c>
      <c r="C634" s="5">
        <f t="shared" si="269"/>
        <v>781.25001272999998</v>
      </c>
      <c r="D634" s="63">
        <f t="shared" si="270"/>
        <v>5344.63</v>
      </c>
      <c r="E634" s="11">
        <f>IF(K634=1,VLOOKUP(A634,[1]Plan1!$BO$80:$BQ$314,3),E633)</f>
        <v>5357.46</v>
      </c>
      <c r="F634" s="143">
        <f t="shared" si="271"/>
        <v>44061</v>
      </c>
      <c r="G634" s="9">
        <f t="shared" si="258"/>
        <v>2.4005403554596683E-3</v>
      </c>
      <c r="H634" s="64">
        <f t="shared" si="275"/>
        <v>44089</v>
      </c>
      <c r="I634" s="64">
        <f t="shared" si="259"/>
        <v>44089</v>
      </c>
      <c r="J634" s="1">
        <f t="shared" si="272"/>
        <v>20</v>
      </c>
      <c r="K634" s="1">
        <f t="shared" si="279"/>
        <v>11</v>
      </c>
      <c r="L634" s="5">
        <f t="shared" si="260"/>
        <v>1.0013195800000001</v>
      </c>
      <c r="M634" s="12">
        <f t="shared" si="280"/>
        <v>1.00359968</v>
      </c>
      <c r="N634" s="12">
        <f t="shared" si="276"/>
        <v>1.0490986404193092</v>
      </c>
      <c r="O634" s="5">
        <f t="shared" si="278"/>
        <v>1.05048301</v>
      </c>
      <c r="P634" s="5">
        <f t="shared" si="261"/>
        <v>820.68986493</v>
      </c>
      <c r="Q634" s="10">
        <f t="shared" si="262"/>
        <v>0</v>
      </c>
      <c r="R634" s="6">
        <f t="shared" si="263"/>
        <v>0</v>
      </c>
      <c r="S634" s="5">
        <f t="shared" si="264"/>
        <v>0</v>
      </c>
      <c r="T634" s="6">
        <f t="shared" si="273"/>
        <v>0.12</v>
      </c>
      <c r="U634" s="10">
        <f t="shared" si="277"/>
        <v>1</v>
      </c>
      <c r="V634" s="10">
        <v>252</v>
      </c>
      <c r="W634" s="12">
        <f t="shared" si="265"/>
        <v>1.0004498180000001</v>
      </c>
      <c r="X634" s="5">
        <f t="shared" si="266"/>
        <v>0.36916106999999998</v>
      </c>
      <c r="Y634" s="11">
        <f t="shared" si="267"/>
        <v>0</v>
      </c>
      <c r="Z634" s="2" t="s">
        <v>65</v>
      </c>
      <c r="AA634" s="64">
        <f t="shared" si="274"/>
        <v>44104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9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4"/>
      <c r="CX634" s="1"/>
      <c r="CY634" s="1"/>
      <c r="CZ634" s="1"/>
      <c r="DA634" s="1"/>
      <c r="DB634" s="1"/>
      <c r="DC634" s="1"/>
      <c r="DD634" s="1"/>
      <c r="DE634" s="1"/>
      <c r="DF634" s="1"/>
      <c r="DG634" s="2"/>
      <c r="DH634" s="1"/>
      <c r="DI634" s="1"/>
      <c r="DJ634" s="1"/>
      <c r="DK634" s="1"/>
      <c r="DL634" s="1"/>
      <c r="DM634" s="1"/>
    </row>
    <row r="635" spans="1:117" x14ac:dyDescent="0.2">
      <c r="A635" s="97">
        <f t="shared" si="268"/>
        <v>44076</v>
      </c>
      <c r="B635" s="5">
        <f t="shared" si="257"/>
        <v>821.52683284</v>
      </c>
      <c r="C635" s="5">
        <f t="shared" si="269"/>
        <v>781.25001272999998</v>
      </c>
      <c r="D635" s="63">
        <f t="shared" si="270"/>
        <v>5344.63</v>
      </c>
      <c r="E635" s="11">
        <f>IF(K635=1,VLOOKUP(A635,[1]Plan1!$BO$80:$BQ$314,3),E634)</f>
        <v>5357.46</v>
      </c>
      <c r="F635" s="143">
        <f t="shared" si="271"/>
        <v>44061</v>
      </c>
      <c r="G635" s="9">
        <f t="shared" si="258"/>
        <v>2.4005403554596683E-3</v>
      </c>
      <c r="H635" s="64">
        <f t="shared" si="275"/>
        <v>44089</v>
      </c>
      <c r="I635" s="64">
        <f t="shared" si="259"/>
        <v>44089</v>
      </c>
      <c r="J635" s="1">
        <f t="shared" si="272"/>
        <v>20</v>
      </c>
      <c r="K635" s="1">
        <f t="shared" si="279"/>
        <v>12</v>
      </c>
      <c r="L635" s="5">
        <f t="shared" si="260"/>
        <v>1.0014396299999999</v>
      </c>
      <c r="M635" s="12">
        <f t="shared" si="280"/>
        <v>1.00359968</v>
      </c>
      <c r="N635" s="12">
        <f t="shared" si="276"/>
        <v>1.0490986404193092</v>
      </c>
      <c r="O635" s="5">
        <f t="shared" si="278"/>
        <v>1.05060895</v>
      </c>
      <c r="P635" s="5">
        <f t="shared" si="261"/>
        <v>820.78825556000004</v>
      </c>
      <c r="Q635" s="10">
        <f t="shared" si="262"/>
        <v>0</v>
      </c>
      <c r="R635" s="6">
        <f t="shared" si="263"/>
        <v>0</v>
      </c>
      <c r="S635" s="5">
        <f t="shared" si="264"/>
        <v>0</v>
      </c>
      <c r="T635" s="6">
        <f t="shared" si="273"/>
        <v>0.12</v>
      </c>
      <c r="U635" s="10">
        <f t="shared" si="277"/>
        <v>2</v>
      </c>
      <c r="V635" s="10">
        <v>252</v>
      </c>
      <c r="W635" s="12">
        <f t="shared" si="265"/>
        <v>1.0008998389999999</v>
      </c>
      <c r="X635" s="5">
        <f t="shared" si="266"/>
        <v>0.73857728</v>
      </c>
      <c r="Y635" s="11">
        <f t="shared" si="267"/>
        <v>0</v>
      </c>
      <c r="Z635" s="2" t="s">
        <v>65</v>
      </c>
      <c r="AA635" s="64">
        <f t="shared" si="274"/>
        <v>44104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9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4"/>
      <c r="CX635" s="1"/>
      <c r="CY635" s="1"/>
      <c r="CZ635" s="1"/>
      <c r="DA635" s="1"/>
      <c r="DB635" s="1"/>
      <c r="DC635" s="1"/>
      <c r="DD635" s="1"/>
      <c r="DE635" s="1"/>
      <c r="DF635" s="1"/>
      <c r="DG635" s="2"/>
      <c r="DH635" s="1"/>
      <c r="DI635" s="1"/>
      <c r="DJ635" s="1"/>
      <c r="DK635" s="1"/>
      <c r="DL635" s="1"/>
      <c r="DM635" s="1"/>
    </row>
    <row r="636" spans="1:117" x14ac:dyDescent="0.2">
      <c r="A636" s="97">
        <f t="shared" si="268"/>
        <v>44077</v>
      </c>
      <c r="B636" s="5">
        <f t="shared" si="257"/>
        <v>821.99490105000007</v>
      </c>
      <c r="C636" s="5">
        <f t="shared" si="269"/>
        <v>781.25001272999998</v>
      </c>
      <c r="D636" s="63">
        <f t="shared" si="270"/>
        <v>5344.63</v>
      </c>
      <c r="E636" s="11">
        <f>IF(K636=1,VLOOKUP(A636,[1]Plan1!$BO$80:$BQ$314,3),E635)</f>
        <v>5357.46</v>
      </c>
      <c r="F636" s="143">
        <f t="shared" si="271"/>
        <v>44061</v>
      </c>
      <c r="G636" s="9">
        <f t="shared" si="258"/>
        <v>2.4005403554596683E-3</v>
      </c>
      <c r="H636" s="64">
        <f t="shared" si="275"/>
        <v>44089</v>
      </c>
      <c r="I636" s="64">
        <f t="shared" si="259"/>
        <v>44089</v>
      </c>
      <c r="J636" s="1">
        <f t="shared" si="272"/>
        <v>20</v>
      </c>
      <c r="K636" s="1">
        <f t="shared" si="279"/>
        <v>13</v>
      </c>
      <c r="L636" s="5">
        <f t="shared" si="260"/>
        <v>1.0015596899999999</v>
      </c>
      <c r="M636" s="12">
        <f t="shared" si="280"/>
        <v>1.00359968</v>
      </c>
      <c r="N636" s="12">
        <f t="shared" si="276"/>
        <v>1.0490986404193092</v>
      </c>
      <c r="O636" s="5">
        <f t="shared" si="278"/>
        <v>1.0507348999999999</v>
      </c>
      <c r="P636" s="5">
        <f t="shared" si="261"/>
        <v>820.88665400000002</v>
      </c>
      <c r="Q636" s="10">
        <f t="shared" si="262"/>
        <v>0</v>
      </c>
      <c r="R636" s="6">
        <f t="shared" si="263"/>
        <v>0</v>
      </c>
      <c r="S636" s="5">
        <f t="shared" si="264"/>
        <v>0</v>
      </c>
      <c r="T636" s="6">
        <f t="shared" si="273"/>
        <v>0.12</v>
      </c>
      <c r="U636" s="10">
        <f t="shared" si="277"/>
        <v>3</v>
      </c>
      <c r="V636" s="10">
        <v>252</v>
      </c>
      <c r="W636" s="12">
        <f t="shared" si="265"/>
        <v>1.0013500609999999</v>
      </c>
      <c r="X636" s="5">
        <f t="shared" si="266"/>
        <v>1.1082470499999999</v>
      </c>
      <c r="Y636" s="11">
        <f t="shared" si="267"/>
        <v>0</v>
      </c>
      <c r="Z636" s="2" t="s">
        <v>65</v>
      </c>
      <c r="AA636" s="64">
        <f t="shared" si="274"/>
        <v>44104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9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4"/>
      <c r="CX636" s="1"/>
      <c r="CY636" s="1"/>
      <c r="CZ636" s="1"/>
      <c r="DA636" s="1"/>
      <c r="DB636" s="1"/>
      <c r="DC636" s="1"/>
      <c r="DD636" s="1"/>
      <c r="DE636" s="1"/>
      <c r="DF636" s="1"/>
      <c r="DG636" s="2"/>
      <c r="DH636" s="1"/>
      <c r="DI636" s="1"/>
      <c r="DJ636" s="1"/>
      <c r="DK636" s="1"/>
      <c r="DL636" s="1"/>
      <c r="DM636" s="1"/>
    </row>
    <row r="637" spans="1:117" x14ac:dyDescent="0.2">
      <c r="A637" s="97">
        <f t="shared" si="268"/>
        <v>44078</v>
      </c>
      <c r="B637" s="5">
        <f t="shared" si="257"/>
        <v>822.46324881999999</v>
      </c>
      <c r="C637" s="5">
        <f t="shared" si="269"/>
        <v>781.25001272999998</v>
      </c>
      <c r="D637" s="63">
        <f t="shared" si="270"/>
        <v>5344.63</v>
      </c>
      <c r="E637" s="11">
        <f>IF(K637=1,VLOOKUP(A637,[1]Plan1!$BO$80:$BQ$314,3),E636)</f>
        <v>5357.46</v>
      </c>
      <c r="F637" s="143">
        <f t="shared" si="271"/>
        <v>44061</v>
      </c>
      <c r="G637" s="9">
        <f t="shared" si="258"/>
        <v>2.4005403554596683E-3</v>
      </c>
      <c r="H637" s="64">
        <f t="shared" si="275"/>
        <v>44089</v>
      </c>
      <c r="I637" s="64">
        <f t="shared" si="259"/>
        <v>44089</v>
      </c>
      <c r="J637" s="1">
        <f t="shared" si="272"/>
        <v>20</v>
      </c>
      <c r="K637" s="1">
        <f t="shared" si="279"/>
        <v>14</v>
      </c>
      <c r="L637" s="5">
        <f t="shared" si="260"/>
        <v>1.00167977</v>
      </c>
      <c r="M637" s="12">
        <f t="shared" si="280"/>
        <v>1.00359968</v>
      </c>
      <c r="N637" s="12">
        <f t="shared" si="276"/>
        <v>1.0490986404193092</v>
      </c>
      <c r="O637" s="5">
        <f t="shared" si="278"/>
        <v>1.0508608800000001</v>
      </c>
      <c r="P637" s="5">
        <f t="shared" si="261"/>
        <v>820.98507586999995</v>
      </c>
      <c r="Q637" s="10">
        <f t="shared" si="262"/>
        <v>0</v>
      </c>
      <c r="R637" s="6">
        <f t="shared" si="263"/>
        <v>0</v>
      </c>
      <c r="S637" s="5">
        <f t="shared" si="264"/>
        <v>0</v>
      </c>
      <c r="T637" s="6">
        <f t="shared" si="273"/>
        <v>0.12</v>
      </c>
      <c r="U637" s="10">
        <f t="shared" si="277"/>
        <v>4</v>
      </c>
      <c r="V637" s="10">
        <v>252</v>
      </c>
      <c r="W637" s="12">
        <f t="shared" si="265"/>
        <v>1.0018004869999999</v>
      </c>
      <c r="X637" s="5">
        <f t="shared" si="266"/>
        <v>1.47817295</v>
      </c>
      <c r="Y637" s="11">
        <f t="shared" si="267"/>
        <v>0</v>
      </c>
      <c r="Z637" s="2" t="s">
        <v>65</v>
      </c>
      <c r="AA637" s="64">
        <f t="shared" si="274"/>
        <v>44104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9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4"/>
      <c r="CX637" s="1"/>
      <c r="CY637" s="1"/>
      <c r="CZ637" s="1"/>
      <c r="DA637" s="1"/>
      <c r="DB637" s="1"/>
      <c r="DC637" s="1"/>
      <c r="DD637" s="1"/>
      <c r="DE637" s="1"/>
      <c r="DF637" s="1"/>
      <c r="DG637" s="2"/>
      <c r="DH637" s="1"/>
      <c r="DI637" s="1"/>
      <c r="DJ637" s="1"/>
      <c r="DK637" s="1"/>
      <c r="DL637" s="1"/>
      <c r="DM637" s="1"/>
    </row>
    <row r="638" spans="1:117" x14ac:dyDescent="0.2">
      <c r="A638" s="97">
        <f t="shared" si="268"/>
        <v>44079</v>
      </c>
      <c r="B638" s="5">
        <f t="shared" si="257"/>
        <v>822.93185895000011</v>
      </c>
      <c r="C638" s="5">
        <f t="shared" si="269"/>
        <v>781.25001272999998</v>
      </c>
      <c r="D638" s="63">
        <f t="shared" si="270"/>
        <v>5344.63</v>
      </c>
      <c r="E638" s="11">
        <f>IF(K638=1,VLOOKUP(A638,[1]Plan1!$BO$80:$BQ$314,3),E637)</f>
        <v>5357.46</v>
      </c>
      <c r="F638" s="143">
        <f t="shared" si="271"/>
        <v>44061</v>
      </c>
      <c r="G638" s="9">
        <f t="shared" si="258"/>
        <v>2.4005403554596683E-3</v>
      </c>
      <c r="H638" s="64">
        <f t="shared" si="275"/>
        <v>44089</v>
      </c>
      <c r="I638" s="64">
        <f t="shared" si="259"/>
        <v>44089</v>
      </c>
      <c r="J638" s="1">
        <f t="shared" si="272"/>
        <v>20</v>
      </c>
      <c r="K638" s="1">
        <f t="shared" si="279"/>
        <v>15</v>
      </c>
      <c r="L638" s="5">
        <f t="shared" si="260"/>
        <v>1.00179986</v>
      </c>
      <c r="M638" s="12">
        <f t="shared" si="280"/>
        <v>1.00359968</v>
      </c>
      <c r="N638" s="12">
        <f t="shared" si="276"/>
        <v>1.0490986404193092</v>
      </c>
      <c r="O638" s="5">
        <f t="shared" si="278"/>
        <v>1.05098687</v>
      </c>
      <c r="P638" s="5">
        <f t="shared" si="261"/>
        <v>821.08350556000005</v>
      </c>
      <c r="Q638" s="10">
        <f t="shared" si="262"/>
        <v>0</v>
      </c>
      <c r="R638" s="6">
        <f t="shared" si="263"/>
        <v>0</v>
      </c>
      <c r="S638" s="5">
        <f t="shared" si="264"/>
        <v>0</v>
      </c>
      <c r="T638" s="6">
        <f t="shared" si="273"/>
        <v>0.12</v>
      </c>
      <c r="U638" s="10">
        <f t="shared" si="277"/>
        <v>5</v>
      </c>
      <c r="V638" s="10">
        <v>252</v>
      </c>
      <c r="W638" s="12">
        <f t="shared" si="265"/>
        <v>1.002251115</v>
      </c>
      <c r="X638" s="5">
        <f t="shared" si="266"/>
        <v>1.84835339</v>
      </c>
      <c r="Y638" s="11">
        <f t="shared" si="267"/>
        <v>0</v>
      </c>
      <c r="Z638" s="2" t="s">
        <v>65</v>
      </c>
      <c r="AA638" s="64">
        <f t="shared" si="274"/>
        <v>44104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9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4"/>
      <c r="CX638" s="1"/>
      <c r="CY638" s="1"/>
      <c r="CZ638" s="1"/>
      <c r="DA638" s="1"/>
      <c r="DB638" s="1"/>
      <c r="DC638" s="1"/>
      <c r="DD638" s="1"/>
      <c r="DE638" s="1"/>
      <c r="DF638" s="1"/>
      <c r="DG638" s="2"/>
      <c r="DH638" s="1"/>
      <c r="DI638" s="1"/>
      <c r="DJ638" s="1"/>
      <c r="DK638" s="1"/>
      <c r="DL638" s="1"/>
      <c r="DM638" s="1"/>
    </row>
    <row r="639" spans="1:117" x14ac:dyDescent="0.2">
      <c r="A639" s="97">
        <f t="shared" si="268"/>
        <v>44080</v>
      </c>
      <c r="B639" s="5">
        <f t="shared" si="257"/>
        <v>822.93185895000011</v>
      </c>
      <c r="C639" s="5">
        <f t="shared" si="269"/>
        <v>781.25001272999998</v>
      </c>
      <c r="D639" s="63">
        <f t="shared" si="270"/>
        <v>5344.63</v>
      </c>
      <c r="E639" s="11">
        <f>IF(K639=1,VLOOKUP(A639,[1]Plan1!$BO$80:$BQ$314,3),E638)</f>
        <v>5357.46</v>
      </c>
      <c r="F639" s="143">
        <f t="shared" si="271"/>
        <v>44061</v>
      </c>
      <c r="G639" s="9">
        <f t="shared" si="258"/>
        <v>2.4005403554596683E-3</v>
      </c>
      <c r="H639" s="64">
        <f t="shared" si="275"/>
        <v>44089</v>
      </c>
      <c r="I639" s="64">
        <f t="shared" si="259"/>
        <v>44089</v>
      </c>
      <c r="J639" s="1">
        <f t="shared" si="272"/>
        <v>20</v>
      </c>
      <c r="K639" s="1">
        <f t="shared" si="279"/>
        <v>15</v>
      </c>
      <c r="L639" s="5">
        <f t="shared" si="260"/>
        <v>1.00179986</v>
      </c>
      <c r="M639" s="12">
        <f t="shared" si="280"/>
        <v>1.00359968</v>
      </c>
      <c r="N639" s="12">
        <f t="shared" si="276"/>
        <v>1.0490986404193092</v>
      </c>
      <c r="O639" s="5">
        <f t="shared" si="278"/>
        <v>1.05098687</v>
      </c>
      <c r="P639" s="5">
        <f t="shared" si="261"/>
        <v>821.08350556000005</v>
      </c>
      <c r="Q639" s="10">
        <f t="shared" si="262"/>
        <v>0</v>
      </c>
      <c r="R639" s="6">
        <f t="shared" si="263"/>
        <v>0</v>
      </c>
      <c r="S639" s="5">
        <f t="shared" si="264"/>
        <v>0</v>
      </c>
      <c r="T639" s="6">
        <f t="shared" si="273"/>
        <v>0.12</v>
      </c>
      <c r="U639" s="10">
        <f t="shared" si="277"/>
        <v>5</v>
      </c>
      <c r="V639" s="10">
        <v>252</v>
      </c>
      <c r="W639" s="12">
        <f t="shared" si="265"/>
        <v>1.002251115</v>
      </c>
      <c r="X639" s="5">
        <f t="shared" si="266"/>
        <v>1.84835339</v>
      </c>
      <c r="Y639" s="11">
        <f t="shared" si="267"/>
        <v>0</v>
      </c>
      <c r="Z639" s="2" t="s">
        <v>65</v>
      </c>
      <c r="AA639" s="64">
        <f t="shared" si="274"/>
        <v>44104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9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4"/>
      <c r="CX639" s="1"/>
      <c r="CY639" s="1"/>
      <c r="CZ639" s="1"/>
      <c r="DA639" s="1"/>
      <c r="DB639" s="1"/>
      <c r="DC639" s="1"/>
      <c r="DD639" s="1"/>
      <c r="DE639" s="1"/>
      <c r="DF639" s="1"/>
      <c r="DG639" s="2"/>
      <c r="DH639" s="1"/>
      <c r="DI639" s="1"/>
      <c r="DJ639" s="1"/>
      <c r="DK639" s="1"/>
      <c r="DL639" s="1"/>
      <c r="DM639" s="1"/>
    </row>
    <row r="640" spans="1:117" x14ac:dyDescent="0.2">
      <c r="A640" s="97">
        <f t="shared" si="268"/>
        <v>44081</v>
      </c>
      <c r="B640" s="5">
        <f t="shared" si="257"/>
        <v>822.93185895000011</v>
      </c>
      <c r="C640" s="5">
        <f t="shared" si="269"/>
        <v>781.25001272999998</v>
      </c>
      <c r="D640" s="63">
        <f t="shared" si="270"/>
        <v>5344.63</v>
      </c>
      <c r="E640" s="11">
        <f>IF(K640=1,VLOOKUP(A640,[1]Plan1!$BO$80:$BQ$314,3),E639)</f>
        <v>5357.46</v>
      </c>
      <c r="F640" s="143">
        <f t="shared" si="271"/>
        <v>44061</v>
      </c>
      <c r="G640" s="9">
        <f t="shared" si="258"/>
        <v>2.4005403554596683E-3</v>
      </c>
      <c r="H640" s="64">
        <f t="shared" si="275"/>
        <v>44089</v>
      </c>
      <c r="I640" s="64">
        <f t="shared" si="259"/>
        <v>44089</v>
      </c>
      <c r="J640" s="1">
        <f t="shared" si="272"/>
        <v>20</v>
      </c>
      <c r="K640" s="1">
        <f t="shared" si="279"/>
        <v>15</v>
      </c>
      <c r="L640" s="5">
        <f t="shared" si="260"/>
        <v>1.00179986</v>
      </c>
      <c r="M640" s="12">
        <f t="shared" si="280"/>
        <v>1.00359968</v>
      </c>
      <c r="N640" s="12">
        <f t="shared" si="276"/>
        <v>1.0490986404193092</v>
      </c>
      <c r="O640" s="5">
        <f t="shared" si="278"/>
        <v>1.05098687</v>
      </c>
      <c r="P640" s="5">
        <f t="shared" si="261"/>
        <v>821.08350556000005</v>
      </c>
      <c r="Q640" s="10">
        <f t="shared" si="262"/>
        <v>0</v>
      </c>
      <c r="R640" s="6">
        <f t="shared" si="263"/>
        <v>0</v>
      </c>
      <c r="S640" s="5">
        <f t="shared" si="264"/>
        <v>0</v>
      </c>
      <c r="T640" s="6">
        <f t="shared" si="273"/>
        <v>0.12</v>
      </c>
      <c r="U640" s="10">
        <f t="shared" si="277"/>
        <v>5</v>
      </c>
      <c r="V640" s="10">
        <v>252</v>
      </c>
      <c r="W640" s="12">
        <f t="shared" si="265"/>
        <v>1.002251115</v>
      </c>
      <c r="X640" s="5">
        <f t="shared" si="266"/>
        <v>1.84835339</v>
      </c>
      <c r="Y640" s="11">
        <f t="shared" si="267"/>
        <v>0</v>
      </c>
      <c r="Z640" s="2" t="s">
        <v>65</v>
      </c>
      <c r="AA640" s="64">
        <f t="shared" si="274"/>
        <v>44104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9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4"/>
      <c r="CX640" s="1"/>
      <c r="CY640" s="1"/>
      <c r="CZ640" s="1"/>
      <c r="DA640" s="1"/>
      <c r="DB640" s="1"/>
      <c r="DC640" s="1"/>
      <c r="DD640" s="1"/>
      <c r="DE640" s="1"/>
      <c r="DF640" s="1"/>
      <c r="DG640" s="2"/>
      <c r="DH640" s="1"/>
      <c r="DI640" s="1"/>
      <c r="DJ640" s="1"/>
      <c r="DK640" s="1"/>
      <c r="DL640" s="1"/>
      <c r="DM640" s="1"/>
    </row>
    <row r="641" spans="1:117" x14ac:dyDescent="0.2">
      <c r="A641" s="97">
        <f t="shared" si="268"/>
        <v>44082</v>
      </c>
      <c r="B641" s="5">
        <f t="shared" si="257"/>
        <v>822.93185895000011</v>
      </c>
      <c r="C641" s="5">
        <f t="shared" si="269"/>
        <v>781.25001272999998</v>
      </c>
      <c r="D641" s="63">
        <f t="shared" si="270"/>
        <v>5344.63</v>
      </c>
      <c r="E641" s="11">
        <f>IF(K641=1,VLOOKUP(A641,[1]Plan1!$BO$80:$BQ$314,3),E640)</f>
        <v>5357.46</v>
      </c>
      <c r="F641" s="143">
        <f t="shared" si="271"/>
        <v>44061</v>
      </c>
      <c r="G641" s="9">
        <f t="shared" si="258"/>
        <v>2.4005403554596683E-3</v>
      </c>
      <c r="H641" s="64">
        <f t="shared" si="275"/>
        <v>44089</v>
      </c>
      <c r="I641" s="64">
        <f t="shared" si="259"/>
        <v>44089</v>
      </c>
      <c r="J641" s="1">
        <f t="shared" si="272"/>
        <v>20</v>
      </c>
      <c r="K641" s="1">
        <f t="shared" si="279"/>
        <v>15</v>
      </c>
      <c r="L641" s="5">
        <f t="shared" si="260"/>
        <v>1.00179986</v>
      </c>
      <c r="M641" s="12">
        <f t="shared" si="280"/>
        <v>1.00359968</v>
      </c>
      <c r="N641" s="12">
        <f t="shared" si="276"/>
        <v>1.0490986404193092</v>
      </c>
      <c r="O641" s="5">
        <f t="shared" si="278"/>
        <v>1.05098687</v>
      </c>
      <c r="P641" s="5">
        <f t="shared" si="261"/>
        <v>821.08350556000005</v>
      </c>
      <c r="Q641" s="10">
        <f t="shared" si="262"/>
        <v>0</v>
      </c>
      <c r="R641" s="6">
        <f t="shared" si="263"/>
        <v>0</v>
      </c>
      <c r="S641" s="5">
        <f t="shared" si="264"/>
        <v>0</v>
      </c>
      <c r="T641" s="6">
        <f t="shared" si="273"/>
        <v>0.12</v>
      </c>
      <c r="U641" s="10">
        <f t="shared" si="277"/>
        <v>5</v>
      </c>
      <c r="V641" s="10">
        <v>252</v>
      </c>
      <c r="W641" s="12">
        <f t="shared" si="265"/>
        <v>1.002251115</v>
      </c>
      <c r="X641" s="5">
        <f t="shared" si="266"/>
        <v>1.84835339</v>
      </c>
      <c r="Y641" s="11">
        <f t="shared" si="267"/>
        <v>0</v>
      </c>
      <c r="Z641" s="2" t="s">
        <v>65</v>
      </c>
      <c r="AA641" s="64">
        <f t="shared" si="274"/>
        <v>44104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9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4"/>
      <c r="CX641" s="1"/>
      <c r="CY641" s="1"/>
      <c r="CZ641" s="1"/>
      <c r="DA641" s="1"/>
      <c r="DB641" s="1"/>
      <c r="DC641" s="1"/>
      <c r="DD641" s="1"/>
      <c r="DE641" s="1"/>
      <c r="DF641" s="1"/>
      <c r="DG641" s="2"/>
      <c r="DH641" s="1"/>
      <c r="DI641" s="1"/>
      <c r="DJ641" s="1"/>
      <c r="DK641" s="1"/>
      <c r="DL641" s="1"/>
      <c r="DM641" s="1"/>
    </row>
    <row r="642" spans="1:117" x14ac:dyDescent="0.2">
      <c r="A642" s="97">
        <f t="shared" si="268"/>
        <v>44083</v>
      </c>
      <c r="B642" s="5">
        <f t="shared" si="257"/>
        <v>823.40073231999997</v>
      </c>
      <c r="C642" s="5">
        <f t="shared" si="269"/>
        <v>781.25001272999998</v>
      </c>
      <c r="D642" s="63">
        <f t="shared" si="270"/>
        <v>5344.63</v>
      </c>
      <c r="E642" s="11">
        <f>IF(K642=1,VLOOKUP(A642,[1]Plan1!$BO$80:$BQ$314,3),E641)</f>
        <v>5357.46</v>
      </c>
      <c r="F642" s="143">
        <f t="shared" si="271"/>
        <v>44061</v>
      </c>
      <c r="G642" s="9">
        <f t="shared" si="258"/>
        <v>2.4005403554596683E-3</v>
      </c>
      <c r="H642" s="64">
        <f t="shared" si="275"/>
        <v>44089</v>
      </c>
      <c r="I642" s="64">
        <f t="shared" si="259"/>
        <v>44089</v>
      </c>
      <c r="J642" s="1">
        <f t="shared" si="272"/>
        <v>20</v>
      </c>
      <c r="K642" s="1">
        <f t="shared" si="279"/>
        <v>16</v>
      </c>
      <c r="L642" s="5">
        <f t="shared" si="260"/>
        <v>1.0019199700000001</v>
      </c>
      <c r="M642" s="12">
        <f t="shared" si="280"/>
        <v>1.00359968</v>
      </c>
      <c r="N642" s="12">
        <f t="shared" si="276"/>
        <v>1.0490986404193092</v>
      </c>
      <c r="O642" s="5">
        <f t="shared" si="278"/>
        <v>1.0511128700000001</v>
      </c>
      <c r="P642" s="5">
        <f t="shared" si="261"/>
        <v>821.18194305999998</v>
      </c>
      <c r="Q642" s="10">
        <f t="shared" si="262"/>
        <v>0</v>
      </c>
      <c r="R642" s="6">
        <f t="shared" si="263"/>
        <v>0</v>
      </c>
      <c r="S642" s="5">
        <f t="shared" si="264"/>
        <v>0</v>
      </c>
      <c r="T642" s="6">
        <f t="shared" si="273"/>
        <v>0.12</v>
      </c>
      <c r="U642" s="10">
        <f t="shared" si="277"/>
        <v>6</v>
      </c>
      <c r="V642" s="10">
        <v>252</v>
      </c>
      <c r="W642" s="12">
        <f t="shared" si="265"/>
        <v>1.002701946</v>
      </c>
      <c r="X642" s="5">
        <f t="shared" si="266"/>
        <v>2.2187892599999999</v>
      </c>
      <c r="Y642" s="11">
        <f t="shared" si="267"/>
        <v>0</v>
      </c>
      <c r="Z642" s="2" t="s">
        <v>65</v>
      </c>
      <c r="AA642" s="64">
        <f t="shared" si="274"/>
        <v>44104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9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4"/>
      <c r="CX642" s="1"/>
      <c r="CY642" s="1"/>
      <c r="CZ642" s="1"/>
      <c r="DA642" s="1"/>
      <c r="DB642" s="1"/>
      <c r="DC642" s="1"/>
      <c r="DD642" s="1"/>
      <c r="DE642" s="1"/>
      <c r="DF642" s="1"/>
      <c r="DG642" s="2"/>
      <c r="DH642" s="1"/>
      <c r="DI642" s="1"/>
      <c r="DJ642" s="1"/>
      <c r="DK642" s="1"/>
      <c r="DL642" s="1"/>
      <c r="DM642" s="1"/>
    </row>
    <row r="643" spans="1:117" x14ac:dyDescent="0.2">
      <c r="A643" s="97">
        <f t="shared" si="268"/>
        <v>44084</v>
      </c>
      <c r="B643" s="5">
        <f t="shared" si="257"/>
        <v>823.86987603</v>
      </c>
      <c r="C643" s="5">
        <f t="shared" si="269"/>
        <v>781.25001272999998</v>
      </c>
      <c r="D643" s="63">
        <f t="shared" si="270"/>
        <v>5344.63</v>
      </c>
      <c r="E643" s="11">
        <f>IF(K643=1,VLOOKUP(A643,[1]Plan1!$BO$80:$BQ$314,3),E642)</f>
        <v>5357.46</v>
      </c>
      <c r="F643" s="143">
        <f t="shared" si="271"/>
        <v>44061</v>
      </c>
      <c r="G643" s="9">
        <f t="shared" si="258"/>
        <v>2.4005403554596683E-3</v>
      </c>
      <c r="H643" s="64">
        <f t="shared" si="275"/>
        <v>44089</v>
      </c>
      <c r="I643" s="64">
        <f t="shared" si="259"/>
        <v>44089</v>
      </c>
      <c r="J643" s="1">
        <f t="shared" si="272"/>
        <v>20</v>
      </c>
      <c r="K643" s="1">
        <f t="shared" si="279"/>
        <v>17</v>
      </c>
      <c r="L643" s="5">
        <f t="shared" si="260"/>
        <v>1.0020400899999999</v>
      </c>
      <c r="M643" s="12">
        <f t="shared" si="280"/>
        <v>1.00359968</v>
      </c>
      <c r="N643" s="12">
        <f t="shared" si="276"/>
        <v>1.0490986404193092</v>
      </c>
      <c r="O643" s="5">
        <f t="shared" si="278"/>
        <v>1.05123889</v>
      </c>
      <c r="P643" s="5">
        <f t="shared" si="261"/>
        <v>821.28039619000003</v>
      </c>
      <c r="Q643" s="10">
        <f t="shared" si="262"/>
        <v>0</v>
      </c>
      <c r="R643" s="6">
        <f t="shared" si="263"/>
        <v>0</v>
      </c>
      <c r="S643" s="5">
        <f t="shared" si="264"/>
        <v>0</v>
      </c>
      <c r="T643" s="6">
        <f t="shared" si="273"/>
        <v>0.12</v>
      </c>
      <c r="U643" s="10">
        <f t="shared" si="277"/>
        <v>7</v>
      </c>
      <c r="V643" s="10">
        <v>252</v>
      </c>
      <c r="W643" s="12">
        <f t="shared" si="265"/>
        <v>1.003152979</v>
      </c>
      <c r="X643" s="5">
        <f t="shared" si="266"/>
        <v>2.5894798400000001</v>
      </c>
      <c r="Y643" s="11">
        <f t="shared" si="267"/>
        <v>0</v>
      </c>
      <c r="Z643" s="2" t="s">
        <v>65</v>
      </c>
      <c r="AA643" s="64">
        <f t="shared" si="274"/>
        <v>44104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9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4"/>
      <c r="CX643" s="1"/>
      <c r="CY643" s="1"/>
      <c r="CZ643" s="1"/>
      <c r="DA643" s="1"/>
      <c r="DB643" s="1"/>
      <c r="DC643" s="1"/>
      <c r="DD643" s="1"/>
      <c r="DE643" s="1"/>
      <c r="DF643" s="1"/>
      <c r="DG643" s="2"/>
      <c r="DH643" s="1"/>
      <c r="DI643" s="1"/>
      <c r="DJ643" s="1"/>
      <c r="DK643" s="1"/>
      <c r="DL643" s="1"/>
      <c r="DM643" s="1"/>
    </row>
    <row r="644" spans="1:117" x14ac:dyDescent="0.2">
      <c r="A644" s="97">
        <f t="shared" si="268"/>
        <v>44085</v>
      </c>
      <c r="B644" s="5">
        <f t="shared" si="257"/>
        <v>824.33928393999997</v>
      </c>
      <c r="C644" s="5">
        <f t="shared" si="269"/>
        <v>781.25001272999998</v>
      </c>
      <c r="D644" s="63">
        <f t="shared" si="270"/>
        <v>5344.63</v>
      </c>
      <c r="E644" s="11">
        <f>IF(K644=1,VLOOKUP(A644,[1]Plan1!$BO$80:$BQ$314,3),E643)</f>
        <v>5357.46</v>
      </c>
      <c r="F644" s="143">
        <f t="shared" si="271"/>
        <v>44061</v>
      </c>
      <c r="G644" s="9">
        <f t="shared" si="258"/>
        <v>2.4005403554596683E-3</v>
      </c>
      <c r="H644" s="64">
        <f t="shared" si="275"/>
        <v>44089</v>
      </c>
      <c r="I644" s="64">
        <f t="shared" si="259"/>
        <v>44089</v>
      </c>
      <c r="J644" s="1">
        <f t="shared" si="272"/>
        <v>20</v>
      </c>
      <c r="K644" s="1">
        <f t="shared" si="279"/>
        <v>18</v>
      </c>
      <c r="L644" s="5">
        <f t="shared" si="260"/>
        <v>1.0021602199999999</v>
      </c>
      <c r="M644" s="12">
        <f t="shared" si="280"/>
        <v>1.00359968</v>
      </c>
      <c r="N644" s="12">
        <f t="shared" si="276"/>
        <v>1.0490986404193092</v>
      </c>
      <c r="O644" s="5">
        <f t="shared" si="278"/>
        <v>1.0513649199999999</v>
      </c>
      <c r="P644" s="5">
        <f t="shared" si="261"/>
        <v>821.37885713000003</v>
      </c>
      <c r="Q644" s="10">
        <f t="shared" si="262"/>
        <v>0</v>
      </c>
      <c r="R644" s="6">
        <f t="shared" si="263"/>
        <v>0</v>
      </c>
      <c r="S644" s="5">
        <f t="shared" si="264"/>
        <v>0</v>
      </c>
      <c r="T644" s="6">
        <f t="shared" si="273"/>
        <v>0.12</v>
      </c>
      <c r="U644" s="10">
        <f t="shared" si="277"/>
        <v>8</v>
      </c>
      <c r="V644" s="10">
        <v>252</v>
      </c>
      <c r="W644" s="12">
        <f t="shared" si="265"/>
        <v>1.003604216</v>
      </c>
      <c r="X644" s="5">
        <f t="shared" si="266"/>
        <v>2.96042681</v>
      </c>
      <c r="Y644" s="11">
        <f t="shared" si="267"/>
        <v>0</v>
      </c>
      <c r="Z644" s="2" t="s">
        <v>65</v>
      </c>
      <c r="AA644" s="64">
        <f t="shared" si="274"/>
        <v>44104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9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4"/>
      <c r="CX644" s="1"/>
      <c r="CY644" s="1"/>
      <c r="CZ644" s="1"/>
      <c r="DA644" s="1"/>
      <c r="DB644" s="1"/>
      <c r="DC644" s="1"/>
      <c r="DD644" s="1"/>
      <c r="DE644" s="1"/>
      <c r="DF644" s="1"/>
      <c r="DG644" s="2"/>
      <c r="DH644" s="1"/>
      <c r="DI644" s="1"/>
      <c r="DJ644" s="1"/>
      <c r="DK644" s="1"/>
      <c r="DL644" s="1"/>
      <c r="DM644" s="1"/>
    </row>
    <row r="645" spans="1:117" x14ac:dyDescent="0.2">
      <c r="A645" s="97">
        <f t="shared" si="268"/>
        <v>44086</v>
      </c>
      <c r="B645" s="5">
        <f t="shared" si="257"/>
        <v>824.80896233999999</v>
      </c>
      <c r="C645" s="5">
        <f t="shared" si="269"/>
        <v>781.25001272999998</v>
      </c>
      <c r="D645" s="63">
        <f t="shared" si="270"/>
        <v>5344.63</v>
      </c>
      <c r="E645" s="11">
        <f>IF(K645=1,VLOOKUP(A645,[1]Plan1!$BO$80:$BQ$314,3),E644)</f>
        <v>5357.46</v>
      </c>
      <c r="F645" s="143">
        <f t="shared" si="271"/>
        <v>44061</v>
      </c>
      <c r="G645" s="9">
        <f t="shared" si="258"/>
        <v>2.4005403554596683E-3</v>
      </c>
      <c r="H645" s="64">
        <f t="shared" si="275"/>
        <v>44089</v>
      </c>
      <c r="I645" s="64">
        <f t="shared" si="259"/>
        <v>44089</v>
      </c>
      <c r="J645" s="1">
        <f t="shared" si="272"/>
        <v>20</v>
      </c>
      <c r="K645" s="1">
        <f t="shared" si="279"/>
        <v>19</v>
      </c>
      <c r="L645" s="5">
        <f t="shared" si="260"/>
        <v>1.00228037</v>
      </c>
      <c r="M645" s="12">
        <f t="shared" si="280"/>
        <v>1.00359968</v>
      </c>
      <c r="N645" s="12">
        <f t="shared" si="276"/>
        <v>1.0490986404193092</v>
      </c>
      <c r="O645" s="5">
        <f t="shared" si="278"/>
        <v>1.0514909699999999</v>
      </c>
      <c r="P645" s="5">
        <f t="shared" si="261"/>
        <v>821.47733369000002</v>
      </c>
      <c r="Q645" s="10">
        <f t="shared" si="262"/>
        <v>0</v>
      </c>
      <c r="R645" s="6">
        <f t="shared" si="263"/>
        <v>0</v>
      </c>
      <c r="S645" s="5">
        <f t="shared" si="264"/>
        <v>0</v>
      </c>
      <c r="T645" s="6">
        <f t="shared" si="273"/>
        <v>0.12</v>
      </c>
      <c r="U645" s="10">
        <f t="shared" si="277"/>
        <v>9</v>
      </c>
      <c r="V645" s="10">
        <v>252</v>
      </c>
      <c r="W645" s="12">
        <f t="shared" si="265"/>
        <v>1.0040556549999999</v>
      </c>
      <c r="X645" s="5">
        <f t="shared" si="266"/>
        <v>3.3316286499999999</v>
      </c>
      <c r="Y645" s="11">
        <f t="shared" si="267"/>
        <v>0</v>
      </c>
      <c r="Z645" s="2" t="s">
        <v>65</v>
      </c>
      <c r="AA645" s="64">
        <f t="shared" si="274"/>
        <v>44104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9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4"/>
      <c r="CX645" s="1"/>
      <c r="CY645" s="1"/>
      <c r="CZ645" s="1"/>
      <c r="DA645" s="1"/>
      <c r="DB645" s="1"/>
      <c r="DC645" s="1"/>
      <c r="DD645" s="1"/>
      <c r="DE645" s="1"/>
      <c r="DF645" s="1"/>
      <c r="DG645" s="2"/>
      <c r="DH645" s="1"/>
      <c r="DI645" s="1"/>
      <c r="DJ645" s="1"/>
      <c r="DK645" s="1"/>
      <c r="DL645" s="1"/>
      <c r="DM645" s="1"/>
    </row>
    <row r="646" spans="1:117" x14ac:dyDescent="0.2">
      <c r="A646" s="97">
        <f t="shared" si="268"/>
        <v>44087</v>
      </c>
      <c r="B646" s="5">
        <f t="shared" si="257"/>
        <v>824.80896233999999</v>
      </c>
      <c r="C646" s="5">
        <f t="shared" si="269"/>
        <v>781.25001272999998</v>
      </c>
      <c r="D646" s="63">
        <f t="shared" si="270"/>
        <v>5344.63</v>
      </c>
      <c r="E646" s="11">
        <f>IF(K646=1,VLOOKUP(A646,[1]Plan1!$BO$80:$BQ$314,3),E645)</f>
        <v>5357.46</v>
      </c>
      <c r="F646" s="143">
        <f t="shared" si="271"/>
        <v>44061</v>
      </c>
      <c r="G646" s="9">
        <f t="shared" si="258"/>
        <v>2.4005403554596683E-3</v>
      </c>
      <c r="H646" s="64">
        <f t="shared" si="275"/>
        <v>44089</v>
      </c>
      <c r="I646" s="64">
        <f t="shared" si="259"/>
        <v>44089</v>
      </c>
      <c r="J646" s="1">
        <f t="shared" si="272"/>
        <v>20</v>
      </c>
      <c r="K646" s="1">
        <f t="shared" si="279"/>
        <v>19</v>
      </c>
      <c r="L646" s="5">
        <f t="shared" si="260"/>
        <v>1.00228037</v>
      </c>
      <c r="M646" s="12">
        <f t="shared" si="280"/>
        <v>1.00359968</v>
      </c>
      <c r="N646" s="12">
        <f t="shared" si="276"/>
        <v>1.0490986404193092</v>
      </c>
      <c r="O646" s="5">
        <f t="shared" si="278"/>
        <v>1.0514909699999999</v>
      </c>
      <c r="P646" s="5">
        <f t="shared" si="261"/>
        <v>821.47733369000002</v>
      </c>
      <c r="Q646" s="10">
        <f t="shared" si="262"/>
        <v>0</v>
      </c>
      <c r="R646" s="6">
        <f t="shared" si="263"/>
        <v>0</v>
      </c>
      <c r="S646" s="5">
        <f t="shared" si="264"/>
        <v>0</v>
      </c>
      <c r="T646" s="6">
        <f t="shared" si="273"/>
        <v>0.12</v>
      </c>
      <c r="U646" s="10">
        <f t="shared" si="277"/>
        <v>9</v>
      </c>
      <c r="V646" s="10">
        <v>252</v>
      </c>
      <c r="W646" s="12">
        <f t="shared" si="265"/>
        <v>1.0040556549999999</v>
      </c>
      <c r="X646" s="5">
        <f t="shared" si="266"/>
        <v>3.3316286499999999</v>
      </c>
      <c r="Y646" s="11">
        <f t="shared" si="267"/>
        <v>0</v>
      </c>
      <c r="Z646" s="2" t="s">
        <v>65</v>
      </c>
      <c r="AA646" s="64">
        <f t="shared" si="274"/>
        <v>44104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9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4"/>
      <c r="CX646" s="1"/>
      <c r="CY646" s="1"/>
      <c r="CZ646" s="1"/>
      <c r="DA646" s="1"/>
      <c r="DB646" s="1"/>
      <c r="DC646" s="1"/>
      <c r="DD646" s="1"/>
      <c r="DE646" s="1"/>
      <c r="DF646" s="1"/>
      <c r="DG646" s="2"/>
      <c r="DH646" s="1"/>
      <c r="DI646" s="1"/>
      <c r="DJ646" s="1"/>
      <c r="DK646" s="1"/>
      <c r="DL646" s="1"/>
      <c r="DM646" s="1"/>
    </row>
    <row r="647" spans="1:117" x14ac:dyDescent="0.2">
      <c r="A647" s="97">
        <f t="shared" si="268"/>
        <v>44088</v>
      </c>
      <c r="B647" s="5">
        <f t="shared" si="257"/>
        <v>824.80896233999999</v>
      </c>
      <c r="C647" s="5">
        <f t="shared" si="269"/>
        <v>781.25001272999998</v>
      </c>
      <c r="D647" s="63">
        <f t="shared" si="270"/>
        <v>5344.63</v>
      </c>
      <c r="E647" s="11">
        <f>IF(K647=1,VLOOKUP(A647,[1]Plan1!$BO$80:$BQ$314,3),E646)</f>
        <v>5357.46</v>
      </c>
      <c r="F647" s="143">
        <f t="shared" si="271"/>
        <v>44061</v>
      </c>
      <c r="G647" s="9">
        <f t="shared" si="258"/>
        <v>2.4005403554596683E-3</v>
      </c>
      <c r="H647" s="64">
        <f t="shared" si="275"/>
        <v>44089</v>
      </c>
      <c r="I647" s="64">
        <f t="shared" si="259"/>
        <v>44089</v>
      </c>
      <c r="J647" s="1">
        <f t="shared" si="272"/>
        <v>20</v>
      </c>
      <c r="K647" s="1">
        <f t="shared" si="279"/>
        <v>19</v>
      </c>
      <c r="L647" s="5">
        <f t="shared" si="260"/>
        <v>1.00228037</v>
      </c>
      <c r="M647" s="12">
        <f t="shared" si="280"/>
        <v>1.00359968</v>
      </c>
      <c r="N647" s="12">
        <f t="shared" si="276"/>
        <v>1.0490986404193092</v>
      </c>
      <c r="O647" s="5">
        <f t="shared" si="278"/>
        <v>1.0514909699999999</v>
      </c>
      <c r="P647" s="5">
        <f t="shared" si="261"/>
        <v>821.47733369000002</v>
      </c>
      <c r="Q647" s="10">
        <f t="shared" si="262"/>
        <v>0</v>
      </c>
      <c r="R647" s="6">
        <f t="shared" si="263"/>
        <v>0</v>
      </c>
      <c r="S647" s="5">
        <f t="shared" si="264"/>
        <v>0</v>
      </c>
      <c r="T647" s="6">
        <f t="shared" si="273"/>
        <v>0.12</v>
      </c>
      <c r="U647" s="10">
        <f t="shared" si="277"/>
        <v>9</v>
      </c>
      <c r="V647" s="10">
        <v>252</v>
      </c>
      <c r="W647" s="12">
        <f t="shared" si="265"/>
        <v>1.0040556549999999</v>
      </c>
      <c r="X647" s="5">
        <f t="shared" si="266"/>
        <v>3.3316286499999999</v>
      </c>
      <c r="Y647" s="11">
        <f t="shared" si="267"/>
        <v>0</v>
      </c>
      <c r="Z647" s="2" t="s">
        <v>65</v>
      </c>
      <c r="AA647" s="64">
        <f t="shared" si="274"/>
        <v>44104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9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4"/>
      <c r="CX647" s="1"/>
      <c r="CY647" s="1"/>
      <c r="CZ647" s="1"/>
      <c r="DA647" s="1"/>
      <c r="DB647" s="1"/>
      <c r="DC647" s="1"/>
      <c r="DD647" s="1"/>
      <c r="DE647" s="1"/>
      <c r="DF647" s="1"/>
      <c r="DG647" s="2"/>
      <c r="DH647" s="1"/>
      <c r="DI647" s="1"/>
      <c r="DJ647" s="1"/>
      <c r="DK647" s="1"/>
      <c r="DL647" s="1"/>
      <c r="DM647" s="1"/>
    </row>
    <row r="648" spans="1:117" x14ac:dyDescent="0.2">
      <c r="A648" s="97">
        <f t="shared" si="268"/>
        <v>44089</v>
      </c>
      <c r="B648" s="5">
        <f t="shared" si="257"/>
        <v>825.27891212999998</v>
      </c>
      <c r="C648" s="5">
        <f t="shared" si="269"/>
        <v>781.25001272999998</v>
      </c>
      <c r="D648" s="63">
        <f t="shared" si="270"/>
        <v>5344.63</v>
      </c>
      <c r="E648" s="11">
        <f>IF(K648=1,VLOOKUP(A648,[1]Plan1!$BO$80:$BQ$314,3),E647)</f>
        <v>5357.46</v>
      </c>
      <c r="F648" s="143">
        <f t="shared" si="271"/>
        <v>44061</v>
      </c>
      <c r="G648" s="9">
        <f t="shared" si="258"/>
        <v>2.4005403554596683E-3</v>
      </c>
      <c r="H648" s="64">
        <f t="shared" si="275"/>
        <v>44119</v>
      </c>
      <c r="I648" s="64">
        <f t="shared" si="259"/>
        <v>44089</v>
      </c>
      <c r="J648" s="1">
        <f t="shared" si="272"/>
        <v>20</v>
      </c>
      <c r="K648" s="1">
        <f t="shared" si="279"/>
        <v>20</v>
      </c>
      <c r="L648" s="5">
        <f t="shared" si="260"/>
        <v>1.00240054</v>
      </c>
      <c r="M648" s="12">
        <f t="shared" si="280"/>
        <v>1.00359968</v>
      </c>
      <c r="N648" s="12">
        <f t="shared" si="276"/>
        <v>1.0490986404193092</v>
      </c>
      <c r="O648" s="5">
        <f t="shared" si="278"/>
        <v>1.05161704</v>
      </c>
      <c r="P648" s="5">
        <f t="shared" si="261"/>
        <v>821.57582588000002</v>
      </c>
      <c r="Q648" s="10">
        <f t="shared" si="262"/>
        <v>0</v>
      </c>
      <c r="R648" s="6">
        <f t="shared" si="263"/>
        <v>0</v>
      </c>
      <c r="S648" s="5">
        <f t="shared" si="264"/>
        <v>0</v>
      </c>
      <c r="T648" s="6">
        <f t="shared" si="273"/>
        <v>0.12</v>
      </c>
      <c r="U648" s="10">
        <f t="shared" si="277"/>
        <v>10</v>
      </c>
      <c r="V648" s="10">
        <v>252</v>
      </c>
      <c r="W648" s="12">
        <f t="shared" si="265"/>
        <v>1.004507297</v>
      </c>
      <c r="X648" s="5">
        <f t="shared" si="266"/>
        <v>3.7030862500000001</v>
      </c>
      <c r="Y648" s="11">
        <f t="shared" si="267"/>
        <v>0</v>
      </c>
      <c r="Z648" s="2" t="s">
        <v>65</v>
      </c>
      <c r="AA648" s="64">
        <f t="shared" si="274"/>
        <v>44104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9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4"/>
      <c r="CX648" s="1"/>
      <c r="CY648" s="1"/>
      <c r="CZ648" s="1"/>
      <c r="DA648" s="1"/>
      <c r="DB648" s="1"/>
      <c r="DC648" s="1"/>
      <c r="DD648" s="1"/>
      <c r="DE648" s="1"/>
      <c r="DF648" s="1"/>
      <c r="DG648" s="2"/>
      <c r="DH648" s="1"/>
      <c r="DI648" s="1"/>
      <c r="DJ648" s="1"/>
      <c r="DK648" s="1"/>
      <c r="DL648" s="1"/>
      <c r="DM648" s="1"/>
    </row>
    <row r="649" spans="1:117" x14ac:dyDescent="0.2">
      <c r="A649" s="97">
        <f t="shared" si="268"/>
        <v>44090</v>
      </c>
      <c r="B649" s="5">
        <f t="shared" si="257"/>
        <v>825.90100867000001</v>
      </c>
      <c r="C649" s="5">
        <f t="shared" si="269"/>
        <v>781.25001272999998</v>
      </c>
      <c r="D649" s="63">
        <f t="shared" si="270"/>
        <v>5357.46</v>
      </c>
      <c r="E649" s="11">
        <f>IF(K649=1,VLOOKUP(A649,[1]Plan1!$BO$80:$BQ$314,3),E648)</f>
        <v>5391.75</v>
      </c>
      <c r="F649" s="143">
        <f t="shared" si="271"/>
        <v>44090</v>
      </c>
      <c r="G649" s="9">
        <f t="shared" si="258"/>
        <v>6.4004210950712181E-3</v>
      </c>
      <c r="H649" s="64">
        <f t="shared" si="275"/>
        <v>44119</v>
      </c>
      <c r="I649" s="64">
        <f t="shared" si="259"/>
        <v>44119</v>
      </c>
      <c r="J649" s="1">
        <f t="shared" si="272"/>
        <v>21</v>
      </c>
      <c r="K649" s="1">
        <f t="shared" si="279"/>
        <v>1</v>
      </c>
      <c r="L649" s="5">
        <f t="shared" si="260"/>
        <v>1.0003038500000001</v>
      </c>
      <c r="M649" s="12">
        <f t="shared" si="280"/>
        <v>1.00240054</v>
      </c>
      <c r="N649" s="12">
        <f t="shared" si="276"/>
        <v>1.0516170436695813</v>
      </c>
      <c r="O649" s="5">
        <f t="shared" si="278"/>
        <v>1.0519365700000001</v>
      </c>
      <c r="P649" s="5">
        <f t="shared" si="261"/>
        <v>821.82545870000001</v>
      </c>
      <c r="Q649" s="10">
        <f t="shared" si="262"/>
        <v>0</v>
      </c>
      <c r="R649" s="6">
        <f t="shared" si="263"/>
        <v>0</v>
      </c>
      <c r="S649" s="5">
        <f t="shared" si="264"/>
        <v>0</v>
      </c>
      <c r="T649" s="6">
        <f t="shared" si="273"/>
        <v>0.12</v>
      </c>
      <c r="U649" s="10">
        <f t="shared" si="277"/>
        <v>11</v>
      </c>
      <c r="V649" s="10">
        <v>252</v>
      </c>
      <c r="W649" s="12">
        <f t="shared" si="265"/>
        <v>1.004959143</v>
      </c>
      <c r="X649" s="5">
        <f t="shared" si="266"/>
        <v>4.07554997</v>
      </c>
      <c r="Y649" s="11">
        <f t="shared" si="267"/>
        <v>0</v>
      </c>
      <c r="Z649" s="2" t="s">
        <v>65</v>
      </c>
      <c r="AA649" s="64">
        <f t="shared" si="274"/>
        <v>44104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9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4"/>
      <c r="CX649" s="1"/>
      <c r="CY649" s="1"/>
      <c r="CZ649" s="1"/>
      <c r="DA649" s="1"/>
      <c r="DB649" s="1"/>
      <c r="DC649" s="1"/>
      <c r="DD649" s="1"/>
      <c r="DE649" s="1"/>
      <c r="DF649" s="1"/>
      <c r="DG649" s="2"/>
      <c r="DH649" s="1"/>
      <c r="DI649" s="1"/>
      <c r="DJ649" s="1"/>
      <c r="DK649" s="1"/>
      <c r="DL649" s="1"/>
      <c r="DM649" s="1"/>
    </row>
    <row r="650" spans="1:117" x14ac:dyDescent="0.2">
      <c r="A650" s="97">
        <f t="shared" si="268"/>
        <v>44091</v>
      </c>
      <c r="B650" s="5">
        <f t="shared" ref="B650:B713" si="281">(P650+X650)</f>
        <v>826.52358406999997</v>
      </c>
      <c r="C650" s="5">
        <f t="shared" si="269"/>
        <v>781.25001272999998</v>
      </c>
      <c r="D650" s="63">
        <f t="shared" si="270"/>
        <v>5357.46</v>
      </c>
      <c r="E650" s="11">
        <f>IF(K650=1,VLOOKUP(A650,[1]Plan1!$BO$80:$BQ$314,3),E649)</f>
        <v>5391.75</v>
      </c>
      <c r="F650" s="143">
        <f t="shared" si="271"/>
        <v>44090</v>
      </c>
      <c r="G650" s="9">
        <f t="shared" ref="G650:G713" si="282">(E650/D650)-1</f>
        <v>6.4004210950712181E-3</v>
      </c>
      <c r="H650" s="64">
        <f t="shared" si="275"/>
        <v>44119</v>
      </c>
      <c r="I650" s="64">
        <f t="shared" ref="I650:I713" si="283">IF(A650&gt;I649,H650,I649)</f>
        <v>44119</v>
      </c>
      <c r="J650" s="1">
        <f t="shared" si="272"/>
        <v>21</v>
      </c>
      <c r="K650" s="1">
        <f t="shared" si="279"/>
        <v>2</v>
      </c>
      <c r="L650" s="5">
        <f t="shared" ref="L650:L713" si="284">TRUNC((E650/D650)^TRUNC((K650/J650),9),8)</f>
        <v>1.0006078</v>
      </c>
      <c r="M650" s="12">
        <f t="shared" si="280"/>
        <v>1.00240054</v>
      </c>
      <c r="N650" s="12">
        <f t="shared" si="276"/>
        <v>1.0516170436695813</v>
      </c>
      <c r="O650" s="5">
        <f t="shared" si="278"/>
        <v>1.0522562099999999</v>
      </c>
      <c r="P650" s="5">
        <f t="shared" ref="P650:P713" si="285">TRUNC(C650*O650,8)</f>
        <v>822.07517744999996</v>
      </c>
      <c r="Q650" s="10">
        <f t="shared" ref="Q650:Q713" si="286">IF(VLOOKUP(A650,AD$10:AK$114,8)=VLOOKUP(A649,AD$10:AK$114,8),0,VLOOKUP(A650,AD$10:AK$114,8))</f>
        <v>0</v>
      </c>
      <c r="R650" s="6">
        <f t="shared" ref="R650:R713" si="287">IF(Q650&gt;0,VLOOKUP($A650,$AD$10:$AI$114,6),0)</f>
        <v>0</v>
      </c>
      <c r="S650" s="5">
        <f t="shared" ref="S650:S713" si="288">IF(R650&gt;0,TRUNC(R650*P650,8),0)</f>
        <v>0</v>
      </c>
      <c r="T650" s="6">
        <f t="shared" si="273"/>
        <v>0.12</v>
      </c>
      <c r="U650" s="10">
        <f t="shared" si="277"/>
        <v>12</v>
      </c>
      <c r="V650" s="10">
        <v>252</v>
      </c>
      <c r="W650" s="12">
        <f t="shared" ref="W650:W713" si="289">ROUND((1+T650)^TRUNC((U650/V650),9),9)</f>
        <v>1.005411192</v>
      </c>
      <c r="X650" s="5">
        <f t="shared" ref="X650:X713" si="290">TRUNC((P650*(W650-1)),8)</f>
        <v>4.4484066200000001</v>
      </c>
      <c r="Y650" s="11">
        <f t="shared" ref="Y650:Y713" si="291">IF(Q650&gt;0,S650+X650,0)</f>
        <v>0</v>
      </c>
      <c r="Z650" s="2" t="s">
        <v>65</v>
      </c>
      <c r="AA650" s="64">
        <f t="shared" si="274"/>
        <v>44104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9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4"/>
      <c r="CX650" s="1"/>
      <c r="CY650" s="1"/>
      <c r="CZ650" s="1"/>
      <c r="DA650" s="1"/>
      <c r="DB650" s="1"/>
      <c r="DC650" s="1"/>
      <c r="DD650" s="1"/>
      <c r="DE650" s="1"/>
      <c r="DF650" s="1"/>
      <c r="DG650" s="2"/>
      <c r="DH650" s="1"/>
      <c r="DI650" s="1"/>
      <c r="DJ650" s="1"/>
      <c r="DK650" s="1"/>
      <c r="DL650" s="1"/>
      <c r="DM650" s="1"/>
    </row>
    <row r="651" spans="1:117" x14ac:dyDescent="0.2">
      <c r="A651" s="97">
        <f t="shared" ref="A651:A714" si="292">(A650+1)</f>
        <v>44092</v>
      </c>
      <c r="B651" s="5">
        <f t="shared" si="281"/>
        <v>827.14663075999999</v>
      </c>
      <c r="C651" s="5">
        <f t="shared" ref="C651:C714" si="293">TRUNC(IF(Q650&gt;0,VLOOKUP(A650,$AD$12:$AE$114,2),C650),8)</f>
        <v>781.25001272999998</v>
      </c>
      <c r="D651" s="63">
        <f t="shared" ref="D651:D714" si="294">IF(E651=E650,D650,E650)</f>
        <v>5357.46</v>
      </c>
      <c r="E651" s="11">
        <f>IF(K651=1,VLOOKUP(A651,[1]Plan1!$BO$80:$BQ$314,3),E650)</f>
        <v>5391.75</v>
      </c>
      <c r="F651" s="143">
        <f t="shared" ref="F651:F714" si="295">IF(D651=D650,F650,A651)</f>
        <v>44090</v>
      </c>
      <c r="G651" s="9">
        <f t="shared" si="282"/>
        <v>6.4004210950712181E-3</v>
      </c>
      <c r="H651" s="64">
        <f t="shared" si="275"/>
        <v>44119</v>
      </c>
      <c r="I651" s="64">
        <f t="shared" si="283"/>
        <v>44119</v>
      </c>
      <c r="J651" s="1">
        <f t="shared" ref="J651:J714" si="296">IF(I651=I650,J650,NETWORKDAYS(I650,I651,$AD$118:$AD$502)-1)</f>
        <v>21</v>
      </c>
      <c r="K651" s="1">
        <f t="shared" si="279"/>
        <v>3</v>
      </c>
      <c r="L651" s="5">
        <f t="shared" si="284"/>
        <v>1.0009118400000001</v>
      </c>
      <c r="M651" s="12">
        <f t="shared" si="280"/>
        <v>1.00240054</v>
      </c>
      <c r="N651" s="12">
        <f t="shared" si="276"/>
        <v>1.0516170436695813</v>
      </c>
      <c r="O651" s="5">
        <f t="shared" si="278"/>
        <v>1.05257595</v>
      </c>
      <c r="P651" s="5">
        <f t="shared" si="285"/>
        <v>822.32497433000003</v>
      </c>
      <c r="Q651" s="10">
        <f t="shared" si="286"/>
        <v>0</v>
      </c>
      <c r="R651" s="6">
        <f t="shared" si="287"/>
        <v>0</v>
      </c>
      <c r="S651" s="5">
        <f t="shared" si="288"/>
        <v>0</v>
      </c>
      <c r="T651" s="6">
        <f t="shared" ref="T651:T714" si="297">(T650)</f>
        <v>0.12</v>
      </c>
      <c r="U651" s="10">
        <f t="shared" si="277"/>
        <v>13</v>
      </c>
      <c r="V651" s="10">
        <v>252</v>
      </c>
      <c r="W651" s="12">
        <f t="shared" si="289"/>
        <v>1.0058634440000001</v>
      </c>
      <c r="X651" s="5">
        <f t="shared" si="290"/>
        <v>4.82165643</v>
      </c>
      <c r="Y651" s="11">
        <f t="shared" si="291"/>
        <v>0</v>
      </c>
      <c r="Z651" s="2" t="s">
        <v>65</v>
      </c>
      <c r="AA651" s="64">
        <f t="shared" ref="AA651:AA714" si="298">IF(Q650&gt;0,VLOOKUP(A650,$AD$10:$AL$114,9),AA650)</f>
        <v>44104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9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4"/>
      <c r="CX651" s="1"/>
      <c r="CY651" s="1"/>
      <c r="CZ651" s="1"/>
      <c r="DA651" s="1"/>
      <c r="DB651" s="1"/>
      <c r="DC651" s="1"/>
      <c r="DD651" s="1"/>
      <c r="DE651" s="1"/>
      <c r="DF651" s="1"/>
      <c r="DG651" s="2"/>
      <c r="DH651" s="1"/>
      <c r="DI651" s="1"/>
      <c r="DJ651" s="1"/>
      <c r="DK651" s="1"/>
      <c r="DL651" s="1"/>
      <c r="DM651" s="1"/>
    </row>
    <row r="652" spans="1:117" x14ac:dyDescent="0.2">
      <c r="A652" s="97">
        <f t="shared" si="292"/>
        <v>44093</v>
      </c>
      <c r="B652" s="5">
        <f t="shared" si="281"/>
        <v>827.77014195999993</v>
      </c>
      <c r="C652" s="5">
        <f t="shared" si="293"/>
        <v>781.25001272999998</v>
      </c>
      <c r="D652" s="63">
        <f t="shared" si="294"/>
        <v>5357.46</v>
      </c>
      <c r="E652" s="11">
        <f>IF(K652=1,VLOOKUP(A652,[1]Plan1!$BO$80:$BQ$314,3),E651)</f>
        <v>5391.75</v>
      </c>
      <c r="F652" s="143">
        <f t="shared" si="295"/>
        <v>44090</v>
      </c>
      <c r="G652" s="9">
        <f t="shared" si="282"/>
        <v>6.4004210950712181E-3</v>
      </c>
      <c r="H652" s="64">
        <f t="shared" ref="H652:H715" si="299">IF(DAY(A652)=15,VLOOKUP(A652,AH$118:AK$167,4),H651)</f>
        <v>44119</v>
      </c>
      <c r="I652" s="64">
        <f t="shared" si="283"/>
        <v>44119</v>
      </c>
      <c r="J652" s="1">
        <f t="shared" si="296"/>
        <v>21</v>
      </c>
      <c r="K652" s="1">
        <f t="shared" si="279"/>
        <v>4</v>
      </c>
      <c r="L652" s="5">
        <f t="shared" si="284"/>
        <v>1.00121598</v>
      </c>
      <c r="M652" s="12">
        <f t="shared" si="280"/>
        <v>1.00240054</v>
      </c>
      <c r="N652" s="12">
        <f t="shared" si="276"/>
        <v>1.0516170436695813</v>
      </c>
      <c r="O652" s="5">
        <f t="shared" si="278"/>
        <v>1.0528957800000001</v>
      </c>
      <c r="P652" s="5">
        <f t="shared" si="285"/>
        <v>822.57484151999995</v>
      </c>
      <c r="Q652" s="10">
        <f t="shared" si="286"/>
        <v>0</v>
      </c>
      <c r="R652" s="6">
        <f t="shared" si="287"/>
        <v>0</v>
      </c>
      <c r="S652" s="5">
        <f t="shared" si="288"/>
        <v>0</v>
      </c>
      <c r="T652" s="6">
        <f t="shared" si="297"/>
        <v>0.12</v>
      </c>
      <c r="U652" s="10">
        <f t="shared" si="277"/>
        <v>14</v>
      </c>
      <c r="V652" s="10">
        <v>252</v>
      </c>
      <c r="W652" s="12">
        <f t="shared" si="289"/>
        <v>1.0063158999999999</v>
      </c>
      <c r="X652" s="5">
        <f t="shared" si="290"/>
        <v>5.1953004399999996</v>
      </c>
      <c r="Y652" s="11">
        <f t="shared" si="291"/>
        <v>0</v>
      </c>
      <c r="Z652" s="2" t="s">
        <v>65</v>
      </c>
      <c r="AA652" s="64">
        <f t="shared" si="298"/>
        <v>44104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9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4"/>
      <c r="CX652" s="1"/>
      <c r="CY652" s="1"/>
      <c r="CZ652" s="1"/>
      <c r="DA652" s="1"/>
      <c r="DB652" s="1"/>
      <c r="DC652" s="1"/>
      <c r="DD652" s="1"/>
      <c r="DE652" s="1"/>
      <c r="DF652" s="1"/>
      <c r="DG652" s="2"/>
      <c r="DH652" s="1"/>
      <c r="DI652" s="1"/>
      <c r="DJ652" s="1"/>
      <c r="DK652" s="1"/>
      <c r="DL652" s="1"/>
      <c r="DM652" s="1"/>
    </row>
    <row r="653" spans="1:117" x14ac:dyDescent="0.2">
      <c r="A653" s="97">
        <f t="shared" si="292"/>
        <v>44094</v>
      </c>
      <c r="B653" s="5">
        <f t="shared" si="281"/>
        <v>827.77014195999993</v>
      </c>
      <c r="C653" s="5">
        <f t="shared" si="293"/>
        <v>781.25001272999998</v>
      </c>
      <c r="D653" s="63">
        <f t="shared" si="294"/>
        <v>5357.46</v>
      </c>
      <c r="E653" s="11">
        <f>IF(K653=1,VLOOKUP(A653,[1]Plan1!$BO$80:$BQ$314,3),E652)</f>
        <v>5391.75</v>
      </c>
      <c r="F653" s="143">
        <f t="shared" si="295"/>
        <v>44090</v>
      </c>
      <c r="G653" s="9">
        <f t="shared" si="282"/>
        <v>6.4004210950712181E-3</v>
      </c>
      <c r="H653" s="64">
        <f t="shared" si="299"/>
        <v>44119</v>
      </c>
      <c r="I653" s="64">
        <f t="shared" si="283"/>
        <v>44119</v>
      </c>
      <c r="J653" s="1">
        <f t="shared" si="296"/>
        <v>21</v>
      </c>
      <c r="K653" s="1">
        <f t="shared" si="279"/>
        <v>4</v>
      </c>
      <c r="L653" s="5">
        <f t="shared" si="284"/>
        <v>1.00121598</v>
      </c>
      <c r="M653" s="12">
        <f t="shared" si="280"/>
        <v>1.00240054</v>
      </c>
      <c r="N653" s="12">
        <f t="shared" si="276"/>
        <v>1.0516170436695813</v>
      </c>
      <c r="O653" s="5">
        <f t="shared" si="278"/>
        <v>1.0528957800000001</v>
      </c>
      <c r="P653" s="5">
        <f t="shared" si="285"/>
        <v>822.57484151999995</v>
      </c>
      <c r="Q653" s="10">
        <f t="shared" si="286"/>
        <v>0</v>
      </c>
      <c r="R653" s="6">
        <f t="shared" si="287"/>
        <v>0</v>
      </c>
      <c r="S653" s="5">
        <f t="shared" si="288"/>
        <v>0</v>
      </c>
      <c r="T653" s="6">
        <f t="shared" si="297"/>
        <v>0.12</v>
      </c>
      <c r="U653" s="10">
        <f t="shared" si="277"/>
        <v>14</v>
      </c>
      <c r="V653" s="10">
        <v>252</v>
      </c>
      <c r="W653" s="12">
        <f t="shared" si="289"/>
        <v>1.0063158999999999</v>
      </c>
      <c r="X653" s="5">
        <f t="shared" si="290"/>
        <v>5.1953004399999996</v>
      </c>
      <c r="Y653" s="11">
        <f t="shared" si="291"/>
        <v>0</v>
      </c>
      <c r="Z653" s="2" t="s">
        <v>65</v>
      </c>
      <c r="AA653" s="64">
        <f t="shared" si="298"/>
        <v>44104</v>
      </c>
      <c r="AB653" s="52"/>
      <c r="AC653" s="14"/>
      <c r="AD653" s="53"/>
      <c r="AE653" s="54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55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52"/>
      <c r="DH653" s="14"/>
      <c r="DI653" s="14"/>
      <c r="DJ653" s="14"/>
      <c r="DK653" s="14"/>
      <c r="DL653" s="14"/>
      <c r="DM653" s="14"/>
    </row>
    <row r="654" spans="1:117" x14ac:dyDescent="0.2">
      <c r="A654" s="97">
        <f t="shared" si="292"/>
        <v>44095</v>
      </c>
      <c r="B654" s="5">
        <f t="shared" si="281"/>
        <v>827.77014195999993</v>
      </c>
      <c r="C654" s="5">
        <f t="shared" si="293"/>
        <v>781.25001272999998</v>
      </c>
      <c r="D654" s="63">
        <f t="shared" si="294"/>
        <v>5357.46</v>
      </c>
      <c r="E654" s="11">
        <f>IF(K654=1,VLOOKUP(A654,[1]Plan1!$BO$80:$BQ$314,3),E653)</f>
        <v>5391.75</v>
      </c>
      <c r="F654" s="143">
        <f t="shared" si="295"/>
        <v>44090</v>
      </c>
      <c r="G654" s="9">
        <f t="shared" si="282"/>
        <v>6.4004210950712181E-3</v>
      </c>
      <c r="H654" s="64">
        <f t="shared" si="299"/>
        <v>44119</v>
      </c>
      <c r="I654" s="64">
        <f t="shared" si="283"/>
        <v>44119</v>
      </c>
      <c r="J654" s="1">
        <f t="shared" si="296"/>
        <v>21</v>
      </c>
      <c r="K654" s="1">
        <f t="shared" si="279"/>
        <v>4</v>
      </c>
      <c r="L654" s="5">
        <f t="shared" si="284"/>
        <v>1.00121598</v>
      </c>
      <c r="M654" s="12">
        <f t="shared" si="280"/>
        <v>1.00240054</v>
      </c>
      <c r="N654" s="12">
        <f t="shared" si="276"/>
        <v>1.0516170436695813</v>
      </c>
      <c r="O654" s="5">
        <f t="shared" si="278"/>
        <v>1.0528957800000001</v>
      </c>
      <c r="P654" s="5">
        <f t="shared" si="285"/>
        <v>822.57484151999995</v>
      </c>
      <c r="Q654" s="10">
        <f t="shared" si="286"/>
        <v>0</v>
      </c>
      <c r="R654" s="6">
        <f t="shared" si="287"/>
        <v>0</v>
      </c>
      <c r="S654" s="5">
        <f t="shared" si="288"/>
        <v>0</v>
      </c>
      <c r="T654" s="6">
        <f t="shared" si="297"/>
        <v>0.12</v>
      </c>
      <c r="U654" s="10">
        <f t="shared" si="277"/>
        <v>14</v>
      </c>
      <c r="V654" s="10">
        <v>252</v>
      </c>
      <c r="W654" s="12">
        <f t="shared" si="289"/>
        <v>1.0063158999999999</v>
      </c>
      <c r="X654" s="5">
        <f t="shared" si="290"/>
        <v>5.1953004399999996</v>
      </c>
      <c r="Y654" s="11">
        <f t="shared" si="291"/>
        <v>0</v>
      </c>
      <c r="Z654" s="2" t="s">
        <v>65</v>
      </c>
      <c r="AA654" s="64">
        <f t="shared" si="298"/>
        <v>44104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9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4"/>
      <c r="CX654" s="1"/>
      <c r="CY654" s="1"/>
      <c r="CZ654" s="1"/>
      <c r="DA654" s="1"/>
      <c r="DB654" s="1"/>
      <c r="DC654" s="1"/>
      <c r="DD654" s="1"/>
      <c r="DE654" s="1"/>
      <c r="DF654" s="1"/>
      <c r="DG654" s="2"/>
      <c r="DH654" s="1"/>
      <c r="DI654" s="1"/>
      <c r="DJ654" s="1"/>
      <c r="DK654" s="1"/>
      <c r="DL654" s="1"/>
      <c r="DM654" s="1"/>
    </row>
    <row r="655" spans="1:117" x14ac:dyDescent="0.2">
      <c r="A655" s="97">
        <f t="shared" si="292"/>
        <v>44096</v>
      </c>
      <c r="B655" s="5">
        <f t="shared" si="281"/>
        <v>828.39412494999999</v>
      </c>
      <c r="C655" s="5">
        <f t="shared" si="293"/>
        <v>781.25001272999998</v>
      </c>
      <c r="D655" s="63">
        <f t="shared" si="294"/>
        <v>5357.46</v>
      </c>
      <c r="E655" s="11">
        <f>IF(K655=1,VLOOKUP(A655,[1]Plan1!$BO$80:$BQ$314,3),E654)</f>
        <v>5391.75</v>
      </c>
      <c r="F655" s="143">
        <f t="shared" si="295"/>
        <v>44090</v>
      </c>
      <c r="G655" s="9">
        <f t="shared" si="282"/>
        <v>6.4004210950712181E-3</v>
      </c>
      <c r="H655" s="64">
        <f t="shared" si="299"/>
        <v>44119</v>
      </c>
      <c r="I655" s="64">
        <f t="shared" si="283"/>
        <v>44119</v>
      </c>
      <c r="J655" s="1">
        <f t="shared" si="296"/>
        <v>21</v>
      </c>
      <c r="K655" s="1">
        <f t="shared" si="279"/>
        <v>5</v>
      </c>
      <c r="L655" s="5">
        <f t="shared" si="284"/>
        <v>1.0015202000000001</v>
      </c>
      <c r="M655" s="12">
        <f t="shared" si="280"/>
        <v>1.00240054</v>
      </c>
      <c r="N655" s="12">
        <f t="shared" si="276"/>
        <v>1.0516170436695813</v>
      </c>
      <c r="O655" s="5">
        <f t="shared" si="278"/>
        <v>1.0532157099999999</v>
      </c>
      <c r="P655" s="5">
        <f t="shared" si="285"/>
        <v>822.82478684</v>
      </c>
      <c r="Q655" s="10">
        <f t="shared" si="286"/>
        <v>0</v>
      </c>
      <c r="R655" s="6">
        <f t="shared" si="287"/>
        <v>0</v>
      </c>
      <c r="S655" s="5">
        <f t="shared" si="288"/>
        <v>0</v>
      </c>
      <c r="T655" s="6">
        <f t="shared" si="297"/>
        <v>0.12</v>
      </c>
      <c r="U655" s="10">
        <f t="shared" si="277"/>
        <v>15</v>
      </c>
      <c r="V655" s="10">
        <v>252</v>
      </c>
      <c r="W655" s="12">
        <f t="shared" si="289"/>
        <v>1.006768559</v>
      </c>
      <c r="X655" s="5">
        <f t="shared" si="290"/>
        <v>5.5693381100000003</v>
      </c>
      <c r="Y655" s="11">
        <f t="shared" si="291"/>
        <v>0</v>
      </c>
      <c r="Z655" s="2" t="s">
        <v>65</v>
      </c>
      <c r="AA655" s="64">
        <f t="shared" si="298"/>
        <v>44104</v>
      </c>
      <c r="AB655" s="35"/>
      <c r="AC655" s="4"/>
      <c r="AD655" s="56"/>
      <c r="AE655" s="33"/>
      <c r="AF655" s="4"/>
      <c r="AG655" s="4"/>
      <c r="AH655" s="4"/>
      <c r="AI655" s="51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3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35"/>
      <c r="DH655" s="4"/>
      <c r="DI655" s="4"/>
      <c r="DJ655" s="4"/>
      <c r="DK655" s="4"/>
      <c r="DL655" s="4"/>
      <c r="DM655" s="4"/>
    </row>
    <row r="656" spans="1:117" x14ac:dyDescent="0.2">
      <c r="A656" s="97">
        <f t="shared" si="292"/>
        <v>44097</v>
      </c>
      <c r="B656" s="5">
        <f t="shared" si="281"/>
        <v>829.01857295000002</v>
      </c>
      <c r="C656" s="5">
        <f t="shared" si="293"/>
        <v>781.25001272999998</v>
      </c>
      <c r="D656" s="63">
        <f t="shared" si="294"/>
        <v>5357.46</v>
      </c>
      <c r="E656" s="11">
        <f>IF(K656=1,VLOOKUP(A656,[1]Plan1!$BO$80:$BQ$314,3),E655)</f>
        <v>5391.75</v>
      </c>
      <c r="F656" s="143">
        <f t="shared" si="295"/>
        <v>44090</v>
      </c>
      <c r="G656" s="9">
        <f t="shared" si="282"/>
        <v>6.4004210950712181E-3</v>
      </c>
      <c r="H656" s="64">
        <f t="shared" si="299"/>
        <v>44119</v>
      </c>
      <c r="I656" s="64">
        <f t="shared" si="283"/>
        <v>44119</v>
      </c>
      <c r="J656" s="1">
        <f t="shared" si="296"/>
        <v>21</v>
      </c>
      <c r="K656" s="1">
        <f t="shared" si="279"/>
        <v>6</v>
      </c>
      <c r="L656" s="5">
        <f t="shared" si="284"/>
        <v>1.00182452</v>
      </c>
      <c r="M656" s="12">
        <f t="shared" si="280"/>
        <v>1.00240054</v>
      </c>
      <c r="N656" s="12">
        <f t="shared" si="276"/>
        <v>1.0516170436695813</v>
      </c>
      <c r="O656" s="5">
        <f t="shared" si="278"/>
        <v>1.0535357299999999</v>
      </c>
      <c r="P656" s="5">
        <f t="shared" si="285"/>
        <v>823.07480247000001</v>
      </c>
      <c r="Q656" s="10">
        <f t="shared" si="286"/>
        <v>0</v>
      </c>
      <c r="R656" s="6">
        <f t="shared" si="287"/>
        <v>0</v>
      </c>
      <c r="S656" s="5">
        <f t="shared" si="288"/>
        <v>0</v>
      </c>
      <c r="T656" s="6">
        <f t="shared" si="297"/>
        <v>0.12</v>
      </c>
      <c r="U656" s="10">
        <f t="shared" si="277"/>
        <v>16</v>
      </c>
      <c r="V656" s="10">
        <v>252</v>
      </c>
      <c r="W656" s="12">
        <f t="shared" si="289"/>
        <v>1.007221422</v>
      </c>
      <c r="X656" s="5">
        <f t="shared" si="290"/>
        <v>5.9437704800000004</v>
      </c>
      <c r="Y656" s="11">
        <f t="shared" si="291"/>
        <v>0</v>
      </c>
      <c r="Z656" s="2" t="s">
        <v>65</v>
      </c>
      <c r="AA656" s="64">
        <f t="shared" si="298"/>
        <v>44104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9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4"/>
      <c r="CX656" s="1"/>
      <c r="CY656" s="1"/>
      <c r="CZ656" s="1"/>
      <c r="DA656" s="1"/>
      <c r="DB656" s="1"/>
      <c r="DC656" s="1"/>
      <c r="DD656" s="1"/>
      <c r="DE656" s="1"/>
      <c r="DF656" s="1"/>
      <c r="DG656" s="2"/>
      <c r="DH656" s="1"/>
      <c r="DI656" s="1"/>
      <c r="DJ656" s="1"/>
      <c r="DK656" s="1"/>
      <c r="DL656" s="1"/>
      <c r="DM656" s="1"/>
    </row>
    <row r="657" spans="1:117" x14ac:dyDescent="0.2">
      <c r="A657" s="97">
        <f t="shared" si="292"/>
        <v>44098</v>
      </c>
      <c r="B657" s="5">
        <f t="shared" si="281"/>
        <v>829.64350113</v>
      </c>
      <c r="C657" s="5">
        <f t="shared" si="293"/>
        <v>781.25001272999998</v>
      </c>
      <c r="D657" s="63">
        <f t="shared" si="294"/>
        <v>5357.46</v>
      </c>
      <c r="E657" s="11">
        <f>IF(K657=1,VLOOKUP(A657,[1]Plan1!$BO$80:$BQ$314,3),E656)</f>
        <v>5391.75</v>
      </c>
      <c r="F657" s="143">
        <f t="shared" si="295"/>
        <v>44090</v>
      </c>
      <c r="G657" s="9">
        <f t="shared" si="282"/>
        <v>6.4004210950712181E-3</v>
      </c>
      <c r="H657" s="64">
        <f t="shared" si="299"/>
        <v>44119</v>
      </c>
      <c r="I657" s="64">
        <f t="shared" si="283"/>
        <v>44119</v>
      </c>
      <c r="J657" s="1">
        <f t="shared" si="296"/>
        <v>21</v>
      </c>
      <c r="K657" s="1">
        <f t="shared" si="279"/>
        <v>7</v>
      </c>
      <c r="L657" s="5">
        <f t="shared" si="284"/>
        <v>1.00212893</v>
      </c>
      <c r="M657" s="12">
        <f t="shared" si="280"/>
        <v>1.00240054</v>
      </c>
      <c r="N657" s="12">
        <f t="shared" si="276"/>
        <v>1.0516170436695813</v>
      </c>
      <c r="O657" s="5">
        <f t="shared" si="278"/>
        <v>1.0538558600000001</v>
      </c>
      <c r="P657" s="5">
        <f t="shared" si="285"/>
        <v>823.32490403999998</v>
      </c>
      <c r="Q657" s="10">
        <f t="shared" si="286"/>
        <v>0</v>
      </c>
      <c r="R657" s="6">
        <f t="shared" si="287"/>
        <v>0</v>
      </c>
      <c r="S657" s="5">
        <f t="shared" si="288"/>
        <v>0</v>
      </c>
      <c r="T657" s="6">
        <f t="shared" si="297"/>
        <v>0.12</v>
      </c>
      <c r="U657" s="10">
        <f t="shared" si="277"/>
        <v>17</v>
      </c>
      <c r="V657" s="10">
        <v>252</v>
      </c>
      <c r="W657" s="12">
        <f t="shared" si="289"/>
        <v>1.0076744879999999</v>
      </c>
      <c r="X657" s="5">
        <f t="shared" si="290"/>
        <v>6.3185970899999999</v>
      </c>
      <c r="Y657" s="11">
        <f t="shared" si="291"/>
        <v>0</v>
      </c>
      <c r="Z657" s="2" t="s">
        <v>65</v>
      </c>
      <c r="AA657" s="64">
        <f t="shared" si="298"/>
        <v>44104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9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4"/>
      <c r="CX657" s="1"/>
      <c r="CY657" s="1"/>
      <c r="CZ657" s="1"/>
      <c r="DA657" s="1"/>
      <c r="DB657" s="1"/>
      <c r="DC657" s="1"/>
      <c r="DD657" s="1"/>
      <c r="DE657" s="1"/>
      <c r="DF657" s="1"/>
      <c r="DG657" s="2"/>
      <c r="DH657" s="1"/>
      <c r="DI657" s="1"/>
      <c r="DJ657" s="1"/>
      <c r="DK657" s="1"/>
      <c r="DL657" s="1"/>
      <c r="DM657" s="1"/>
    </row>
    <row r="658" spans="1:117" x14ac:dyDescent="0.2">
      <c r="A658" s="97">
        <f t="shared" si="292"/>
        <v>44099</v>
      </c>
      <c r="B658" s="5">
        <f t="shared" si="281"/>
        <v>830.26890270000001</v>
      </c>
      <c r="C658" s="5">
        <f t="shared" si="293"/>
        <v>781.25001272999998</v>
      </c>
      <c r="D658" s="63">
        <f t="shared" si="294"/>
        <v>5357.46</v>
      </c>
      <c r="E658" s="11">
        <f>IF(K658=1,VLOOKUP(A658,[1]Plan1!$BO$80:$BQ$314,3),E657)</f>
        <v>5391.75</v>
      </c>
      <c r="F658" s="143">
        <f t="shared" si="295"/>
        <v>44090</v>
      </c>
      <c r="G658" s="9">
        <f t="shared" si="282"/>
        <v>6.4004210950712181E-3</v>
      </c>
      <c r="H658" s="64">
        <f t="shared" si="299"/>
        <v>44119</v>
      </c>
      <c r="I658" s="64">
        <f t="shared" si="283"/>
        <v>44119</v>
      </c>
      <c r="J658" s="1">
        <f t="shared" si="296"/>
        <v>21</v>
      </c>
      <c r="K658" s="1">
        <f t="shared" si="279"/>
        <v>8</v>
      </c>
      <c r="L658" s="5">
        <f t="shared" si="284"/>
        <v>1.0024334399999999</v>
      </c>
      <c r="M658" s="12">
        <f t="shared" si="280"/>
        <v>1.00240054</v>
      </c>
      <c r="N658" s="12">
        <f t="shared" si="276"/>
        <v>1.0516170436695813</v>
      </c>
      <c r="O658" s="5">
        <f t="shared" si="278"/>
        <v>1.0541760899999999</v>
      </c>
      <c r="P658" s="5">
        <f t="shared" si="285"/>
        <v>823.57508372999996</v>
      </c>
      <c r="Q658" s="10">
        <f t="shared" si="286"/>
        <v>0</v>
      </c>
      <c r="R658" s="6">
        <f t="shared" si="287"/>
        <v>0</v>
      </c>
      <c r="S658" s="5">
        <f t="shared" si="288"/>
        <v>0</v>
      </c>
      <c r="T658" s="6">
        <f t="shared" si="297"/>
        <v>0.12</v>
      </c>
      <c r="U658" s="10">
        <f t="shared" si="277"/>
        <v>18</v>
      </c>
      <c r="V658" s="10">
        <v>252</v>
      </c>
      <c r="W658" s="12">
        <f t="shared" si="289"/>
        <v>1.0081277580000001</v>
      </c>
      <c r="X658" s="5">
        <f t="shared" si="290"/>
        <v>6.6938189699999997</v>
      </c>
      <c r="Y658" s="11">
        <f t="shared" si="291"/>
        <v>0</v>
      </c>
      <c r="Z658" s="2" t="s">
        <v>65</v>
      </c>
      <c r="AA658" s="64">
        <f t="shared" si="298"/>
        <v>44104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9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4"/>
      <c r="CX658" s="1"/>
      <c r="CY658" s="1"/>
      <c r="CZ658" s="1"/>
      <c r="DA658" s="1"/>
      <c r="DB658" s="1"/>
      <c r="DC658" s="1"/>
      <c r="DD658" s="1"/>
      <c r="DE658" s="1"/>
      <c r="DF658" s="1"/>
      <c r="DG658" s="2"/>
      <c r="DH658" s="1"/>
      <c r="DI658" s="1"/>
      <c r="DJ658" s="1"/>
      <c r="DK658" s="1"/>
      <c r="DL658" s="1"/>
      <c r="DM658" s="1"/>
    </row>
    <row r="659" spans="1:117" x14ac:dyDescent="0.2">
      <c r="A659" s="97">
        <f t="shared" si="292"/>
        <v>44100</v>
      </c>
      <c r="B659" s="5">
        <f t="shared" si="281"/>
        <v>830.89476299</v>
      </c>
      <c r="C659" s="5">
        <f t="shared" si="293"/>
        <v>781.25001272999998</v>
      </c>
      <c r="D659" s="63">
        <f t="shared" si="294"/>
        <v>5357.46</v>
      </c>
      <c r="E659" s="11">
        <f>IF(K659=1,VLOOKUP(A659,[1]Plan1!$BO$80:$BQ$314,3),E658)</f>
        <v>5391.75</v>
      </c>
      <c r="F659" s="143">
        <f t="shared" si="295"/>
        <v>44090</v>
      </c>
      <c r="G659" s="9">
        <f t="shared" si="282"/>
        <v>6.4004210950712181E-3</v>
      </c>
      <c r="H659" s="64">
        <f t="shared" si="299"/>
        <v>44119</v>
      </c>
      <c r="I659" s="64">
        <f t="shared" si="283"/>
        <v>44119</v>
      </c>
      <c r="J659" s="1">
        <f t="shared" si="296"/>
        <v>21</v>
      </c>
      <c r="K659" s="1">
        <f t="shared" si="279"/>
        <v>9</v>
      </c>
      <c r="L659" s="5">
        <f t="shared" si="284"/>
        <v>1.0027380299999999</v>
      </c>
      <c r="M659" s="12">
        <f t="shared" si="280"/>
        <v>1.00240054</v>
      </c>
      <c r="N659" s="12">
        <f t="shared" si="276"/>
        <v>1.0516170436695813</v>
      </c>
      <c r="O659" s="5">
        <f t="shared" si="278"/>
        <v>1.0544963999999999</v>
      </c>
      <c r="P659" s="5">
        <f t="shared" si="285"/>
        <v>823.82532591999995</v>
      </c>
      <c r="Q659" s="10">
        <f t="shared" si="286"/>
        <v>0</v>
      </c>
      <c r="R659" s="6">
        <f t="shared" si="287"/>
        <v>0</v>
      </c>
      <c r="S659" s="5">
        <f t="shared" si="288"/>
        <v>0</v>
      </c>
      <c r="T659" s="6">
        <f t="shared" si="297"/>
        <v>0.12</v>
      </c>
      <c r="U659" s="10">
        <f t="shared" si="277"/>
        <v>19</v>
      </c>
      <c r="V659" s="10">
        <v>252</v>
      </c>
      <c r="W659" s="12">
        <f t="shared" si="289"/>
        <v>1.0085812329999999</v>
      </c>
      <c r="X659" s="5">
        <f t="shared" si="290"/>
        <v>7.0694370700000002</v>
      </c>
      <c r="Y659" s="11">
        <f t="shared" si="291"/>
        <v>0</v>
      </c>
      <c r="Z659" s="2" t="s">
        <v>65</v>
      </c>
      <c r="AA659" s="64">
        <f t="shared" si="298"/>
        <v>44104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9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4"/>
      <c r="CX659" s="1"/>
      <c r="CY659" s="1"/>
      <c r="CZ659" s="1"/>
      <c r="DA659" s="1"/>
      <c r="DB659" s="1"/>
      <c r="DC659" s="1"/>
      <c r="DD659" s="1"/>
      <c r="DE659" s="1"/>
      <c r="DF659" s="1"/>
      <c r="DG659" s="2"/>
      <c r="DH659" s="1"/>
      <c r="DI659" s="1"/>
      <c r="DJ659" s="1"/>
      <c r="DK659" s="1"/>
      <c r="DL659" s="1"/>
      <c r="DM659" s="1"/>
    </row>
    <row r="660" spans="1:117" x14ac:dyDescent="0.2">
      <c r="A660" s="97">
        <f t="shared" si="292"/>
        <v>44101</v>
      </c>
      <c r="B660" s="5">
        <f t="shared" si="281"/>
        <v>830.89476299</v>
      </c>
      <c r="C660" s="5">
        <f t="shared" si="293"/>
        <v>781.25001272999998</v>
      </c>
      <c r="D660" s="63">
        <f t="shared" si="294"/>
        <v>5357.46</v>
      </c>
      <c r="E660" s="11">
        <f>IF(K660=1,VLOOKUP(A660,[1]Plan1!$BO$80:$BQ$314,3),E659)</f>
        <v>5391.75</v>
      </c>
      <c r="F660" s="143">
        <f t="shared" si="295"/>
        <v>44090</v>
      </c>
      <c r="G660" s="9">
        <f t="shared" si="282"/>
        <v>6.4004210950712181E-3</v>
      </c>
      <c r="H660" s="64">
        <f t="shared" si="299"/>
        <v>44119</v>
      </c>
      <c r="I660" s="64">
        <f t="shared" si="283"/>
        <v>44119</v>
      </c>
      <c r="J660" s="1">
        <f t="shared" si="296"/>
        <v>21</v>
      </c>
      <c r="K660" s="1">
        <f t="shared" si="279"/>
        <v>9</v>
      </c>
      <c r="L660" s="5">
        <f t="shared" si="284"/>
        <v>1.0027380299999999</v>
      </c>
      <c r="M660" s="12">
        <f t="shared" si="280"/>
        <v>1.00240054</v>
      </c>
      <c r="N660" s="12">
        <f t="shared" si="276"/>
        <v>1.0516170436695813</v>
      </c>
      <c r="O660" s="5">
        <f t="shared" si="278"/>
        <v>1.0544963999999999</v>
      </c>
      <c r="P660" s="5">
        <f t="shared" si="285"/>
        <v>823.82532591999995</v>
      </c>
      <c r="Q660" s="10">
        <f t="shared" si="286"/>
        <v>0</v>
      </c>
      <c r="R660" s="6">
        <f t="shared" si="287"/>
        <v>0</v>
      </c>
      <c r="S660" s="5">
        <f t="shared" si="288"/>
        <v>0</v>
      </c>
      <c r="T660" s="6">
        <f t="shared" si="297"/>
        <v>0.12</v>
      </c>
      <c r="U660" s="10">
        <f t="shared" si="277"/>
        <v>19</v>
      </c>
      <c r="V660" s="10">
        <v>252</v>
      </c>
      <c r="W660" s="12">
        <f t="shared" si="289"/>
        <v>1.0085812329999999</v>
      </c>
      <c r="X660" s="5">
        <f t="shared" si="290"/>
        <v>7.0694370700000002</v>
      </c>
      <c r="Y660" s="11">
        <f t="shared" si="291"/>
        <v>0</v>
      </c>
      <c r="Z660" s="2" t="s">
        <v>65</v>
      </c>
      <c r="AA660" s="64">
        <f t="shared" si="298"/>
        <v>44104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9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4"/>
      <c r="CX660" s="1"/>
      <c r="CY660" s="1"/>
      <c r="CZ660" s="1"/>
      <c r="DA660" s="1"/>
      <c r="DB660" s="1"/>
      <c r="DC660" s="1"/>
      <c r="DD660" s="1"/>
      <c r="DE660" s="1"/>
      <c r="DF660" s="1"/>
      <c r="DG660" s="2"/>
      <c r="DH660" s="1"/>
      <c r="DI660" s="1"/>
      <c r="DJ660" s="1"/>
      <c r="DK660" s="1"/>
      <c r="DL660" s="1"/>
      <c r="DM660" s="1"/>
    </row>
    <row r="661" spans="1:117" x14ac:dyDescent="0.2">
      <c r="A661" s="97">
        <f t="shared" si="292"/>
        <v>44102</v>
      </c>
      <c r="B661" s="5">
        <f t="shared" si="281"/>
        <v>830.89476299</v>
      </c>
      <c r="C661" s="5">
        <f t="shared" si="293"/>
        <v>781.25001272999998</v>
      </c>
      <c r="D661" s="63">
        <f t="shared" si="294"/>
        <v>5357.46</v>
      </c>
      <c r="E661" s="11">
        <f>IF(K661=1,VLOOKUP(A661,[1]Plan1!$BO$80:$BQ$314,3),E660)</f>
        <v>5391.75</v>
      </c>
      <c r="F661" s="143">
        <f t="shared" si="295"/>
        <v>44090</v>
      </c>
      <c r="G661" s="9">
        <f t="shared" si="282"/>
        <v>6.4004210950712181E-3</v>
      </c>
      <c r="H661" s="64">
        <f t="shared" si="299"/>
        <v>44119</v>
      </c>
      <c r="I661" s="64">
        <f t="shared" si="283"/>
        <v>44119</v>
      </c>
      <c r="J661" s="1">
        <f t="shared" si="296"/>
        <v>21</v>
      </c>
      <c r="K661" s="1">
        <f t="shared" si="279"/>
        <v>9</v>
      </c>
      <c r="L661" s="5">
        <f t="shared" si="284"/>
        <v>1.0027380299999999</v>
      </c>
      <c r="M661" s="12">
        <f t="shared" si="280"/>
        <v>1.00240054</v>
      </c>
      <c r="N661" s="12">
        <f t="shared" si="276"/>
        <v>1.0516170436695813</v>
      </c>
      <c r="O661" s="5">
        <f t="shared" si="278"/>
        <v>1.0544963999999999</v>
      </c>
      <c r="P661" s="5">
        <f t="shared" si="285"/>
        <v>823.82532591999995</v>
      </c>
      <c r="Q661" s="10">
        <f t="shared" si="286"/>
        <v>0</v>
      </c>
      <c r="R661" s="6">
        <f t="shared" si="287"/>
        <v>0</v>
      </c>
      <c r="S661" s="5">
        <f t="shared" si="288"/>
        <v>0</v>
      </c>
      <c r="T661" s="6">
        <f t="shared" si="297"/>
        <v>0.12</v>
      </c>
      <c r="U661" s="10">
        <f t="shared" si="277"/>
        <v>19</v>
      </c>
      <c r="V661" s="10">
        <v>252</v>
      </c>
      <c r="W661" s="12">
        <f t="shared" si="289"/>
        <v>1.0085812329999999</v>
      </c>
      <c r="X661" s="5">
        <f t="shared" si="290"/>
        <v>7.0694370700000002</v>
      </c>
      <c r="Y661" s="11">
        <f t="shared" si="291"/>
        <v>0</v>
      </c>
      <c r="Z661" s="2" t="s">
        <v>65</v>
      </c>
      <c r="AA661" s="64">
        <f t="shared" si="298"/>
        <v>44104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9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4"/>
      <c r="CX661" s="1"/>
      <c r="CY661" s="1"/>
      <c r="CZ661" s="1"/>
      <c r="DA661" s="1"/>
      <c r="DB661" s="1"/>
      <c r="DC661" s="1"/>
      <c r="DD661" s="1"/>
      <c r="DE661" s="1"/>
      <c r="DF661" s="1"/>
      <c r="DG661" s="2"/>
      <c r="DH661" s="1"/>
      <c r="DI661" s="1"/>
      <c r="DJ661" s="1"/>
      <c r="DK661" s="1"/>
      <c r="DL661" s="1"/>
      <c r="DM661" s="1"/>
    </row>
    <row r="662" spans="1:117" x14ac:dyDescent="0.2">
      <c r="A662" s="97">
        <f t="shared" si="292"/>
        <v>44103</v>
      </c>
      <c r="B662" s="5">
        <f t="shared" si="281"/>
        <v>831.52109636</v>
      </c>
      <c r="C662" s="5">
        <f t="shared" si="293"/>
        <v>781.25001272999998</v>
      </c>
      <c r="D662" s="63">
        <f t="shared" si="294"/>
        <v>5357.46</v>
      </c>
      <c r="E662" s="11">
        <f>IF(K662=1,VLOOKUP(A662,[1]Plan1!$BO$80:$BQ$314,3),E661)</f>
        <v>5391.75</v>
      </c>
      <c r="F662" s="143">
        <f t="shared" si="295"/>
        <v>44090</v>
      </c>
      <c r="G662" s="9">
        <f t="shared" si="282"/>
        <v>6.4004210950712181E-3</v>
      </c>
      <c r="H662" s="64">
        <f t="shared" si="299"/>
        <v>44119</v>
      </c>
      <c r="I662" s="64">
        <f t="shared" si="283"/>
        <v>44119</v>
      </c>
      <c r="J662" s="1">
        <f t="shared" si="296"/>
        <v>21</v>
      </c>
      <c r="K662" s="1">
        <f t="shared" si="279"/>
        <v>10</v>
      </c>
      <c r="L662" s="5">
        <f t="shared" si="284"/>
        <v>1.0030427200000001</v>
      </c>
      <c r="M662" s="12">
        <f t="shared" si="280"/>
        <v>1.00240054</v>
      </c>
      <c r="N662" s="12">
        <f t="shared" si="276"/>
        <v>1.0516170436695813</v>
      </c>
      <c r="O662" s="5">
        <f t="shared" si="278"/>
        <v>1.0548168099999999</v>
      </c>
      <c r="P662" s="5">
        <f t="shared" si="285"/>
        <v>824.07564623999997</v>
      </c>
      <c r="Q662" s="10">
        <f t="shared" si="286"/>
        <v>0</v>
      </c>
      <c r="R662" s="6">
        <f t="shared" si="287"/>
        <v>0</v>
      </c>
      <c r="S662" s="5">
        <f t="shared" si="288"/>
        <v>0</v>
      </c>
      <c r="T662" s="6">
        <f t="shared" si="297"/>
        <v>0.12</v>
      </c>
      <c r="U662" s="10">
        <f t="shared" si="277"/>
        <v>20</v>
      </c>
      <c r="V662" s="10">
        <v>252</v>
      </c>
      <c r="W662" s="12">
        <f t="shared" si="289"/>
        <v>1.0090349110000001</v>
      </c>
      <c r="X662" s="5">
        <f t="shared" si="290"/>
        <v>7.4454501200000003</v>
      </c>
      <c r="Y662" s="11">
        <f t="shared" si="291"/>
        <v>0</v>
      </c>
      <c r="Z662" s="2" t="s">
        <v>65</v>
      </c>
      <c r="AA662" s="64">
        <f t="shared" si="298"/>
        <v>44104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9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4"/>
      <c r="CX662" s="1"/>
      <c r="CY662" s="1"/>
      <c r="CZ662" s="1"/>
      <c r="DA662" s="1"/>
      <c r="DB662" s="1"/>
      <c r="DC662" s="1"/>
      <c r="DD662" s="1"/>
      <c r="DE662" s="1"/>
      <c r="DF662" s="1"/>
      <c r="DG662" s="2"/>
      <c r="DH662" s="1"/>
      <c r="DI662" s="1"/>
      <c r="DJ662" s="1"/>
      <c r="DK662" s="1"/>
      <c r="DL662" s="1"/>
      <c r="DM662" s="1"/>
    </row>
    <row r="663" spans="1:117" x14ac:dyDescent="0.2">
      <c r="A663" s="97">
        <f t="shared" si="292"/>
        <v>44104</v>
      </c>
      <c r="B663" s="5">
        <f t="shared" si="281"/>
        <v>832.14791176000006</v>
      </c>
      <c r="C663" s="5">
        <f t="shared" si="293"/>
        <v>781.25001272999998</v>
      </c>
      <c r="D663" s="63">
        <f t="shared" si="294"/>
        <v>5357.46</v>
      </c>
      <c r="E663" s="11">
        <f>IF(K663=1,VLOOKUP(A663,[1]Plan1!$BO$80:$BQ$314,3),E662)</f>
        <v>5391.75</v>
      </c>
      <c r="F663" s="143">
        <f t="shared" si="295"/>
        <v>44090</v>
      </c>
      <c r="G663" s="9">
        <f t="shared" si="282"/>
        <v>6.4004210950712181E-3</v>
      </c>
      <c r="H663" s="64">
        <f t="shared" si="299"/>
        <v>44119</v>
      </c>
      <c r="I663" s="64">
        <f t="shared" si="283"/>
        <v>44119</v>
      </c>
      <c r="J663" s="1">
        <f t="shared" si="296"/>
        <v>21</v>
      </c>
      <c r="K663" s="1">
        <f t="shared" si="279"/>
        <v>11</v>
      </c>
      <c r="L663" s="5">
        <f t="shared" si="284"/>
        <v>1.0033475000000001</v>
      </c>
      <c r="M663" s="12">
        <f t="shared" si="280"/>
        <v>1.00240054</v>
      </c>
      <c r="N663" s="12">
        <f t="shared" si="276"/>
        <v>1.0516170436695813</v>
      </c>
      <c r="O663" s="5">
        <f t="shared" si="278"/>
        <v>1.05513733</v>
      </c>
      <c r="P663" s="5">
        <f t="shared" si="285"/>
        <v>824.32605249000005</v>
      </c>
      <c r="Q663" s="10">
        <f t="shared" si="286"/>
        <v>22</v>
      </c>
      <c r="R663" s="6">
        <f t="shared" si="287"/>
        <v>0.04</v>
      </c>
      <c r="S663" s="5">
        <f t="shared" si="288"/>
        <v>32.97304209</v>
      </c>
      <c r="T663" s="6">
        <f t="shared" si="297"/>
        <v>0.12</v>
      </c>
      <c r="U663" s="10">
        <f t="shared" si="277"/>
        <v>21</v>
      </c>
      <c r="V663" s="10">
        <v>252</v>
      </c>
      <c r="W663" s="12">
        <f t="shared" si="289"/>
        <v>1.0094887930000001</v>
      </c>
      <c r="X663" s="5">
        <f t="shared" si="290"/>
        <v>7.82185927</v>
      </c>
      <c r="Y663" s="11">
        <f t="shared" si="291"/>
        <v>40.794901359999997</v>
      </c>
      <c r="Z663" s="2" t="s">
        <v>65</v>
      </c>
      <c r="AA663" s="64">
        <f t="shared" si="298"/>
        <v>44104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9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4"/>
      <c r="CX663" s="1"/>
      <c r="CY663" s="1"/>
      <c r="CZ663" s="1"/>
      <c r="DA663" s="1"/>
      <c r="DB663" s="1"/>
      <c r="DC663" s="1"/>
      <c r="DD663" s="1"/>
      <c r="DE663" s="1"/>
      <c r="DF663" s="1"/>
      <c r="DG663" s="2"/>
      <c r="DH663" s="1"/>
      <c r="DI663" s="1"/>
      <c r="DJ663" s="1"/>
      <c r="DK663" s="1"/>
      <c r="DL663" s="1"/>
      <c r="DM663" s="1"/>
    </row>
    <row r="664" spans="1:117" x14ac:dyDescent="0.2">
      <c r="A664" s="97">
        <f t="shared" si="292"/>
        <v>44105</v>
      </c>
      <c r="B664" s="5">
        <f t="shared" si="281"/>
        <v>791.94954088999998</v>
      </c>
      <c r="C664" s="5">
        <f t="shared" si="293"/>
        <v>750.00001223000004</v>
      </c>
      <c r="D664" s="63">
        <f t="shared" si="294"/>
        <v>5357.46</v>
      </c>
      <c r="E664" s="11">
        <f>IF(K664=1,VLOOKUP(A664,[1]Plan1!$BO$80:$BQ$314,3),E663)</f>
        <v>5391.75</v>
      </c>
      <c r="F664" s="143">
        <f t="shared" si="295"/>
        <v>44090</v>
      </c>
      <c r="G664" s="9">
        <f t="shared" si="282"/>
        <v>6.4004210950712181E-3</v>
      </c>
      <c r="H664" s="64">
        <f t="shared" si="299"/>
        <v>44119</v>
      </c>
      <c r="I664" s="64">
        <f t="shared" si="283"/>
        <v>44119</v>
      </c>
      <c r="J664" s="1">
        <f t="shared" si="296"/>
        <v>21</v>
      </c>
      <c r="K664" s="1">
        <f t="shared" si="279"/>
        <v>12</v>
      </c>
      <c r="L664" s="5">
        <f t="shared" si="284"/>
        <v>1.0036523799999999</v>
      </c>
      <c r="M664" s="12">
        <f t="shared" si="280"/>
        <v>1.00240054</v>
      </c>
      <c r="N664" s="12">
        <f t="shared" si="276"/>
        <v>1.0516170436695813</v>
      </c>
      <c r="O664" s="5">
        <f t="shared" si="278"/>
        <v>1.0554579399999999</v>
      </c>
      <c r="P664" s="5">
        <f t="shared" si="285"/>
        <v>791.59346789999995</v>
      </c>
      <c r="Q664" s="10">
        <f t="shared" si="286"/>
        <v>0</v>
      </c>
      <c r="R664" s="6">
        <f t="shared" si="287"/>
        <v>0</v>
      </c>
      <c r="S664" s="5">
        <f t="shared" si="288"/>
        <v>0</v>
      </c>
      <c r="T664" s="6">
        <f t="shared" si="297"/>
        <v>0.12</v>
      </c>
      <c r="U664" s="10">
        <f t="shared" si="277"/>
        <v>1</v>
      </c>
      <c r="V664" s="10">
        <v>252</v>
      </c>
      <c r="W664" s="12">
        <f t="shared" si="289"/>
        <v>1.0004498180000001</v>
      </c>
      <c r="X664" s="5">
        <f t="shared" si="290"/>
        <v>0.35607298999999998</v>
      </c>
      <c r="Y664" s="11">
        <f t="shared" si="291"/>
        <v>0</v>
      </c>
      <c r="Z664" s="2" t="s">
        <v>65</v>
      </c>
      <c r="AA664" s="64">
        <f t="shared" si="298"/>
        <v>44134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9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4"/>
      <c r="CX664" s="1"/>
      <c r="CY664" s="1"/>
      <c r="CZ664" s="1"/>
      <c r="DA664" s="1"/>
      <c r="DB664" s="1"/>
      <c r="DC664" s="1"/>
      <c r="DD664" s="1"/>
      <c r="DE664" s="1"/>
      <c r="DF664" s="1"/>
      <c r="DG664" s="2"/>
      <c r="DH664" s="1"/>
      <c r="DI664" s="1"/>
      <c r="DJ664" s="1"/>
      <c r="DK664" s="1"/>
      <c r="DL664" s="1"/>
      <c r="DM664" s="1"/>
    </row>
    <row r="665" spans="1:117" x14ac:dyDescent="0.2">
      <c r="A665" s="97">
        <f t="shared" si="292"/>
        <v>44106</v>
      </c>
      <c r="B665" s="5">
        <f t="shared" si="281"/>
        <v>792.54651601</v>
      </c>
      <c r="C665" s="5">
        <f t="shared" si="293"/>
        <v>750.00001223000004</v>
      </c>
      <c r="D665" s="63">
        <f t="shared" si="294"/>
        <v>5357.46</v>
      </c>
      <c r="E665" s="11">
        <f>IF(K665=1,VLOOKUP(A665,[1]Plan1!$BO$80:$BQ$314,3),E664)</f>
        <v>5391.75</v>
      </c>
      <c r="F665" s="143">
        <f t="shared" si="295"/>
        <v>44090</v>
      </c>
      <c r="G665" s="9">
        <f t="shared" si="282"/>
        <v>6.4004210950712181E-3</v>
      </c>
      <c r="H665" s="64">
        <f t="shared" si="299"/>
        <v>44119</v>
      </c>
      <c r="I665" s="64">
        <f t="shared" si="283"/>
        <v>44119</v>
      </c>
      <c r="J665" s="1">
        <f t="shared" si="296"/>
        <v>21</v>
      </c>
      <c r="K665" s="1">
        <f t="shared" si="279"/>
        <v>13</v>
      </c>
      <c r="L665" s="5">
        <f t="shared" si="284"/>
        <v>1.0039573399999999</v>
      </c>
      <c r="M665" s="12">
        <f t="shared" si="280"/>
        <v>1.00240054</v>
      </c>
      <c r="N665" s="12">
        <f t="shared" si="276"/>
        <v>1.0516170436695813</v>
      </c>
      <c r="O665" s="5">
        <f t="shared" si="278"/>
        <v>1.05577864</v>
      </c>
      <c r="P665" s="5">
        <f t="shared" si="285"/>
        <v>791.83399291000001</v>
      </c>
      <c r="Q665" s="10">
        <f t="shared" si="286"/>
        <v>0</v>
      </c>
      <c r="R665" s="6">
        <f t="shared" si="287"/>
        <v>0</v>
      </c>
      <c r="S665" s="5">
        <f t="shared" si="288"/>
        <v>0</v>
      </c>
      <c r="T665" s="6">
        <f t="shared" si="297"/>
        <v>0.12</v>
      </c>
      <c r="U665" s="10">
        <f t="shared" si="277"/>
        <v>2</v>
      </c>
      <c r="V665" s="10">
        <v>252</v>
      </c>
      <c r="W665" s="12">
        <f t="shared" si="289"/>
        <v>1.0008998389999999</v>
      </c>
      <c r="X665" s="5">
        <f t="shared" si="290"/>
        <v>0.71252309999999996</v>
      </c>
      <c r="Y665" s="11">
        <f t="shared" si="291"/>
        <v>0</v>
      </c>
      <c r="Z665" s="2" t="s">
        <v>65</v>
      </c>
      <c r="AA665" s="64">
        <f t="shared" si="298"/>
        <v>44134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9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4"/>
      <c r="CX665" s="1"/>
      <c r="CY665" s="1"/>
      <c r="CZ665" s="1"/>
      <c r="DA665" s="1"/>
      <c r="DB665" s="1"/>
      <c r="DC665" s="1"/>
      <c r="DD665" s="1"/>
      <c r="DE665" s="1"/>
      <c r="DF665" s="1"/>
      <c r="DG665" s="2"/>
      <c r="DH665" s="1"/>
      <c r="DI665" s="1"/>
      <c r="DJ665" s="1"/>
      <c r="DK665" s="1"/>
      <c r="DL665" s="1"/>
      <c r="DM665" s="1"/>
    </row>
    <row r="666" spans="1:117" x14ac:dyDescent="0.2">
      <c r="A666" s="97">
        <f t="shared" si="292"/>
        <v>44107</v>
      </c>
      <c r="B666" s="5">
        <f t="shared" si="281"/>
        <v>793.14394943000002</v>
      </c>
      <c r="C666" s="5">
        <f t="shared" si="293"/>
        <v>750.00001223000004</v>
      </c>
      <c r="D666" s="63">
        <f t="shared" si="294"/>
        <v>5357.46</v>
      </c>
      <c r="E666" s="11">
        <f>IF(K666=1,VLOOKUP(A666,[1]Plan1!$BO$80:$BQ$314,3),E665)</f>
        <v>5391.75</v>
      </c>
      <c r="F666" s="143">
        <f t="shared" si="295"/>
        <v>44090</v>
      </c>
      <c r="G666" s="9">
        <f t="shared" si="282"/>
        <v>6.4004210950712181E-3</v>
      </c>
      <c r="H666" s="64">
        <f t="shared" si="299"/>
        <v>44119</v>
      </c>
      <c r="I666" s="64">
        <f t="shared" si="283"/>
        <v>44119</v>
      </c>
      <c r="J666" s="1">
        <f t="shared" si="296"/>
        <v>21</v>
      </c>
      <c r="K666" s="1">
        <f t="shared" si="279"/>
        <v>14</v>
      </c>
      <c r="L666" s="5">
        <f t="shared" si="284"/>
        <v>1.0042624</v>
      </c>
      <c r="M666" s="12">
        <f t="shared" si="280"/>
        <v>1.00240054</v>
      </c>
      <c r="N666" s="12">
        <f t="shared" si="276"/>
        <v>1.0516170436695813</v>
      </c>
      <c r="O666" s="5">
        <f t="shared" si="278"/>
        <v>1.0560994500000001</v>
      </c>
      <c r="P666" s="5">
        <f t="shared" si="285"/>
        <v>792.07460041000002</v>
      </c>
      <c r="Q666" s="10">
        <f t="shared" si="286"/>
        <v>0</v>
      </c>
      <c r="R666" s="6">
        <f t="shared" si="287"/>
        <v>0</v>
      </c>
      <c r="S666" s="5">
        <f t="shared" si="288"/>
        <v>0</v>
      </c>
      <c r="T666" s="6">
        <f t="shared" si="297"/>
        <v>0.12</v>
      </c>
      <c r="U666" s="10">
        <f t="shared" si="277"/>
        <v>3</v>
      </c>
      <c r="V666" s="10">
        <v>252</v>
      </c>
      <c r="W666" s="12">
        <f t="shared" si="289"/>
        <v>1.0013500609999999</v>
      </c>
      <c r="X666" s="5">
        <f t="shared" si="290"/>
        <v>1.06934902</v>
      </c>
      <c r="Y666" s="11">
        <f t="shared" si="291"/>
        <v>0</v>
      </c>
      <c r="Z666" s="2" t="s">
        <v>65</v>
      </c>
      <c r="AA666" s="64">
        <f t="shared" si="298"/>
        <v>44134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9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4"/>
      <c r="CX666" s="1"/>
      <c r="CY666" s="1"/>
      <c r="CZ666" s="1"/>
      <c r="DA666" s="1"/>
      <c r="DB666" s="1"/>
      <c r="DC666" s="1"/>
      <c r="DD666" s="1"/>
      <c r="DE666" s="1"/>
      <c r="DF666" s="1"/>
      <c r="DG666" s="2"/>
      <c r="DH666" s="1"/>
      <c r="DI666" s="1"/>
      <c r="DJ666" s="1"/>
      <c r="DK666" s="1"/>
      <c r="DL666" s="1"/>
      <c r="DM666" s="1"/>
    </row>
    <row r="667" spans="1:117" x14ac:dyDescent="0.2">
      <c r="A667" s="97">
        <f t="shared" si="292"/>
        <v>44108</v>
      </c>
      <c r="B667" s="5">
        <f t="shared" si="281"/>
        <v>793.14394943000002</v>
      </c>
      <c r="C667" s="5">
        <f t="shared" si="293"/>
        <v>750.00001223000004</v>
      </c>
      <c r="D667" s="63">
        <f t="shared" si="294"/>
        <v>5357.46</v>
      </c>
      <c r="E667" s="11">
        <f>IF(K667=1,VLOOKUP(A667,[1]Plan1!$BO$80:$BQ$314,3),E666)</f>
        <v>5391.75</v>
      </c>
      <c r="F667" s="143">
        <f t="shared" si="295"/>
        <v>44090</v>
      </c>
      <c r="G667" s="9">
        <f t="shared" si="282"/>
        <v>6.4004210950712181E-3</v>
      </c>
      <c r="H667" s="64">
        <f t="shared" si="299"/>
        <v>44119</v>
      </c>
      <c r="I667" s="64">
        <f t="shared" si="283"/>
        <v>44119</v>
      </c>
      <c r="J667" s="1">
        <f t="shared" si="296"/>
        <v>21</v>
      </c>
      <c r="K667" s="1">
        <f t="shared" si="279"/>
        <v>14</v>
      </c>
      <c r="L667" s="5">
        <f t="shared" si="284"/>
        <v>1.0042624</v>
      </c>
      <c r="M667" s="12">
        <f t="shared" si="280"/>
        <v>1.00240054</v>
      </c>
      <c r="N667" s="12">
        <f t="shared" si="276"/>
        <v>1.0516170436695813</v>
      </c>
      <c r="O667" s="5">
        <f t="shared" si="278"/>
        <v>1.0560994500000001</v>
      </c>
      <c r="P667" s="5">
        <f t="shared" si="285"/>
        <v>792.07460041000002</v>
      </c>
      <c r="Q667" s="10">
        <f t="shared" si="286"/>
        <v>0</v>
      </c>
      <c r="R667" s="6">
        <f t="shared" si="287"/>
        <v>0</v>
      </c>
      <c r="S667" s="5">
        <f t="shared" si="288"/>
        <v>0</v>
      </c>
      <c r="T667" s="6">
        <f t="shared" si="297"/>
        <v>0.12</v>
      </c>
      <c r="U667" s="10">
        <f t="shared" si="277"/>
        <v>3</v>
      </c>
      <c r="V667" s="10">
        <v>252</v>
      </c>
      <c r="W667" s="12">
        <f t="shared" si="289"/>
        <v>1.0013500609999999</v>
      </c>
      <c r="X667" s="5">
        <f t="shared" si="290"/>
        <v>1.06934902</v>
      </c>
      <c r="Y667" s="11">
        <f t="shared" si="291"/>
        <v>0</v>
      </c>
      <c r="Z667" s="2" t="s">
        <v>65</v>
      </c>
      <c r="AA667" s="64">
        <f t="shared" si="298"/>
        <v>44134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9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4"/>
      <c r="CX667" s="1"/>
      <c r="CY667" s="1"/>
      <c r="CZ667" s="1"/>
      <c r="DA667" s="1"/>
      <c r="DB667" s="1"/>
      <c r="DC667" s="1"/>
      <c r="DD667" s="1"/>
      <c r="DE667" s="1"/>
      <c r="DF667" s="1"/>
      <c r="DG667" s="2"/>
      <c r="DH667" s="1"/>
      <c r="DI667" s="1"/>
      <c r="DJ667" s="1"/>
      <c r="DK667" s="1"/>
      <c r="DL667" s="1"/>
      <c r="DM667" s="1"/>
    </row>
    <row r="668" spans="1:117" x14ac:dyDescent="0.2">
      <c r="A668" s="97">
        <f t="shared" si="292"/>
        <v>44109</v>
      </c>
      <c r="B668" s="5">
        <f t="shared" si="281"/>
        <v>793.14394943000002</v>
      </c>
      <c r="C668" s="5">
        <f t="shared" si="293"/>
        <v>750.00001223000004</v>
      </c>
      <c r="D668" s="63">
        <f t="shared" si="294"/>
        <v>5357.46</v>
      </c>
      <c r="E668" s="11">
        <f>IF(K668=1,VLOOKUP(A668,[1]Plan1!$BO$80:$BQ$314,3),E667)</f>
        <v>5391.75</v>
      </c>
      <c r="F668" s="143">
        <f t="shared" si="295"/>
        <v>44090</v>
      </c>
      <c r="G668" s="9">
        <f t="shared" si="282"/>
        <v>6.4004210950712181E-3</v>
      </c>
      <c r="H668" s="64">
        <f t="shared" si="299"/>
        <v>44119</v>
      </c>
      <c r="I668" s="64">
        <f t="shared" si="283"/>
        <v>44119</v>
      </c>
      <c r="J668" s="1">
        <f t="shared" si="296"/>
        <v>21</v>
      </c>
      <c r="K668" s="1">
        <f t="shared" si="279"/>
        <v>14</v>
      </c>
      <c r="L668" s="5">
        <f t="shared" si="284"/>
        <v>1.0042624</v>
      </c>
      <c r="M668" s="12">
        <f t="shared" si="280"/>
        <v>1.00240054</v>
      </c>
      <c r="N668" s="12">
        <f t="shared" si="276"/>
        <v>1.0516170436695813</v>
      </c>
      <c r="O668" s="5">
        <f t="shared" si="278"/>
        <v>1.0560994500000001</v>
      </c>
      <c r="P668" s="5">
        <f t="shared" si="285"/>
        <v>792.07460041000002</v>
      </c>
      <c r="Q668" s="10">
        <f t="shared" si="286"/>
        <v>0</v>
      </c>
      <c r="R668" s="6">
        <f t="shared" si="287"/>
        <v>0</v>
      </c>
      <c r="S668" s="5">
        <f t="shared" si="288"/>
        <v>0</v>
      </c>
      <c r="T668" s="6">
        <f t="shared" si="297"/>
        <v>0.12</v>
      </c>
      <c r="U668" s="10">
        <f t="shared" si="277"/>
        <v>3</v>
      </c>
      <c r="V668" s="10">
        <v>252</v>
      </c>
      <c r="W668" s="12">
        <f t="shared" si="289"/>
        <v>1.0013500609999999</v>
      </c>
      <c r="X668" s="5">
        <f t="shared" si="290"/>
        <v>1.06934902</v>
      </c>
      <c r="Y668" s="11">
        <f t="shared" si="291"/>
        <v>0</v>
      </c>
      <c r="Z668" s="2" t="s">
        <v>65</v>
      </c>
      <c r="AA668" s="64">
        <f t="shared" si="298"/>
        <v>44134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9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4"/>
      <c r="CX668" s="1"/>
      <c r="CY668" s="1"/>
      <c r="CZ668" s="1"/>
      <c r="DA668" s="1"/>
      <c r="DB668" s="1"/>
      <c r="DC668" s="1"/>
      <c r="DD668" s="1"/>
      <c r="DE668" s="1"/>
      <c r="DF668" s="1"/>
      <c r="DG668" s="2"/>
      <c r="DH668" s="1"/>
      <c r="DI668" s="1"/>
      <c r="DJ668" s="1"/>
      <c r="DK668" s="1"/>
      <c r="DL668" s="1"/>
      <c r="DM668" s="1"/>
    </row>
    <row r="669" spans="1:117" x14ac:dyDescent="0.2">
      <c r="A669" s="97">
        <f t="shared" si="292"/>
        <v>44110</v>
      </c>
      <c r="B669" s="5">
        <f t="shared" si="281"/>
        <v>793.74183627999992</v>
      </c>
      <c r="C669" s="5">
        <f t="shared" si="293"/>
        <v>750.00001223000004</v>
      </c>
      <c r="D669" s="63">
        <f t="shared" si="294"/>
        <v>5357.46</v>
      </c>
      <c r="E669" s="11">
        <f>IF(K669=1,VLOOKUP(A669,[1]Plan1!$BO$80:$BQ$314,3),E668)</f>
        <v>5391.75</v>
      </c>
      <c r="F669" s="143">
        <f t="shared" si="295"/>
        <v>44090</v>
      </c>
      <c r="G669" s="9">
        <f t="shared" si="282"/>
        <v>6.4004210950712181E-3</v>
      </c>
      <c r="H669" s="64">
        <f t="shared" si="299"/>
        <v>44119</v>
      </c>
      <c r="I669" s="64">
        <f t="shared" si="283"/>
        <v>44119</v>
      </c>
      <c r="J669" s="1">
        <f t="shared" si="296"/>
        <v>21</v>
      </c>
      <c r="K669" s="1">
        <f t="shared" si="279"/>
        <v>15</v>
      </c>
      <c r="L669" s="5">
        <f t="shared" si="284"/>
        <v>1.0045675599999999</v>
      </c>
      <c r="M669" s="12">
        <f t="shared" si="280"/>
        <v>1.00240054</v>
      </c>
      <c r="N669" s="12">
        <f t="shared" si="276"/>
        <v>1.0516170436695813</v>
      </c>
      <c r="O669" s="5">
        <f t="shared" si="278"/>
        <v>1.0564203599999999</v>
      </c>
      <c r="P669" s="5">
        <f t="shared" si="285"/>
        <v>792.31528291999996</v>
      </c>
      <c r="Q669" s="10">
        <f t="shared" si="286"/>
        <v>0</v>
      </c>
      <c r="R669" s="6">
        <f t="shared" si="287"/>
        <v>0</v>
      </c>
      <c r="S669" s="5">
        <f t="shared" si="288"/>
        <v>0</v>
      </c>
      <c r="T669" s="6">
        <f t="shared" si="297"/>
        <v>0.12</v>
      </c>
      <c r="U669" s="10">
        <f t="shared" si="277"/>
        <v>4</v>
      </c>
      <c r="V669" s="10">
        <v>252</v>
      </c>
      <c r="W669" s="12">
        <f t="shared" si="289"/>
        <v>1.0018004869999999</v>
      </c>
      <c r="X669" s="5">
        <f t="shared" si="290"/>
        <v>1.42655336</v>
      </c>
      <c r="Y669" s="11">
        <f t="shared" si="291"/>
        <v>0</v>
      </c>
      <c r="Z669" s="2" t="s">
        <v>65</v>
      </c>
      <c r="AA669" s="64">
        <f t="shared" si="298"/>
        <v>44134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9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4"/>
      <c r="CX669" s="1"/>
      <c r="CY669" s="1"/>
      <c r="CZ669" s="1"/>
      <c r="DA669" s="1"/>
      <c r="DB669" s="1"/>
      <c r="DC669" s="1"/>
      <c r="DD669" s="1"/>
      <c r="DE669" s="1"/>
      <c r="DF669" s="1"/>
      <c r="DG669" s="2"/>
      <c r="DH669" s="1"/>
      <c r="DI669" s="1"/>
      <c r="DJ669" s="1"/>
      <c r="DK669" s="1"/>
      <c r="DL669" s="1"/>
      <c r="DM669" s="1"/>
    </row>
    <row r="670" spans="1:117" x14ac:dyDescent="0.2">
      <c r="A670" s="97">
        <f t="shared" si="292"/>
        <v>44111</v>
      </c>
      <c r="B670" s="5">
        <f t="shared" si="281"/>
        <v>794.34016769000004</v>
      </c>
      <c r="C670" s="5">
        <f t="shared" si="293"/>
        <v>750.00001223000004</v>
      </c>
      <c r="D670" s="63">
        <f t="shared" si="294"/>
        <v>5357.46</v>
      </c>
      <c r="E670" s="11">
        <f>IF(K670=1,VLOOKUP(A670,[1]Plan1!$BO$80:$BQ$314,3),E669)</f>
        <v>5391.75</v>
      </c>
      <c r="F670" s="143">
        <f t="shared" si="295"/>
        <v>44090</v>
      </c>
      <c r="G670" s="9">
        <f t="shared" si="282"/>
        <v>6.4004210950712181E-3</v>
      </c>
      <c r="H670" s="64">
        <f t="shared" si="299"/>
        <v>44119</v>
      </c>
      <c r="I670" s="64">
        <f t="shared" si="283"/>
        <v>44119</v>
      </c>
      <c r="J670" s="1">
        <f t="shared" si="296"/>
        <v>21</v>
      </c>
      <c r="K670" s="1">
        <f t="shared" si="279"/>
        <v>16</v>
      </c>
      <c r="L670" s="5">
        <f t="shared" si="284"/>
        <v>1.0048728</v>
      </c>
      <c r="M670" s="12">
        <f t="shared" si="280"/>
        <v>1.00240054</v>
      </c>
      <c r="N670" s="12">
        <f t="shared" si="276"/>
        <v>1.0516170436695813</v>
      </c>
      <c r="O670" s="5">
        <f t="shared" si="278"/>
        <v>1.05674136</v>
      </c>
      <c r="P670" s="5">
        <f t="shared" si="285"/>
        <v>792.55603292000001</v>
      </c>
      <c r="Q670" s="10">
        <f t="shared" si="286"/>
        <v>0</v>
      </c>
      <c r="R670" s="6">
        <f t="shared" si="287"/>
        <v>0</v>
      </c>
      <c r="S670" s="5">
        <f t="shared" si="288"/>
        <v>0</v>
      </c>
      <c r="T670" s="6">
        <f t="shared" si="297"/>
        <v>0.12</v>
      </c>
      <c r="U670" s="10">
        <f t="shared" si="277"/>
        <v>5</v>
      </c>
      <c r="V670" s="10">
        <v>252</v>
      </c>
      <c r="W670" s="12">
        <f t="shared" si="289"/>
        <v>1.002251115</v>
      </c>
      <c r="X670" s="5">
        <f t="shared" si="290"/>
        <v>1.7841347700000001</v>
      </c>
      <c r="Y670" s="11">
        <f t="shared" si="291"/>
        <v>0</v>
      </c>
      <c r="Z670" s="2" t="s">
        <v>65</v>
      </c>
      <c r="AA670" s="64">
        <f t="shared" si="298"/>
        <v>44134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9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4"/>
      <c r="CX670" s="1"/>
      <c r="CY670" s="1"/>
      <c r="CZ670" s="1"/>
      <c r="DA670" s="1"/>
      <c r="DB670" s="1"/>
      <c r="DC670" s="1"/>
      <c r="DD670" s="1"/>
      <c r="DE670" s="1"/>
      <c r="DF670" s="1"/>
      <c r="DG670" s="2"/>
      <c r="DH670" s="1"/>
      <c r="DI670" s="1"/>
      <c r="DJ670" s="1"/>
      <c r="DK670" s="1"/>
      <c r="DL670" s="1"/>
      <c r="DM670" s="1"/>
    </row>
    <row r="671" spans="1:117" x14ac:dyDescent="0.2">
      <c r="A671" s="97">
        <f t="shared" si="292"/>
        <v>44112</v>
      </c>
      <c r="B671" s="5">
        <f t="shared" si="281"/>
        <v>794.93895221000002</v>
      </c>
      <c r="C671" s="5">
        <f t="shared" si="293"/>
        <v>750.00001223000004</v>
      </c>
      <c r="D671" s="63">
        <f t="shared" si="294"/>
        <v>5357.46</v>
      </c>
      <c r="E671" s="11">
        <f>IF(K671=1,VLOOKUP(A671,[1]Plan1!$BO$80:$BQ$314,3),E670)</f>
        <v>5391.75</v>
      </c>
      <c r="F671" s="143">
        <f t="shared" si="295"/>
        <v>44090</v>
      </c>
      <c r="G671" s="9">
        <f t="shared" si="282"/>
        <v>6.4004210950712181E-3</v>
      </c>
      <c r="H671" s="64">
        <f t="shared" si="299"/>
        <v>44119</v>
      </c>
      <c r="I671" s="64">
        <f t="shared" si="283"/>
        <v>44119</v>
      </c>
      <c r="J671" s="1">
        <f t="shared" si="296"/>
        <v>21</v>
      </c>
      <c r="K671" s="1">
        <f t="shared" si="279"/>
        <v>17</v>
      </c>
      <c r="L671" s="5">
        <f t="shared" si="284"/>
        <v>1.0051781399999999</v>
      </c>
      <c r="M671" s="12">
        <f t="shared" si="280"/>
        <v>1.00240054</v>
      </c>
      <c r="N671" s="12">
        <f t="shared" ref="N671:N734" si="300">IF(I671&gt;I670,N670*M671,N670)</f>
        <v>1.0516170436695813</v>
      </c>
      <c r="O671" s="5">
        <f t="shared" si="278"/>
        <v>1.05706246</v>
      </c>
      <c r="P671" s="5">
        <f t="shared" si="285"/>
        <v>792.79685791999998</v>
      </c>
      <c r="Q671" s="10">
        <f t="shared" si="286"/>
        <v>0</v>
      </c>
      <c r="R671" s="6">
        <f t="shared" si="287"/>
        <v>0</v>
      </c>
      <c r="S671" s="5">
        <f t="shared" si="288"/>
        <v>0</v>
      </c>
      <c r="T671" s="6">
        <f t="shared" si="297"/>
        <v>0.12</v>
      </c>
      <c r="U671" s="10">
        <f t="shared" si="277"/>
        <v>6</v>
      </c>
      <c r="V671" s="10">
        <v>252</v>
      </c>
      <c r="W671" s="12">
        <f t="shared" si="289"/>
        <v>1.002701946</v>
      </c>
      <c r="X671" s="5">
        <f t="shared" si="290"/>
        <v>2.1420942900000002</v>
      </c>
      <c r="Y671" s="11">
        <f t="shared" si="291"/>
        <v>0</v>
      </c>
      <c r="Z671" s="2" t="s">
        <v>65</v>
      </c>
      <c r="AA671" s="64">
        <f t="shared" si="298"/>
        <v>44134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9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4"/>
      <c r="CX671" s="1"/>
      <c r="CY671" s="1"/>
      <c r="CZ671" s="1"/>
      <c r="DA671" s="1"/>
      <c r="DB671" s="1"/>
      <c r="DC671" s="1"/>
      <c r="DD671" s="1"/>
      <c r="DE671" s="1"/>
      <c r="DF671" s="1"/>
      <c r="DG671" s="2"/>
      <c r="DH671" s="1"/>
      <c r="DI671" s="1"/>
      <c r="DJ671" s="1"/>
      <c r="DK671" s="1"/>
      <c r="DL671" s="1"/>
      <c r="DM671" s="1"/>
    </row>
    <row r="672" spans="1:117" x14ac:dyDescent="0.2">
      <c r="A672" s="97">
        <f t="shared" si="292"/>
        <v>44113</v>
      </c>
      <c r="B672" s="5">
        <f t="shared" si="281"/>
        <v>795.53818179999996</v>
      </c>
      <c r="C672" s="5">
        <f t="shared" si="293"/>
        <v>750.00001223000004</v>
      </c>
      <c r="D672" s="63">
        <f t="shared" si="294"/>
        <v>5357.46</v>
      </c>
      <c r="E672" s="11">
        <f>IF(K672=1,VLOOKUP(A672,[1]Plan1!$BO$80:$BQ$314,3),E671)</f>
        <v>5391.75</v>
      </c>
      <c r="F672" s="143">
        <f t="shared" si="295"/>
        <v>44090</v>
      </c>
      <c r="G672" s="9">
        <f t="shared" si="282"/>
        <v>6.4004210950712181E-3</v>
      </c>
      <c r="H672" s="64">
        <f t="shared" si="299"/>
        <v>44119</v>
      </c>
      <c r="I672" s="64">
        <f t="shared" si="283"/>
        <v>44119</v>
      </c>
      <c r="J672" s="1">
        <f t="shared" si="296"/>
        <v>21</v>
      </c>
      <c r="K672" s="1">
        <f t="shared" si="279"/>
        <v>18</v>
      </c>
      <c r="L672" s="5">
        <f t="shared" si="284"/>
        <v>1.00548357</v>
      </c>
      <c r="M672" s="12">
        <f t="shared" si="280"/>
        <v>1.00240054</v>
      </c>
      <c r="N672" s="12">
        <f t="shared" si="300"/>
        <v>1.0516170436695813</v>
      </c>
      <c r="O672" s="5">
        <f t="shared" si="278"/>
        <v>1.05738365</v>
      </c>
      <c r="P672" s="5">
        <f t="shared" si="285"/>
        <v>793.03775042999996</v>
      </c>
      <c r="Q672" s="10">
        <f t="shared" si="286"/>
        <v>0</v>
      </c>
      <c r="R672" s="6">
        <f t="shared" si="287"/>
        <v>0</v>
      </c>
      <c r="S672" s="5">
        <f t="shared" si="288"/>
        <v>0</v>
      </c>
      <c r="T672" s="6">
        <f t="shared" si="297"/>
        <v>0.12</v>
      </c>
      <c r="U672" s="10">
        <f t="shared" si="277"/>
        <v>7</v>
      </c>
      <c r="V672" s="10">
        <v>252</v>
      </c>
      <c r="W672" s="12">
        <f t="shared" si="289"/>
        <v>1.003152979</v>
      </c>
      <c r="X672" s="5">
        <f t="shared" si="290"/>
        <v>2.5004313699999998</v>
      </c>
      <c r="Y672" s="11">
        <f t="shared" si="291"/>
        <v>0</v>
      </c>
      <c r="Z672" s="2" t="s">
        <v>65</v>
      </c>
      <c r="AA672" s="64">
        <f t="shared" si="298"/>
        <v>44134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9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4"/>
      <c r="CX672" s="1"/>
      <c r="CY672" s="1"/>
      <c r="CZ672" s="1"/>
      <c r="DA672" s="1"/>
      <c r="DB672" s="1"/>
      <c r="DC672" s="1"/>
      <c r="DD672" s="1"/>
      <c r="DE672" s="1"/>
      <c r="DF672" s="1"/>
      <c r="DG672" s="2"/>
      <c r="DH672" s="1"/>
      <c r="DI672" s="1"/>
      <c r="DJ672" s="1"/>
      <c r="DK672" s="1"/>
      <c r="DL672" s="1"/>
      <c r="DM672" s="1"/>
    </row>
    <row r="673" spans="1:117" x14ac:dyDescent="0.2">
      <c r="A673" s="97">
        <f t="shared" si="292"/>
        <v>44114</v>
      </c>
      <c r="B673" s="5">
        <f t="shared" si="281"/>
        <v>796.13786576999996</v>
      </c>
      <c r="C673" s="5">
        <f t="shared" si="293"/>
        <v>750.00001223000004</v>
      </c>
      <c r="D673" s="63">
        <f t="shared" si="294"/>
        <v>5357.46</v>
      </c>
      <c r="E673" s="11">
        <f>IF(K673=1,VLOOKUP(A673,[1]Plan1!$BO$80:$BQ$314,3),E672)</f>
        <v>5391.75</v>
      </c>
      <c r="F673" s="143">
        <f t="shared" si="295"/>
        <v>44090</v>
      </c>
      <c r="G673" s="9">
        <f t="shared" si="282"/>
        <v>6.4004210950712181E-3</v>
      </c>
      <c r="H673" s="64">
        <f t="shared" si="299"/>
        <v>44119</v>
      </c>
      <c r="I673" s="64">
        <f t="shared" si="283"/>
        <v>44119</v>
      </c>
      <c r="J673" s="1">
        <f t="shared" si="296"/>
        <v>21</v>
      </c>
      <c r="K673" s="1">
        <f t="shared" si="279"/>
        <v>19</v>
      </c>
      <c r="L673" s="5">
        <f t="shared" si="284"/>
        <v>1.0057890899999999</v>
      </c>
      <c r="M673" s="12">
        <f t="shared" si="280"/>
        <v>1.00240054</v>
      </c>
      <c r="N673" s="12">
        <f t="shared" si="300"/>
        <v>1.0516170436695813</v>
      </c>
      <c r="O673" s="5">
        <f t="shared" si="278"/>
        <v>1.05770494</v>
      </c>
      <c r="P673" s="5">
        <f t="shared" si="285"/>
        <v>793.27871792999997</v>
      </c>
      <c r="Q673" s="10">
        <f t="shared" si="286"/>
        <v>0</v>
      </c>
      <c r="R673" s="6">
        <f t="shared" si="287"/>
        <v>0</v>
      </c>
      <c r="S673" s="5">
        <f t="shared" si="288"/>
        <v>0</v>
      </c>
      <c r="T673" s="6">
        <f t="shared" si="297"/>
        <v>0.12</v>
      </c>
      <c r="U673" s="10">
        <f t="shared" si="277"/>
        <v>8</v>
      </c>
      <c r="V673" s="10">
        <v>252</v>
      </c>
      <c r="W673" s="12">
        <f t="shared" si="289"/>
        <v>1.003604216</v>
      </c>
      <c r="X673" s="5">
        <f t="shared" si="290"/>
        <v>2.8591478399999999</v>
      </c>
      <c r="Y673" s="11">
        <f t="shared" si="291"/>
        <v>0</v>
      </c>
      <c r="Z673" s="2" t="s">
        <v>65</v>
      </c>
      <c r="AA673" s="64">
        <f t="shared" si="298"/>
        <v>44134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9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4"/>
      <c r="CX673" s="1"/>
      <c r="CY673" s="1"/>
      <c r="CZ673" s="1"/>
      <c r="DA673" s="1"/>
      <c r="DB673" s="1"/>
      <c r="DC673" s="1"/>
      <c r="DD673" s="1"/>
      <c r="DE673" s="1"/>
      <c r="DF673" s="1"/>
      <c r="DG673" s="2"/>
      <c r="DH673" s="1"/>
      <c r="DI673" s="1"/>
      <c r="DJ673" s="1"/>
      <c r="DK673" s="1"/>
      <c r="DL673" s="1"/>
      <c r="DM673" s="1"/>
    </row>
    <row r="674" spans="1:117" x14ac:dyDescent="0.2">
      <c r="A674" s="97">
        <f t="shared" si="292"/>
        <v>44115</v>
      </c>
      <c r="B674" s="5">
        <f t="shared" si="281"/>
        <v>796.13786576999996</v>
      </c>
      <c r="C674" s="5">
        <f t="shared" si="293"/>
        <v>750.00001223000004</v>
      </c>
      <c r="D674" s="63">
        <f t="shared" si="294"/>
        <v>5357.46</v>
      </c>
      <c r="E674" s="11">
        <f>IF(K674=1,VLOOKUP(A674,[1]Plan1!$BO$80:$BQ$314,3),E673)</f>
        <v>5391.75</v>
      </c>
      <c r="F674" s="143">
        <f t="shared" si="295"/>
        <v>44090</v>
      </c>
      <c r="G674" s="9">
        <f t="shared" si="282"/>
        <v>6.4004210950712181E-3</v>
      </c>
      <c r="H674" s="64">
        <f t="shared" si="299"/>
        <v>44119</v>
      </c>
      <c r="I674" s="64">
        <f t="shared" si="283"/>
        <v>44119</v>
      </c>
      <c r="J674" s="1">
        <f t="shared" si="296"/>
        <v>21</v>
      </c>
      <c r="K674" s="1">
        <f t="shared" si="279"/>
        <v>19</v>
      </c>
      <c r="L674" s="5">
        <f t="shared" si="284"/>
        <v>1.0057890899999999</v>
      </c>
      <c r="M674" s="12">
        <f t="shared" si="280"/>
        <v>1.00240054</v>
      </c>
      <c r="N674" s="12">
        <f t="shared" si="300"/>
        <v>1.0516170436695813</v>
      </c>
      <c r="O674" s="5">
        <f t="shared" si="278"/>
        <v>1.05770494</v>
      </c>
      <c r="P674" s="5">
        <f t="shared" si="285"/>
        <v>793.27871792999997</v>
      </c>
      <c r="Q674" s="10">
        <f t="shared" si="286"/>
        <v>0</v>
      </c>
      <c r="R674" s="6">
        <f t="shared" si="287"/>
        <v>0</v>
      </c>
      <c r="S674" s="5">
        <f t="shared" si="288"/>
        <v>0</v>
      </c>
      <c r="T674" s="6">
        <f t="shared" si="297"/>
        <v>0.12</v>
      </c>
      <c r="U674" s="10">
        <f t="shared" si="277"/>
        <v>8</v>
      </c>
      <c r="V674" s="10">
        <v>252</v>
      </c>
      <c r="W674" s="12">
        <f t="shared" si="289"/>
        <v>1.003604216</v>
      </c>
      <c r="X674" s="5">
        <f t="shared" si="290"/>
        <v>2.8591478399999999</v>
      </c>
      <c r="Y674" s="11">
        <f t="shared" si="291"/>
        <v>0</v>
      </c>
      <c r="Z674" s="2" t="s">
        <v>65</v>
      </c>
      <c r="AA674" s="64">
        <f t="shared" si="298"/>
        <v>44134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9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4"/>
      <c r="CX674" s="1"/>
      <c r="CY674" s="1"/>
      <c r="CZ674" s="1"/>
      <c r="DA674" s="1"/>
      <c r="DB674" s="1"/>
      <c r="DC674" s="1"/>
      <c r="DD674" s="1"/>
      <c r="DE674" s="1"/>
      <c r="DF674" s="1"/>
      <c r="DG674" s="2"/>
      <c r="DH674" s="1"/>
      <c r="DI674" s="1"/>
      <c r="DJ674" s="1"/>
      <c r="DK674" s="1"/>
      <c r="DL674" s="1"/>
      <c r="DM674" s="1"/>
    </row>
    <row r="675" spans="1:117" x14ac:dyDescent="0.2">
      <c r="A675" s="97">
        <f t="shared" si="292"/>
        <v>44116</v>
      </c>
      <c r="B675" s="5">
        <f t="shared" si="281"/>
        <v>796.13786576999996</v>
      </c>
      <c r="C675" s="5">
        <f t="shared" si="293"/>
        <v>750.00001223000004</v>
      </c>
      <c r="D675" s="63">
        <f t="shared" si="294"/>
        <v>5357.46</v>
      </c>
      <c r="E675" s="11">
        <f>IF(K675=1,VLOOKUP(A675,[1]Plan1!$BO$80:$BQ$314,3),E674)</f>
        <v>5391.75</v>
      </c>
      <c r="F675" s="143">
        <f t="shared" si="295"/>
        <v>44090</v>
      </c>
      <c r="G675" s="9">
        <f t="shared" si="282"/>
        <v>6.4004210950712181E-3</v>
      </c>
      <c r="H675" s="64">
        <f t="shared" si="299"/>
        <v>44119</v>
      </c>
      <c r="I675" s="64">
        <f t="shared" si="283"/>
        <v>44119</v>
      </c>
      <c r="J675" s="1">
        <f t="shared" si="296"/>
        <v>21</v>
      </c>
      <c r="K675" s="1">
        <f t="shared" si="279"/>
        <v>19</v>
      </c>
      <c r="L675" s="5">
        <f t="shared" si="284"/>
        <v>1.0057890899999999</v>
      </c>
      <c r="M675" s="12">
        <f t="shared" si="280"/>
        <v>1.00240054</v>
      </c>
      <c r="N675" s="12">
        <f t="shared" si="300"/>
        <v>1.0516170436695813</v>
      </c>
      <c r="O675" s="5">
        <f t="shared" si="278"/>
        <v>1.05770494</v>
      </c>
      <c r="P675" s="5">
        <f t="shared" si="285"/>
        <v>793.27871792999997</v>
      </c>
      <c r="Q675" s="10">
        <f t="shared" si="286"/>
        <v>0</v>
      </c>
      <c r="R675" s="6">
        <f t="shared" si="287"/>
        <v>0</v>
      </c>
      <c r="S675" s="5">
        <f t="shared" si="288"/>
        <v>0</v>
      </c>
      <c r="T675" s="6">
        <f t="shared" si="297"/>
        <v>0.12</v>
      </c>
      <c r="U675" s="10">
        <f t="shared" si="277"/>
        <v>8</v>
      </c>
      <c r="V675" s="10">
        <v>252</v>
      </c>
      <c r="W675" s="12">
        <f t="shared" si="289"/>
        <v>1.003604216</v>
      </c>
      <c r="X675" s="5">
        <f t="shared" si="290"/>
        <v>2.8591478399999999</v>
      </c>
      <c r="Y675" s="11">
        <f t="shared" si="291"/>
        <v>0</v>
      </c>
      <c r="Z675" s="2" t="s">
        <v>65</v>
      </c>
      <c r="AA675" s="64">
        <f t="shared" si="298"/>
        <v>44134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9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4"/>
      <c r="CX675" s="1"/>
      <c r="CY675" s="1"/>
      <c r="CZ675" s="1"/>
      <c r="DA675" s="1"/>
      <c r="DB675" s="1"/>
      <c r="DC675" s="1"/>
      <c r="DD675" s="1"/>
      <c r="DE675" s="1"/>
      <c r="DF675" s="1"/>
      <c r="DG675" s="2"/>
      <c r="DH675" s="1"/>
      <c r="DI675" s="1"/>
      <c r="DJ675" s="1"/>
      <c r="DK675" s="1"/>
      <c r="DL675" s="1"/>
      <c r="DM675" s="1"/>
    </row>
    <row r="676" spans="1:117" x14ac:dyDescent="0.2">
      <c r="A676" s="97">
        <f t="shared" si="292"/>
        <v>44117</v>
      </c>
      <c r="B676" s="5">
        <f t="shared" si="281"/>
        <v>796.13786576999996</v>
      </c>
      <c r="C676" s="5">
        <f t="shared" si="293"/>
        <v>750.00001223000004</v>
      </c>
      <c r="D676" s="63">
        <f t="shared" si="294"/>
        <v>5357.46</v>
      </c>
      <c r="E676" s="11">
        <f>IF(K676=1,VLOOKUP(A676,[1]Plan1!$BO$80:$BQ$314,3),E675)</f>
        <v>5391.75</v>
      </c>
      <c r="F676" s="143">
        <f t="shared" si="295"/>
        <v>44090</v>
      </c>
      <c r="G676" s="9">
        <f t="shared" si="282"/>
        <v>6.4004210950712181E-3</v>
      </c>
      <c r="H676" s="64">
        <f t="shared" si="299"/>
        <v>44119</v>
      </c>
      <c r="I676" s="64">
        <f t="shared" si="283"/>
        <v>44119</v>
      </c>
      <c r="J676" s="1">
        <f t="shared" si="296"/>
        <v>21</v>
      </c>
      <c r="K676" s="1">
        <f t="shared" si="279"/>
        <v>19</v>
      </c>
      <c r="L676" s="5">
        <f t="shared" si="284"/>
        <v>1.0057890899999999</v>
      </c>
      <c r="M676" s="12">
        <f t="shared" si="280"/>
        <v>1.00240054</v>
      </c>
      <c r="N676" s="12">
        <f t="shared" si="300"/>
        <v>1.0516170436695813</v>
      </c>
      <c r="O676" s="5">
        <f t="shared" si="278"/>
        <v>1.05770494</v>
      </c>
      <c r="P676" s="5">
        <f t="shared" si="285"/>
        <v>793.27871792999997</v>
      </c>
      <c r="Q676" s="10">
        <f t="shared" si="286"/>
        <v>0</v>
      </c>
      <c r="R676" s="6">
        <f t="shared" si="287"/>
        <v>0</v>
      </c>
      <c r="S676" s="5">
        <f t="shared" si="288"/>
        <v>0</v>
      </c>
      <c r="T676" s="6">
        <f t="shared" si="297"/>
        <v>0.12</v>
      </c>
      <c r="U676" s="10">
        <f t="shared" si="277"/>
        <v>8</v>
      </c>
      <c r="V676" s="10">
        <v>252</v>
      </c>
      <c r="W676" s="12">
        <f t="shared" si="289"/>
        <v>1.003604216</v>
      </c>
      <c r="X676" s="5">
        <f t="shared" si="290"/>
        <v>2.8591478399999999</v>
      </c>
      <c r="Y676" s="11">
        <f t="shared" si="291"/>
        <v>0</v>
      </c>
      <c r="Z676" s="2" t="s">
        <v>65</v>
      </c>
      <c r="AA676" s="64">
        <f t="shared" si="298"/>
        <v>44134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9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4"/>
      <c r="CX676" s="1"/>
      <c r="CY676" s="1"/>
      <c r="CZ676" s="1"/>
      <c r="DA676" s="1"/>
      <c r="DB676" s="1"/>
      <c r="DC676" s="1"/>
      <c r="DD676" s="1"/>
      <c r="DE676" s="1"/>
      <c r="DF676" s="1"/>
      <c r="DG676" s="2"/>
      <c r="DH676" s="1"/>
      <c r="DI676" s="1"/>
      <c r="DJ676" s="1"/>
      <c r="DK676" s="1"/>
      <c r="DL676" s="1"/>
      <c r="DM676" s="1"/>
    </row>
    <row r="677" spans="1:117" x14ac:dyDescent="0.2">
      <c r="A677" s="97">
        <f t="shared" si="292"/>
        <v>44118</v>
      </c>
      <c r="B677" s="5">
        <f t="shared" si="281"/>
        <v>796.73801033999996</v>
      </c>
      <c r="C677" s="5">
        <f t="shared" si="293"/>
        <v>750.00001223000004</v>
      </c>
      <c r="D677" s="63">
        <f t="shared" si="294"/>
        <v>5357.46</v>
      </c>
      <c r="E677" s="11">
        <f>IF(K677=1,VLOOKUP(A677,[1]Plan1!$BO$80:$BQ$314,3),E676)</f>
        <v>5391.75</v>
      </c>
      <c r="F677" s="143">
        <f t="shared" si="295"/>
        <v>44090</v>
      </c>
      <c r="G677" s="9">
        <f t="shared" si="282"/>
        <v>6.4004210950712181E-3</v>
      </c>
      <c r="H677" s="64">
        <f t="shared" si="299"/>
        <v>44119</v>
      </c>
      <c r="I677" s="64">
        <f t="shared" si="283"/>
        <v>44119</v>
      </c>
      <c r="J677" s="1">
        <f t="shared" si="296"/>
        <v>21</v>
      </c>
      <c r="K677" s="1">
        <f t="shared" si="279"/>
        <v>20</v>
      </c>
      <c r="L677" s="5">
        <f t="shared" si="284"/>
        <v>1.0060947099999999</v>
      </c>
      <c r="M677" s="12">
        <f t="shared" si="280"/>
        <v>1.00240054</v>
      </c>
      <c r="N677" s="12">
        <f t="shared" si="300"/>
        <v>1.0516170436695813</v>
      </c>
      <c r="O677" s="5">
        <f t="shared" si="278"/>
        <v>1.0580263400000001</v>
      </c>
      <c r="P677" s="5">
        <f t="shared" si="285"/>
        <v>793.51976792999994</v>
      </c>
      <c r="Q677" s="10">
        <f t="shared" si="286"/>
        <v>0</v>
      </c>
      <c r="R677" s="6">
        <f t="shared" si="287"/>
        <v>0</v>
      </c>
      <c r="S677" s="5">
        <f t="shared" si="288"/>
        <v>0</v>
      </c>
      <c r="T677" s="6">
        <f t="shared" si="297"/>
        <v>0.12</v>
      </c>
      <c r="U677" s="10">
        <f t="shared" ref="U677:U740" si="301">IF(Q676&gt;0,1,IF(K677=K676,U676,U676+1))</f>
        <v>9</v>
      </c>
      <c r="V677" s="10">
        <v>252</v>
      </c>
      <c r="W677" s="12">
        <f t="shared" si="289"/>
        <v>1.0040556549999999</v>
      </c>
      <c r="X677" s="5">
        <f t="shared" si="290"/>
        <v>3.2182424100000002</v>
      </c>
      <c r="Y677" s="11">
        <f t="shared" si="291"/>
        <v>0</v>
      </c>
      <c r="Z677" s="2" t="s">
        <v>65</v>
      </c>
      <c r="AA677" s="64">
        <f t="shared" si="298"/>
        <v>44134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9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4"/>
      <c r="CX677" s="1"/>
      <c r="CY677" s="1"/>
      <c r="CZ677" s="1"/>
      <c r="DA677" s="1"/>
      <c r="DB677" s="1"/>
      <c r="DC677" s="1"/>
      <c r="DD677" s="1"/>
      <c r="DE677" s="1"/>
      <c r="DF677" s="1"/>
      <c r="DG677" s="2"/>
      <c r="DH677" s="1"/>
      <c r="DI677" s="1"/>
      <c r="DJ677" s="1"/>
      <c r="DK677" s="1"/>
      <c r="DL677" s="1"/>
      <c r="DM677" s="1"/>
    </row>
    <row r="678" spans="1:117" x14ac:dyDescent="0.2">
      <c r="A678" s="97">
        <f t="shared" si="292"/>
        <v>44119</v>
      </c>
      <c r="B678" s="5">
        <f t="shared" si="281"/>
        <v>797.33860149000009</v>
      </c>
      <c r="C678" s="5">
        <f t="shared" si="293"/>
        <v>750.00001223000004</v>
      </c>
      <c r="D678" s="63">
        <f t="shared" si="294"/>
        <v>5357.46</v>
      </c>
      <c r="E678" s="11">
        <f>IF(K678=1,VLOOKUP(A678,[1]Plan1!$BO$80:$BQ$314,3),E677)</f>
        <v>5391.75</v>
      </c>
      <c r="F678" s="143">
        <f t="shared" si="295"/>
        <v>44090</v>
      </c>
      <c r="G678" s="9">
        <f t="shared" si="282"/>
        <v>6.4004210950712181E-3</v>
      </c>
      <c r="H678" s="64">
        <f t="shared" si="299"/>
        <v>44151</v>
      </c>
      <c r="I678" s="64">
        <f t="shared" si="283"/>
        <v>44119</v>
      </c>
      <c r="J678" s="1">
        <f t="shared" si="296"/>
        <v>21</v>
      </c>
      <c r="K678" s="1">
        <f t="shared" si="279"/>
        <v>21</v>
      </c>
      <c r="L678" s="5">
        <f t="shared" si="284"/>
        <v>1.0064004200000001</v>
      </c>
      <c r="M678" s="12">
        <f t="shared" si="280"/>
        <v>1.00240054</v>
      </c>
      <c r="N678" s="12">
        <f t="shared" si="300"/>
        <v>1.0516170436695813</v>
      </c>
      <c r="O678" s="5">
        <f t="shared" si="278"/>
        <v>1.05834783</v>
      </c>
      <c r="P678" s="5">
        <f t="shared" si="285"/>
        <v>793.76088544000004</v>
      </c>
      <c r="Q678" s="10">
        <f t="shared" si="286"/>
        <v>0</v>
      </c>
      <c r="R678" s="6">
        <f t="shared" si="287"/>
        <v>0</v>
      </c>
      <c r="S678" s="5">
        <f t="shared" si="288"/>
        <v>0</v>
      </c>
      <c r="T678" s="6">
        <f t="shared" si="297"/>
        <v>0.12</v>
      </c>
      <c r="U678" s="10">
        <f t="shared" si="301"/>
        <v>10</v>
      </c>
      <c r="V678" s="10">
        <v>252</v>
      </c>
      <c r="W678" s="12">
        <f t="shared" si="289"/>
        <v>1.004507297</v>
      </c>
      <c r="X678" s="5">
        <f t="shared" si="290"/>
        <v>3.5777160499999998</v>
      </c>
      <c r="Y678" s="11">
        <f t="shared" si="291"/>
        <v>0</v>
      </c>
      <c r="Z678" s="2" t="s">
        <v>65</v>
      </c>
      <c r="AA678" s="64">
        <f t="shared" si="298"/>
        <v>44134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9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4"/>
      <c r="CX678" s="1"/>
      <c r="CY678" s="1"/>
      <c r="CZ678" s="1"/>
      <c r="DA678" s="1"/>
      <c r="DB678" s="1"/>
      <c r="DC678" s="1"/>
      <c r="DD678" s="1"/>
      <c r="DE678" s="1"/>
      <c r="DF678" s="1"/>
      <c r="DG678" s="2"/>
      <c r="DH678" s="1"/>
      <c r="DI678" s="1"/>
      <c r="DJ678" s="1"/>
      <c r="DK678" s="1"/>
      <c r="DL678" s="1"/>
      <c r="DM678" s="1"/>
    </row>
    <row r="679" spans="1:117" x14ac:dyDescent="0.2">
      <c r="A679" s="97">
        <f t="shared" si="292"/>
        <v>44120</v>
      </c>
      <c r="B679" s="5">
        <f t="shared" si="281"/>
        <v>798.02260966999995</v>
      </c>
      <c r="C679" s="5">
        <f t="shared" si="293"/>
        <v>750.00001223000004</v>
      </c>
      <c r="D679" s="63">
        <f t="shared" si="294"/>
        <v>5391.75</v>
      </c>
      <c r="E679" s="11">
        <f>IF(K679=1,VLOOKUP(A679,[1]Plan1!$BO$80:$BQ$314,3),E678)</f>
        <v>5438.12</v>
      </c>
      <c r="F679" s="143">
        <f t="shared" si="295"/>
        <v>44120</v>
      </c>
      <c r="G679" s="9">
        <f t="shared" si="282"/>
        <v>8.6001761951128852E-3</v>
      </c>
      <c r="H679" s="64">
        <f t="shared" si="299"/>
        <v>44151</v>
      </c>
      <c r="I679" s="64">
        <f t="shared" si="283"/>
        <v>44151</v>
      </c>
      <c r="J679" s="1">
        <f t="shared" si="296"/>
        <v>21</v>
      </c>
      <c r="K679" s="1">
        <f t="shared" si="279"/>
        <v>1</v>
      </c>
      <c r="L679" s="5">
        <f t="shared" si="284"/>
        <v>1.0004078599999999</v>
      </c>
      <c r="M679" s="12">
        <f t="shared" si="280"/>
        <v>1.0064004200000001</v>
      </c>
      <c r="N679" s="12">
        <f t="shared" si="300"/>
        <v>1.0583478344282251</v>
      </c>
      <c r="O679" s="5">
        <f t="shared" si="278"/>
        <v>1.05877949</v>
      </c>
      <c r="P679" s="5">
        <f t="shared" si="285"/>
        <v>794.08463043999996</v>
      </c>
      <c r="Q679" s="10">
        <f t="shared" si="286"/>
        <v>0</v>
      </c>
      <c r="R679" s="6">
        <f t="shared" si="287"/>
        <v>0</v>
      </c>
      <c r="S679" s="5">
        <f t="shared" si="288"/>
        <v>0</v>
      </c>
      <c r="T679" s="6">
        <f t="shared" si="297"/>
        <v>0.12</v>
      </c>
      <c r="U679" s="10">
        <f t="shared" si="301"/>
        <v>11</v>
      </c>
      <c r="V679" s="10">
        <v>252</v>
      </c>
      <c r="W679" s="12">
        <f t="shared" si="289"/>
        <v>1.004959143</v>
      </c>
      <c r="X679" s="5">
        <f t="shared" si="290"/>
        <v>3.9379792299999998</v>
      </c>
      <c r="Y679" s="11">
        <f t="shared" si="291"/>
        <v>0</v>
      </c>
      <c r="Z679" s="2" t="s">
        <v>65</v>
      </c>
      <c r="AA679" s="64">
        <f t="shared" si="298"/>
        <v>44134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9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4"/>
      <c r="CX679" s="1"/>
      <c r="CY679" s="1"/>
      <c r="CZ679" s="1"/>
      <c r="DA679" s="1"/>
      <c r="DB679" s="1"/>
      <c r="DC679" s="1"/>
      <c r="DD679" s="1"/>
      <c r="DE679" s="1"/>
      <c r="DF679" s="1"/>
      <c r="DG679" s="2"/>
      <c r="DH679" s="1"/>
      <c r="DI679" s="1"/>
      <c r="DJ679" s="1"/>
      <c r="DK679" s="1"/>
      <c r="DL679" s="1"/>
      <c r="DM679" s="1"/>
    </row>
    <row r="680" spans="1:117" x14ac:dyDescent="0.2">
      <c r="A680" s="97">
        <f t="shared" si="292"/>
        <v>44121</v>
      </c>
      <c r="B680" s="5">
        <f t="shared" si="281"/>
        <v>798.70719987999996</v>
      </c>
      <c r="C680" s="5">
        <f t="shared" si="293"/>
        <v>750.00001223000004</v>
      </c>
      <c r="D680" s="63">
        <f t="shared" si="294"/>
        <v>5391.75</v>
      </c>
      <c r="E680" s="11">
        <f>IF(K680=1,VLOOKUP(A680,[1]Plan1!$BO$80:$BQ$314,3),E679)</f>
        <v>5438.12</v>
      </c>
      <c r="F680" s="143">
        <f t="shared" si="295"/>
        <v>44120</v>
      </c>
      <c r="G680" s="9">
        <f t="shared" si="282"/>
        <v>8.6001761951128852E-3</v>
      </c>
      <c r="H680" s="64">
        <f t="shared" si="299"/>
        <v>44151</v>
      </c>
      <c r="I680" s="64">
        <f t="shared" si="283"/>
        <v>44151</v>
      </c>
      <c r="J680" s="1">
        <f t="shared" si="296"/>
        <v>21</v>
      </c>
      <c r="K680" s="1">
        <f t="shared" si="279"/>
        <v>2</v>
      </c>
      <c r="L680" s="5">
        <f t="shared" si="284"/>
        <v>1.0008158899999999</v>
      </c>
      <c r="M680" s="12">
        <f t="shared" si="280"/>
        <v>1.0064004200000001</v>
      </c>
      <c r="N680" s="12">
        <f t="shared" si="300"/>
        <v>1.0583478344282251</v>
      </c>
      <c r="O680" s="5">
        <f t="shared" si="278"/>
        <v>1.05921132</v>
      </c>
      <c r="P680" s="5">
        <f t="shared" si="285"/>
        <v>794.40850294999996</v>
      </c>
      <c r="Q680" s="10">
        <f t="shared" si="286"/>
        <v>0</v>
      </c>
      <c r="R680" s="6">
        <f t="shared" si="287"/>
        <v>0</v>
      </c>
      <c r="S680" s="5">
        <f t="shared" si="288"/>
        <v>0</v>
      </c>
      <c r="T680" s="6">
        <f t="shared" si="297"/>
        <v>0.12</v>
      </c>
      <c r="U680" s="10">
        <f t="shared" si="301"/>
        <v>12</v>
      </c>
      <c r="V680" s="10">
        <v>252</v>
      </c>
      <c r="W680" s="12">
        <f t="shared" si="289"/>
        <v>1.005411192</v>
      </c>
      <c r="X680" s="5">
        <f t="shared" si="290"/>
        <v>4.2986969300000002</v>
      </c>
      <c r="Y680" s="11">
        <f t="shared" si="291"/>
        <v>0</v>
      </c>
      <c r="Z680" s="2" t="s">
        <v>65</v>
      </c>
      <c r="AA680" s="64">
        <f t="shared" si="298"/>
        <v>44134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9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4"/>
      <c r="CX680" s="1"/>
      <c r="CY680" s="1"/>
      <c r="CZ680" s="1"/>
      <c r="DA680" s="1"/>
      <c r="DB680" s="1"/>
      <c r="DC680" s="1"/>
      <c r="DD680" s="1"/>
      <c r="DE680" s="1"/>
      <c r="DF680" s="1"/>
      <c r="DG680" s="2"/>
      <c r="DH680" s="1"/>
      <c r="DI680" s="1"/>
      <c r="DJ680" s="1"/>
      <c r="DK680" s="1"/>
      <c r="DL680" s="1"/>
      <c r="DM680" s="1"/>
    </row>
    <row r="681" spans="1:117" x14ac:dyDescent="0.2">
      <c r="A681" s="97">
        <f t="shared" si="292"/>
        <v>44122</v>
      </c>
      <c r="B681" s="5">
        <f t="shared" si="281"/>
        <v>798.70719987999996</v>
      </c>
      <c r="C681" s="5">
        <f t="shared" si="293"/>
        <v>750.00001223000004</v>
      </c>
      <c r="D681" s="63">
        <f t="shared" si="294"/>
        <v>5391.75</v>
      </c>
      <c r="E681" s="11">
        <f>IF(K681=1,VLOOKUP(A681,[1]Plan1!$BO$80:$BQ$314,3),E680)</f>
        <v>5438.12</v>
      </c>
      <c r="F681" s="143">
        <f t="shared" si="295"/>
        <v>44120</v>
      </c>
      <c r="G681" s="9">
        <f t="shared" si="282"/>
        <v>8.6001761951128852E-3</v>
      </c>
      <c r="H681" s="64">
        <f t="shared" si="299"/>
        <v>44151</v>
      </c>
      <c r="I681" s="64">
        <f t="shared" si="283"/>
        <v>44151</v>
      </c>
      <c r="J681" s="1">
        <f t="shared" si="296"/>
        <v>21</v>
      </c>
      <c r="K681" s="1">
        <f t="shared" si="279"/>
        <v>2</v>
      </c>
      <c r="L681" s="5">
        <f t="shared" si="284"/>
        <v>1.0008158899999999</v>
      </c>
      <c r="M681" s="12">
        <f t="shared" si="280"/>
        <v>1.0064004200000001</v>
      </c>
      <c r="N681" s="12">
        <f t="shared" si="300"/>
        <v>1.0583478344282251</v>
      </c>
      <c r="O681" s="5">
        <f t="shared" ref="O681:O744" si="302">TRUNC(TRUNC((L681*N681),15),8)</f>
        <v>1.05921132</v>
      </c>
      <c r="P681" s="5">
        <f t="shared" si="285"/>
        <v>794.40850294999996</v>
      </c>
      <c r="Q681" s="10">
        <f t="shared" si="286"/>
        <v>0</v>
      </c>
      <c r="R681" s="6">
        <f t="shared" si="287"/>
        <v>0</v>
      </c>
      <c r="S681" s="5">
        <f t="shared" si="288"/>
        <v>0</v>
      </c>
      <c r="T681" s="6">
        <f t="shared" si="297"/>
        <v>0.12</v>
      </c>
      <c r="U681" s="10">
        <f t="shared" si="301"/>
        <v>12</v>
      </c>
      <c r="V681" s="10">
        <v>252</v>
      </c>
      <c r="W681" s="12">
        <f t="shared" si="289"/>
        <v>1.005411192</v>
      </c>
      <c r="X681" s="5">
        <f t="shared" si="290"/>
        <v>4.2986969300000002</v>
      </c>
      <c r="Y681" s="11">
        <f t="shared" si="291"/>
        <v>0</v>
      </c>
      <c r="Z681" s="2" t="s">
        <v>65</v>
      </c>
      <c r="AA681" s="64">
        <f t="shared" si="298"/>
        <v>44134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9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4"/>
      <c r="CX681" s="1"/>
      <c r="CY681" s="1"/>
      <c r="CZ681" s="1"/>
      <c r="DA681" s="1"/>
      <c r="DB681" s="1"/>
      <c r="DC681" s="1"/>
      <c r="DD681" s="1"/>
      <c r="DE681" s="1"/>
      <c r="DF681" s="1"/>
      <c r="DG681" s="2"/>
      <c r="DH681" s="1"/>
      <c r="DI681" s="1"/>
      <c r="DJ681" s="1"/>
      <c r="DK681" s="1"/>
      <c r="DL681" s="1"/>
      <c r="DM681" s="1"/>
    </row>
    <row r="682" spans="1:117" x14ac:dyDescent="0.2">
      <c r="A682" s="97">
        <f t="shared" si="292"/>
        <v>44123</v>
      </c>
      <c r="B682" s="5">
        <f t="shared" si="281"/>
        <v>798.70719987999996</v>
      </c>
      <c r="C682" s="5">
        <f t="shared" si="293"/>
        <v>750.00001223000004</v>
      </c>
      <c r="D682" s="63">
        <f t="shared" si="294"/>
        <v>5391.75</v>
      </c>
      <c r="E682" s="11">
        <f>IF(K682=1,VLOOKUP(A682,[1]Plan1!$BO$80:$BQ$314,3),E681)</f>
        <v>5438.12</v>
      </c>
      <c r="F682" s="143">
        <f t="shared" si="295"/>
        <v>44120</v>
      </c>
      <c r="G682" s="9">
        <f t="shared" si="282"/>
        <v>8.6001761951128852E-3</v>
      </c>
      <c r="H682" s="64">
        <f t="shared" si="299"/>
        <v>44151</v>
      </c>
      <c r="I682" s="64">
        <f t="shared" si="283"/>
        <v>44151</v>
      </c>
      <c r="J682" s="1">
        <f t="shared" si="296"/>
        <v>21</v>
      </c>
      <c r="K682" s="1">
        <f t="shared" ref="K682:K745" si="303">(J682-(NETWORKDAYS(A682,I682,AD$118:AD$502)-1))</f>
        <v>2</v>
      </c>
      <c r="L682" s="5">
        <f t="shared" si="284"/>
        <v>1.0008158899999999</v>
      </c>
      <c r="M682" s="12">
        <f t="shared" ref="M682:M745" si="304">IF(I682&gt;I681,L681,M681)</f>
        <v>1.0064004200000001</v>
      </c>
      <c r="N682" s="12">
        <f t="shared" si="300"/>
        <v>1.0583478344282251</v>
      </c>
      <c r="O682" s="5">
        <f t="shared" si="302"/>
        <v>1.05921132</v>
      </c>
      <c r="P682" s="5">
        <f t="shared" si="285"/>
        <v>794.40850294999996</v>
      </c>
      <c r="Q682" s="10">
        <f t="shared" si="286"/>
        <v>0</v>
      </c>
      <c r="R682" s="6">
        <f t="shared" si="287"/>
        <v>0</v>
      </c>
      <c r="S682" s="5">
        <f t="shared" si="288"/>
        <v>0</v>
      </c>
      <c r="T682" s="6">
        <f t="shared" si="297"/>
        <v>0.12</v>
      </c>
      <c r="U682" s="10">
        <f t="shared" si="301"/>
        <v>12</v>
      </c>
      <c r="V682" s="10">
        <v>252</v>
      </c>
      <c r="W682" s="12">
        <f t="shared" si="289"/>
        <v>1.005411192</v>
      </c>
      <c r="X682" s="5">
        <f t="shared" si="290"/>
        <v>4.2986969300000002</v>
      </c>
      <c r="Y682" s="11">
        <f t="shared" si="291"/>
        <v>0</v>
      </c>
      <c r="Z682" s="2" t="s">
        <v>65</v>
      </c>
      <c r="AA682" s="64">
        <f t="shared" si="298"/>
        <v>44134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9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4"/>
      <c r="CX682" s="1"/>
      <c r="CY682" s="1"/>
      <c r="CZ682" s="1"/>
      <c r="DA682" s="1"/>
      <c r="DB682" s="1"/>
      <c r="DC682" s="1"/>
      <c r="DD682" s="1"/>
      <c r="DE682" s="1"/>
      <c r="DF682" s="1"/>
      <c r="DG682" s="2"/>
      <c r="DH682" s="1"/>
      <c r="DI682" s="1"/>
      <c r="DJ682" s="1"/>
      <c r="DK682" s="1"/>
      <c r="DL682" s="1"/>
      <c r="DM682" s="1"/>
    </row>
    <row r="683" spans="1:117" x14ac:dyDescent="0.2">
      <c r="A683" s="97">
        <f t="shared" si="292"/>
        <v>44124</v>
      </c>
      <c r="B683" s="5">
        <f t="shared" si="281"/>
        <v>799.39238755999997</v>
      </c>
      <c r="C683" s="5">
        <f t="shared" si="293"/>
        <v>750.00001223000004</v>
      </c>
      <c r="D683" s="63">
        <f t="shared" si="294"/>
        <v>5391.75</v>
      </c>
      <c r="E683" s="11">
        <f>IF(K683=1,VLOOKUP(A683,[1]Plan1!$BO$80:$BQ$314,3),E682)</f>
        <v>5438.12</v>
      </c>
      <c r="F683" s="143">
        <f t="shared" si="295"/>
        <v>44120</v>
      </c>
      <c r="G683" s="9">
        <f t="shared" si="282"/>
        <v>8.6001761951128852E-3</v>
      </c>
      <c r="H683" s="64">
        <f t="shared" si="299"/>
        <v>44151</v>
      </c>
      <c r="I683" s="64">
        <f t="shared" si="283"/>
        <v>44151</v>
      </c>
      <c r="J683" s="1">
        <f t="shared" si="296"/>
        <v>21</v>
      </c>
      <c r="K683" s="1">
        <f t="shared" si="303"/>
        <v>3</v>
      </c>
      <c r="L683" s="5">
        <f t="shared" si="284"/>
        <v>1.00122409</v>
      </c>
      <c r="M683" s="12">
        <f t="shared" si="304"/>
        <v>1.0064004200000001</v>
      </c>
      <c r="N683" s="12">
        <f t="shared" si="300"/>
        <v>1.0583478344282251</v>
      </c>
      <c r="O683" s="5">
        <f t="shared" si="302"/>
        <v>1.05964334</v>
      </c>
      <c r="P683" s="5">
        <f t="shared" si="285"/>
        <v>794.73251794999999</v>
      </c>
      <c r="Q683" s="10">
        <f t="shared" si="286"/>
        <v>0</v>
      </c>
      <c r="R683" s="6">
        <f t="shared" si="287"/>
        <v>0</v>
      </c>
      <c r="S683" s="5">
        <f t="shared" si="288"/>
        <v>0</v>
      </c>
      <c r="T683" s="6">
        <f t="shared" si="297"/>
        <v>0.12</v>
      </c>
      <c r="U683" s="10">
        <f t="shared" si="301"/>
        <v>13</v>
      </c>
      <c r="V683" s="10">
        <v>252</v>
      </c>
      <c r="W683" s="12">
        <f t="shared" si="289"/>
        <v>1.0058634440000001</v>
      </c>
      <c r="X683" s="5">
        <f t="shared" si="290"/>
        <v>4.6598696100000003</v>
      </c>
      <c r="Y683" s="11">
        <f t="shared" si="291"/>
        <v>0</v>
      </c>
      <c r="Z683" s="2" t="s">
        <v>65</v>
      </c>
      <c r="AA683" s="64">
        <f t="shared" si="298"/>
        <v>44134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9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4"/>
      <c r="CX683" s="1"/>
      <c r="CY683" s="1"/>
      <c r="CZ683" s="1"/>
      <c r="DA683" s="1"/>
      <c r="DB683" s="1"/>
      <c r="DC683" s="1"/>
      <c r="DD683" s="1"/>
      <c r="DE683" s="1"/>
      <c r="DF683" s="1"/>
      <c r="DG683" s="2"/>
      <c r="DH683" s="1"/>
      <c r="DI683" s="1"/>
      <c r="DJ683" s="1"/>
      <c r="DK683" s="1"/>
      <c r="DL683" s="1"/>
      <c r="DM683" s="1"/>
    </row>
    <row r="684" spans="1:117" x14ac:dyDescent="0.2">
      <c r="A684" s="97">
        <f t="shared" si="292"/>
        <v>44125</v>
      </c>
      <c r="B684" s="5">
        <f t="shared" si="281"/>
        <v>800.07815882</v>
      </c>
      <c r="C684" s="5">
        <f t="shared" si="293"/>
        <v>750.00001223000004</v>
      </c>
      <c r="D684" s="63">
        <f t="shared" si="294"/>
        <v>5391.75</v>
      </c>
      <c r="E684" s="11">
        <f>IF(K684=1,VLOOKUP(A684,[1]Plan1!$BO$80:$BQ$314,3),E683)</f>
        <v>5438.12</v>
      </c>
      <c r="F684" s="143">
        <f t="shared" si="295"/>
        <v>44120</v>
      </c>
      <c r="G684" s="9">
        <f t="shared" si="282"/>
        <v>8.6001761951128852E-3</v>
      </c>
      <c r="H684" s="64">
        <f t="shared" si="299"/>
        <v>44151</v>
      </c>
      <c r="I684" s="64">
        <f t="shared" si="283"/>
        <v>44151</v>
      </c>
      <c r="J684" s="1">
        <f t="shared" si="296"/>
        <v>21</v>
      </c>
      <c r="K684" s="1">
        <f t="shared" si="303"/>
        <v>4</v>
      </c>
      <c r="L684" s="5">
        <f t="shared" si="284"/>
        <v>1.00163245</v>
      </c>
      <c r="M684" s="12">
        <f t="shared" si="304"/>
        <v>1.0064004200000001</v>
      </c>
      <c r="N684" s="12">
        <f t="shared" si="300"/>
        <v>1.0583478344282251</v>
      </c>
      <c r="O684" s="5">
        <f t="shared" si="302"/>
        <v>1.06007553</v>
      </c>
      <c r="P684" s="5">
        <f t="shared" si="285"/>
        <v>795.05666045999999</v>
      </c>
      <c r="Q684" s="10">
        <f t="shared" si="286"/>
        <v>0</v>
      </c>
      <c r="R684" s="6">
        <f t="shared" si="287"/>
        <v>0</v>
      </c>
      <c r="S684" s="5">
        <f t="shared" si="288"/>
        <v>0</v>
      </c>
      <c r="T684" s="6">
        <f t="shared" si="297"/>
        <v>0.12</v>
      </c>
      <c r="U684" s="10">
        <f t="shared" si="301"/>
        <v>14</v>
      </c>
      <c r="V684" s="10">
        <v>252</v>
      </c>
      <c r="W684" s="12">
        <f t="shared" si="289"/>
        <v>1.0063158999999999</v>
      </c>
      <c r="X684" s="5">
        <f t="shared" si="290"/>
        <v>5.0214983599999998</v>
      </c>
      <c r="Y684" s="11">
        <f t="shared" si="291"/>
        <v>0</v>
      </c>
      <c r="Z684" s="2" t="s">
        <v>65</v>
      </c>
      <c r="AA684" s="64">
        <f t="shared" si="298"/>
        <v>44134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9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4"/>
      <c r="CX684" s="1"/>
      <c r="CY684" s="1"/>
      <c r="CZ684" s="1"/>
      <c r="DA684" s="1"/>
      <c r="DB684" s="1"/>
      <c r="DC684" s="1"/>
      <c r="DD684" s="1"/>
      <c r="DE684" s="1"/>
      <c r="DF684" s="1"/>
      <c r="DG684" s="2"/>
      <c r="DH684" s="1"/>
      <c r="DI684" s="1"/>
      <c r="DJ684" s="1"/>
      <c r="DK684" s="1"/>
      <c r="DL684" s="1"/>
      <c r="DM684" s="1"/>
    </row>
    <row r="685" spans="1:117" x14ac:dyDescent="0.2">
      <c r="A685" s="97">
        <f t="shared" si="292"/>
        <v>44126</v>
      </c>
      <c r="B685" s="5">
        <f t="shared" si="281"/>
        <v>800.76452076999999</v>
      </c>
      <c r="C685" s="5">
        <f t="shared" si="293"/>
        <v>750.00001223000004</v>
      </c>
      <c r="D685" s="63">
        <f t="shared" si="294"/>
        <v>5391.75</v>
      </c>
      <c r="E685" s="11">
        <f>IF(K685=1,VLOOKUP(A685,[1]Plan1!$BO$80:$BQ$314,3),E684)</f>
        <v>5438.12</v>
      </c>
      <c r="F685" s="143">
        <f t="shared" si="295"/>
        <v>44120</v>
      </c>
      <c r="G685" s="9">
        <f t="shared" si="282"/>
        <v>8.6001761951128852E-3</v>
      </c>
      <c r="H685" s="64">
        <f t="shared" si="299"/>
        <v>44151</v>
      </c>
      <c r="I685" s="64">
        <f t="shared" si="283"/>
        <v>44151</v>
      </c>
      <c r="J685" s="1">
        <f t="shared" si="296"/>
        <v>21</v>
      </c>
      <c r="K685" s="1">
        <f t="shared" si="303"/>
        <v>5</v>
      </c>
      <c r="L685" s="5">
        <f t="shared" si="284"/>
        <v>1.0020409800000001</v>
      </c>
      <c r="M685" s="12">
        <f t="shared" si="304"/>
        <v>1.0064004200000001</v>
      </c>
      <c r="N685" s="12">
        <f t="shared" si="300"/>
        <v>1.0583478344282251</v>
      </c>
      <c r="O685" s="5">
        <f t="shared" si="302"/>
        <v>1.0605078999999999</v>
      </c>
      <c r="P685" s="5">
        <f t="shared" si="285"/>
        <v>795.38093796999999</v>
      </c>
      <c r="Q685" s="10">
        <f t="shared" si="286"/>
        <v>0</v>
      </c>
      <c r="R685" s="6">
        <f t="shared" si="287"/>
        <v>0</v>
      </c>
      <c r="S685" s="5">
        <f t="shared" si="288"/>
        <v>0</v>
      </c>
      <c r="T685" s="6">
        <f t="shared" si="297"/>
        <v>0.12</v>
      </c>
      <c r="U685" s="10">
        <f t="shared" si="301"/>
        <v>15</v>
      </c>
      <c r="V685" s="10">
        <v>252</v>
      </c>
      <c r="W685" s="12">
        <f t="shared" si="289"/>
        <v>1.006768559</v>
      </c>
      <c r="X685" s="5">
        <f t="shared" si="290"/>
        <v>5.3835828000000001</v>
      </c>
      <c r="Y685" s="11">
        <f t="shared" si="291"/>
        <v>0</v>
      </c>
      <c r="Z685" s="2" t="s">
        <v>65</v>
      </c>
      <c r="AA685" s="64">
        <f t="shared" si="298"/>
        <v>44134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9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4"/>
      <c r="CX685" s="1"/>
      <c r="CY685" s="1"/>
      <c r="CZ685" s="1"/>
      <c r="DA685" s="1"/>
      <c r="DB685" s="1"/>
      <c r="DC685" s="1"/>
      <c r="DD685" s="1"/>
      <c r="DE685" s="1"/>
      <c r="DF685" s="1"/>
      <c r="DG685" s="2"/>
      <c r="DH685" s="1"/>
      <c r="DI685" s="1"/>
      <c r="DJ685" s="1"/>
      <c r="DK685" s="1"/>
      <c r="DL685" s="1"/>
      <c r="DM685" s="1"/>
    </row>
    <row r="686" spans="1:117" x14ac:dyDescent="0.2">
      <c r="A686" s="97">
        <f t="shared" si="292"/>
        <v>44127</v>
      </c>
      <c r="B686" s="5">
        <f t="shared" si="281"/>
        <v>801.45146703</v>
      </c>
      <c r="C686" s="5">
        <f t="shared" si="293"/>
        <v>750.00001223000004</v>
      </c>
      <c r="D686" s="63">
        <f t="shared" si="294"/>
        <v>5391.75</v>
      </c>
      <c r="E686" s="11">
        <f>IF(K686=1,VLOOKUP(A686,[1]Plan1!$BO$80:$BQ$314,3),E685)</f>
        <v>5438.12</v>
      </c>
      <c r="F686" s="143">
        <f t="shared" si="295"/>
        <v>44120</v>
      </c>
      <c r="G686" s="9">
        <f t="shared" si="282"/>
        <v>8.6001761951128852E-3</v>
      </c>
      <c r="H686" s="64">
        <f t="shared" si="299"/>
        <v>44151</v>
      </c>
      <c r="I686" s="64">
        <f t="shared" si="283"/>
        <v>44151</v>
      </c>
      <c r="J686" s="1">
        <f t="shared" si="296"/>
        <v>21</v>
      </c>
      <c r="K686" s="1">
        <f t="shared" si="303"/>
        <v>6</v>
      </c>
      <c r="L686" s="5">
        <f t="shared" si="284"/>
        <v>1.00244968</v>
      </c>
      <c r="M686" s="12">
        <f t="shared" si="304"/>
        <v>1.0064004200000001</v>
      </c>
      <c r="N686" s="12">
        <f t="shared" si="300"/>
        <v>1.0583478344282251</v>
      </c>
      <c r="O686" s="5">
        <f t="shared" si="302"/>
        <v>1.06094044</v>
      </c>
      <c r="P686" s="5">
        <f t="shared" si="285"/>
        <v>795.70534296999995</v>
      </c>
      <c r="Q686" s="10">
        <f t="shared" si="286"/>
        <v>0</v>
      </c>
      <c r="R686" s="6">
        <f t="shared" si="287"/>
        <v>0</v>
      </c>
      <c r="S686" s="5">
        <f t="shared" si="288"/>
        <v>0</v>
      </c>
      <c r="T686" s="6">
        <f t="shared" si="297"/>
        <v>0.12</v>
      </c>
      <c r="U686" s="10">
        <f t="shared" si="301"/>
        <v>16</v>
      </c>
      <c r="V686" s="10">
        <v>252</v>
      </c>
      <c r="W686" s="12">
        <f t="shared" si="289"/>
        <v>1.007221422</v>
      </c>
      <c r="X686" s="5">
        <f t="shared" si="290"/>
        <v>5.7461240599999996</v>
      </c>
      <c r="Y686" s="11">
        <f t="shared" si="291"/>
        <v>0</v>
      </c>
      <c r="Z686" s="2" t="s">
        <v>65</v>
      </c>
      <c r="AA686" s="64">
        <f t="shared" si="298"/>
        <v>44134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9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4"/>
      <c r="CX686" s="1"/>
      <c r="CY686" s="1"/>
      <c r="CZ686" s="1"/>
      <c r="DA686" s="1"/>
      <c r="DB686" s="1"/>
      <c r="DC686" s="1"/>
      <c r="DD686" s="1"/>
      <c r="DE686" s="1"/>
      <c r="DF686" s="1"/>
      <c r="DG686" s="2"/>
      <c r="DH686" s="1"/>
      <c r="DI686" s="1"/>
      <c r="DJ686" s="1"/>
      <c r="DK686" s="1"/>
      <c r="DL686" s="1"/>
      <c r="DM686" s="1"/>
    </row>
    <row r="687" spans="1:117" x14ac:dyDescent="0.2">
      <c r="A687" s="97">
        <f t="shared" si="292"/>
        <v>44128</v>
      </c>
      <c r="B687" s="5">
        <f t="shared" si="281"/>
        <v>802.13900476000003</v>
      </c>
      <c r="C687" s="5">
        <f t="shared" si="293"/>
        <v>750.00001223000004</v>
      </c>
      <c r="D687" s="63">
        <f t="shared" si="294"/>
        <v>5391.75</v>
      </c>
      <c r="E687" s="11">
        <f>IF(K687=1,VLOOKUP(A687,[1]Plan1!$BO$80:$BQ$314,3),E686)</f>
        <v>5438.12</v>
      </c>
      <c r="F687" s="143">
        <f t="shared" si="295"/>
        <v>44120</v>
      </c>
      <c r="G687" s="9">
        <f t="shared" si="282"/>
        <v>8.6001761951128852E-3</v>
      </c>
      <c r="H687" s="64">
        <f t="shared" si="299"/>
        <v>44151</v>
      </c>
      <c r="I687" s="64">
        <f t="shared" si="283"/>
        <v>44151</v>
      </c>
      <c r="J687" s="1">
        <f t="shared" si="296"/>
        <v>21</v>
      </c>
      <c r="K687" s="1">
        <f t="shared" si="303"/>
        <v>7</v>
      </c>
      <c r="L687" s="5">
        <f t="shared" si="284"/>
        <v>1.0028585400000001</v>
      </c>
      <c r="M687" s="12">
        <f t="shared" si="304"/>
        <v>1.0064004200000001</v>
      </c>
      <c r="N687" s="12">
        <f t="shared" si="300"/>
        <v>1.0583478344282251</v>
      </c>
      <c r="O687" s="5">
        <f t="shared" si="302"/>
        <v>1.06137316</v>
      </c>
      <c r="P687" s="5">
        <f t="shared" si="285"/>
        <v>796.02988298000002</v>
      </c>
      <c r="Q687" s="10">
        <f t="shared" si="286"/>
        <v>0</v>
      </c>
      <c r="R687" s="6">
        <f t="shared" si="287"/>
        <v>0</v>
      </c>
      <c r="S687" s="5">
        <f t="shared" si="288"/>
        <v>0</v>
      </c>
      <c r="T687" s="6">
        <f t="shared" si="297"/>
        <v>0.12</v>
      </c>
      <c r="U687" s="10">
        <f t="shared" si="301"/>
        <v>17</v>
      </c>
      <c r="V687" s="10">
        <v>252</v>
      </c>
      <c r="W687" s="12">
        <f t="shared" si="289"/>
        <v>1.0076744879999999</v>
      </c>
      <c r="X687" s="5">
        <f t="shared" si="290"/>
        <v>6.1091217799999997</v>
      </c>
      <c r="Y687" s="11">
        <f t="shared" si="291"/>
        <v>0</v>
      </c>
      <c r="Z687" s="2" t="s">
        <v>65</v>
      </c>
      <c r="AA687" s="64">
        <f t="shared" si="298"/>
        <v>44134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9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4"/>
      <c r="CX687" s="1"/>
      <c r="CY687" s="1"/>
      <c r="CZ687" s="1"/>
      <c r="DA687" s="1"/>
      <c r="DB687" s="1"/>
      <c r="DC687" s="1"/>
      <c r="DD687" s="1"/>
      <c r="DE687" s="1"/>
      <c r="DF687" s="1"/>
      <c r="DG687" s="2"/>
      <c r="DH687" s="1"/>
      <c r="DI687" s="1"/>
      <c r="DJ687" s="1"/>
      <c r="DK687" s="1"/>
      <c r="DL687" s="1"/>
      <c r="DM687" s="1"/>
    </row>
    <row r="688" spans="1:117" x14ac:dyDescent="0.2">
      <c r="A688" s="97">
        <f t="shared" si="292"/>
        <v>44129</v>
      </c>
      <c r="B688" s="5">
        <f t="shared" si="281"/>
        <v>802.13900476000003</v>
      </c>
      <c r="C688" s="5">
        <f t="shared" si="293"/>
        <v>750.00001223000004</v>
      </c>
      <c r="D688" s="63">
        <f t="shared" si="294"/>
        <v>5391.75</v>
      </c>
      <c r="E688" s="11">
        <f>IF(K688=1,VLOOKUP(A688,[1]Plan1!$BO$80:$BQ$314,3),E687)</f>
        <v>5438.12</v>
      </c>
      <c r="F688" s="143">
        <f t="shared" si="295"/>
        <v>44120</v>
      </c>
      <c r="G688" s="9">
        <f t="shared" si="282"/>
        <v>8.6001761951128852E-3</v>
      </c>
      <c r="H688" s="64">
        <f t="shared" si="299"/>
        <v>44151</v>
      </c>
      <c r="I688" s="64">
        <f t="shared" si="283"/>
        <v>44151</v>
      </c>
      <c r="J688" s="1">
        <f t="shared" si="296"/>
        <v>21</v>
      </c>
      <c r="K688" s="1">
        <f t="shared" si="303"/>
        <v>7</v>
      </c>
      <c r="L688" s="5">
        <f t="shared" si="284"/>
        <v>1.0028585400000001</v>
      </c>
      <c r="M688" s="12">
        <f t="shared" si="304"/>
        <v>1.0064004200000001</v>
      </c>
      <c r="N688" s="12">
        <f t="shared" si="300"/>
        <v>1.0583478344282251</v>
      </c>
      <c r="O688" s="5">
        <f t="shared" si="302"/>
        <v>1.06137316</v>
      </c>
      <c r="P688" s="5">
        <f t="shared" si="285"/>
        <v>796.02988298000002</v>
      </c>
      <c r="Q688" s="10">
        <f t="shared" si="286"/>
        <v>0</v>
      </c>
      <c r="R688" s="6">
        <f t="shared" si="287"/>
        <v>0</v>
      </c>
      <c r="S688" s="5">
        <f t="shared" si="288"/>
        <v>0</v>
      </c>
      <c r="T688" s="6">
        <f t="shared" si="297"/>
        <v>0.12</v>
      </c>
      <c r="U688" s="10">
        <f t="shared" si="301"/>
        <v>17</v>
      </c>
      <c r="V688" s="10">
        <v>252</v>
      </c>
      <c r="W688" s="12">
        <f t="shared" si="289"/>
        <v>1.0076744879999999</v>
      </c>
      <c r="X688" s="5">
        <f t="shared" si="290"/>
        <v>6.1091217799999997</v>
      </c>
      <c r="Y688" s="11">
        <f t="shared" si="291"/>
        <v>0</v>
      </c>
      <c r="Z688" s="2" t="s">
        <v>65</v>
      </c>
      <c r="AA688" s="64">
        <f t="shared" si="298"/>
        <v>44134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9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4"/>
      <c r="CX688" s="1"/>
      <c r="CY688" s="1"/>
      <c r="CZ688" s="1"/>
      <c r="DA688" s="1"/>
      <c r="DB688" s="1"/>
      <c r="DC688" s="1"/>
      <c r="DD688" s="1"/>
      <c r="DE688" s="1"/>
      <c r="DF688" s="1"/>
      <c r="DG688" s="2"/>
      <c r="DH688" s="1"/>
      <c r="DI688" s="1"/>
      <c r="DJ688" s="1"/>
      <c r="DK688" s="1"/>
      <c r="DL688" s="1"/>
      <c r="DM688" s="1"/>
    </row>
    <row r="689" spans="1:117" x14ac:dyDescent="0.2">
      <c r="A689" s="97">
        <f t="shared" si="292"/>
        <v>44130</v>
      </c>
      <c r="B689" s="5">
        <f t="shared" si="281"/>
        <v>802.13900476000003</v>
      </c>
      <c r="C689" s="5">
        <f t="shared" si="293"/>
        <v>750.00001223000004</v>
      </c>
      <c r="D689" s="63">
        <f t="shared" si="294"/>
        <v>5391.75</v>
      </c>
      <c r="E689" s="11">
        <f>IF(K689=1,VLOOKUP(A689,[1]Plan1!$BO$80:$BQ$314,3),E688)</f>
        <v>5438.12</v>
      </c>
      <c r="F689" s="143">
        <f t="shared" si="295"/>
        <v>44120</v>
      </c>
      <c r="G689" s="9">
        <f t="shared" si="282"/>
        <v>8.6001761951128852E-3</v>
      </c>
      <c r="H689" s="64">
        <f t="shared" si="299"/>
        <v>44151</v>
      </c>
      <c r="I689" s="64">
        <f t="shared" si="283"/>
        <v>44151</v>
      </c>
      <c r="J689" s="1">
        <f t="shared" si="296"/>
        <v>21</v>
      </c>
      <c r="K689" s="1">
        <f t="shared" si="303"/>
        <v>7</v>
      </c>
      <c r="L689" s="5">
        <f t="shared" si="284"/>
        <v>1.0028585400000001</v>
      </c>
      <c r="M689" s="12">
        <f t="shared" si="304"/>
        <v>1.0064004200000001</v>
      </c>
      <c r="N689" s="12">
        <f t="shared" si="300"/>
        <v>1.0583478344282251</v>
      </c>
      <c r="O689" s="5">
        <f t="shared" si="302"/>
        <v>1.06137316</v>
      </c>
      <c r="P689" s="5">
        <f t="shared" si="285"/>
        <v>796.02988298000002</v>
      </c>
      <c r="Q689" s="10">
        <f t="shared" si="286"/>
        <v>0</v>
      </c>
      <c r="R689" s="6">
        <f t="shared" si="287"/>
        <v>0</v>
      </c>
      <c r="S689" s="5">
        <f t="shared" si="288"/>
        <v>0</v>
      </c>
      <c r="T689" s="6">
        <f t="shared" si="297"/>
        <v>0.12</v>
      </c>
      <c r="U689" s="10">
        <f t="shared" si="301"/>
        <v>17</v>
      </c>
      <c r="V689" s="10">
        <v>252</v>
      </c>
      <c r="W689" s="12">
        <f t="shared" si="289"/>
        <v>1.0076744879999999</v>
      </c>
      <c r="X689" s="5">
        <f t="shared" si="290"/>
        <v>6.1091217799999997</v>
      </c>
      <c r="Y689" s="11">
        <f t="shared" si="291"/>
        <v>0</v>
      </c>
      <c r="Z689" s="2" t="s">
        <v>65</v>
      </c>
      <c r="AA689" s="64">
        <f t="shared" si="298"/>
        <v>44134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9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4"/>
      <c r="CX689" s="1"/>
      <c r="CY689" s="1"/>
      <c r="CZ689" s="1"/>
      <c r="DA689" s="1"/>
      <c r="DB689" s="1"/>
      <c r="DC689" s="1"/>
      <c r="DD689" s="1"/>
      <c r="DE689" s="1"/>
      <c r="DF689" s="1"/>
      <c r="DG689" s="2"/>
      <c r="DH689" s="1"/>
      <c r="DI689" s="1"/>
      <c r="DJ689" s="1"/>
      <c r="DK689" s="1"/>
      <c r="DL689" s="1"/>
      <c r="DM689" s="1"/>
    </row>
    <row r="690" spans="1:117" x14ac:dyDescent="0.2">
      <c r="A690" s="97">
        <f t="shared" si="292"/>
        <v>44131</v>
      </c>
      <c r="B690" s="5">
        <f t="shared" si="281"/>
        <v>802.82713509999996</v>
      </c>
      <c r="C690" s="5">
        <f t="shared" si="293"/>
        <v>750.00001223000004</v>
      </c>
      <c r="D690" s="63">
        <f t="shared" si="294"/>
        <v>5391.75</v>
      </c>
      <c r="E690" s="11">
        <f>IF(K690=1,VLOOKUP(A690,[1]Plan1!$BO$80:$BQ$314,3),E689)</f>
        <v>5438.12</v>
      </c>
      <c r="F690" s="143">
        <f t="shared" si="295"/>
        <v>44120</v>
      </c>
      <c r="G690" s="9">
        <f t="shared" si="282"/>
        <v>8.6001761951128852E-3</v>
      </c>
      <c r="H690" s="64">
        <f t="shared" si="299"/>
        <v>44151</v>
      </c>
      <c r="I690" s="64">
        <f t="shared" si="283"/>
        <v>44151</v>
      </c>
      <c r="J690" s="1">
        <f t="shared" si="296"/>
        <v>21</v>
      </c>
      <c r="K690" s="1">
        <f t="shared" si="303"/>
        <v>8</v>
      </c>
      <c r="L690" s="5">
        <f t="shared" si="284"/>
        <v>1.00326757</v>
      </c>
      <c r="M690" s="12">
        <f t="shared" si="304"/>
        <v>1.0064004200000001</v>
      </c>
      <c r="N690" s="12">
        <f t="shared" si="300"/>
        <v>1.0583478344282251</v>
      </c>
      <c r="O690" s="5">
        <f t="shared" si="302"/>
        <v>1.0618060600000001</v>
      </c>
      <c r="P690" s="5">
        <f t="shared" si="285"/>
        <v>796.35455797999998</v>
      </c>
      <c r="Q690" s="10">
        <f t="shared" si="286"/>
        <v>0</v>
      </c>
      <c r="R690" s="6">
        <f t="shared" si="287"/>
        <v>0</v>
      </c>
      <c r="S690" s="5">
        <f t="shared" si="288"/>
        <v>0</v>
      </c>
      <c r="T690" s="6">
        <f t="shared" si="297"/>
        <v>0.12</v>
      </c>
      <c r="U690" s="10">
        <f t="shared" si="301"/>
        <v>18</v>
      </c>
      <c r="V690" s="10">
        <v>252</v>
      </c>
      <c r="W690" s="12">
        <f t="shared" si="289"/>
        <v>1.0081277580000001</v>
      </c>
      <c r="X690" s="5">
        <f t="shared" si="290"/>
        <v>6.4725771200000004</v>
      </c>
      <c r="Y690" s="11">
        <f t="shared" si="291"/>
        <v>0</v>
      </c>
      <c r="Z690" s="2" t="s">
        <v>65</v>
      </c>
      <c r="AA690" s="64">
        <f t="shared" si="298"/>
        <v>44134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9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4"/>
      <c r="CX690" s="1"/>
      <c r="CY690" s="1"/>
      <c r="CZ690" s="1"/>
      <c r="DA690" s="1"/>
      <c r="DB690" s="1"/>
      <c r="DC690" s="1"/>
      <c r="DD690" s="1"/>
      <c r="DE690" s="1"/>
      <c r="DF690" s="1"/>
      <c r="DG690" s="2"/>
      <c r="DH690" s="1"/>
      <c r="DI690" s="1"/>
      <c r="DJ690" s="1"/>
      <c r="DK690" s="1"/>
      <c r="DL690" s="1"/>
      <c r="DM690" s="1"/>
    </row>
    <row r="691" spans="1:117" x14ac:dyDescent="0.2">
      <c r="A691" s="97">
        <f t="shared" si="292"/>
        <v>44132</v>
      </c>
      <c r="B691" s="5">
        <f t="shared" si="281"/>
        <v>803.51585169999998</v>
      </c>
      <c r="C691" s="5">
        <f t="shared" si="293"/>
        <v>750.00001223000004</v>
      </c>
      <c r="D691" s="63">
        <f t="shared" si="294"/>
        <v>5391.75</v>
      </c>
      <c r="E691" s="11">
        <f>IF(K691=1,VLOOKUP(A691,[1]Plan1!$BO$80:$BQ$314,3),E690)</f>
        <v>5438.12</v>
      </c>
      <c r="F691" s="143">
        <f t="shared" si="295"/>
        <v>44120</v>
      </c>
      <c r="G691" s="9">
        <f t="shared" si="282"/>
        <v>8.6001761951128852E-3</v>
      </c>
      <c r="H691" s="64">
        <f t="shared" si="299"/>
        <v>44151</v>
      </c>
      <c r="I691" s="64">
        <f t="shared" si="283"/>
        <v>44151</v>
      </c>
      <c r="J691" s="1">
        <f t="shared" si="296"/>
        <v>21</v>
      </c>
      <c r="K691" s="1">
        <f t="shared" si="303"/>
        <v>9</v>
      </c>
      <c r="L691" s="5">
        <f t="shared" si="284"/>
        <v>1.00367677</v>
      </c>
      <c r="M691" s="12">
        <f t="shared" si="304"/>
        <v>1.0064004200000001</v>
      </c>
      <c r="N691" s="12">
        <f t="shared" si="300"/>
        <v>1.0583478344282251</v>
      </c>
      <c r="O691" s="5">
        <f t="shared" si="302"/>
        <v>1.06223913</v>
      </c>
      <c r="P691" s="5">
        <f t="shared" si="285"/>
        <v>796.67936049000002</v>
      </c>
      <c r="Q691" s="10">
        <f t="shared" si="286"/>
        <v>0</v>
      </c>
      <c r="R691" s="6">
        <f t="shared" si="287"/>
        <v>0</v>
      </c>
      <c r="S691" s="5">
        <f t="shared" si="288"/>
        <v>0</v>
      </c>
      <c r="T691" s="6">
        <f t="shared" si="297"/>
        <v>0.12</v>
      </c>
      <c r="U691" s="10">
        <f t="shared" si="301"/>
        <v>19</v>
      </c>
      <c r="V691" s="10">
        <v>252</v>
      </c>
      <c r="W691" s="12">
        <f t="shared" si="289"/>
        <v>1.0085812329999999</v>
      </c>
      <c r="X691" s="5">
        <f t="shared" si="290"/>
        <v>6.8364912100000002</v>
      </c>
      <c r="Y691" s="11">
        <f t="shared" si="291"/>
        <v>0</v>
      </c>
      <c r="Z691" s="2" t="s">
        <v>65</v>
      </c>
      <c r="AA691" s="64">
        <f t="shared" si="298"/>
        <v>44134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9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4"/>
      <c r="CX691" s="1"/>
      <c r="CY691" s="1"/>
      <c r="CZ691" s="1"/>
      <c r="DA691" s="1"/>
      <c r="DB691" s="1"/>
      <c r="DC691" s="1"/>
      <c r="DD691" s="1"/>
      <c r="DE691" s="1"/>
      <c r="DF691" s="1"/>
      <c r="DG691" s="2"/>
      <c r="DH691" s="1"/>
      <c r="DI691" s="1"/>
      <c r="DJ691" s="1"/>
      <c r="DK691" s="1"/>
      <c r="DL691" s="1"/>
      <c r="DM691" s="1"/>
    </row>
    <row r="692" spans="1:117" x14ac:dyDescent="0.2">
      <c r="A692" s="97">
        <f t="shared" si="292"/>
        <v>44133</v>
      </c>
      <c r="B692" s="5">
        <f t="shared" si="281"/>
        <v>804.20516088000011</v>
      </c>
      <c r="C692" s="5">
        <f t="shared" si="293"/>
        <v>750.00001223000004</v>
      </c>
      <c r="D692" s="63">
        <f t="shared" si="294"/>
        <v>5391.75</v>
      </c>
      <c r="E692" s="11">
        <f>IF(K692=1,VLOOKUP(A692,[1]Plan1!$BO$80:$BQ$314,3),E691)</f>
        <v>5438.12</v>
      </c>
      <c r="F692" s="143">
        <f t="shared" si="295"/>
        <v>44120</v>
      </c>
      <c r="G692" s="9">
        <f t="shared" si="282"/>
        <v>8.6001761951128852E-3</v>
      </c>
      <c r="H692" s="64">
        <f t="shared" si="299"/>
        <v>44151</v>
      </c>
      <c r="I692" s="64">
        <f t="shared" si="283"/>
        <v>44151</v>
      </c>
      <c r="J692" s="1">
        <f t="shared" si="296"/>
        <v>21</v>
      </c>
      <c r="K692" s="1">
        <f t="shared" si="303"/>
        <v>10</v>
      </c>
      <c r="L692" s="5">
        <f t="shared" si="284"/>
        <v>1.0040861299999999</v>
      </c>
      <c r="M692" s="12">
        <f t="shared" si="304"/>
        <v>1.0064004200000001</v>
      </c>
      <c r="N692" s="12">
        <f t="shared" si="300"/>
        <v>1.0583478344282251</v>
      </c>
      <c r="O692" s="5">
        <f t="shared" si="302"/>
        <v>1.06267238</v>
      </c>
      <c r="P692" s="5">
        <f t="shared" si="285"/>
        <v>797.00429799000005</v>
      </c>
      <c r="Q692" s="10">
        <f t="shared" si="286"/>
        <v>0</v>
      </c>
      <c r="R692" s="6">
        <f t="shared" si="287"/>
        <v>0</v>
      </c>
      <c r="S692" s="5">
        <f t="shared" si="288"/>
        <v>0</v>
      </c>
      <c r="T692" s="6">
        <f t="shared" si="297"/>
        <v>0.12</v>
      </c>
      <c r="U692" s="10">
        <f t="shared" si="301"/>
        <v>20</v>
      </c>
      <c r="V692" s="10">
        <v>252</v>
      </c>
      <c r="W692" s="12">
        <f t="shared" si="289"/>
        <v>1.0090349110000001</v>
      </c>
      <c r="X692" s="5">
        <f t="shared" si="290"/>
        <v>7.2008628899999998</v>
      </c>
      <c r="Y692" s="11">
        <f t="shared" si="291"/>
        <v>0</v>
      </c>
      <c r="Z692" s="2" t="s">
        <v>65</v>
      </c>
      <c r="AA692" s="64">
        <f t="shared" si="298"/>
        <v>44134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9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4"/>
      <c r="CX692" s="1"/>
      <c r="CY692" s="1"/>
      <c r="CZ692" s="1"/>
      <c r="DA692" s="1"/>
      <c r="DB692" s="1"/>
      <c r="DC692" s="1"/>
      <c r="DD692" s="1"/>
      <c r="DE692" s="1"/>
      <c r="DF692" s="1"/>
      <c r="DG692" s="2"/>
      <c r="DH692" s="1"/>
      <c r="DI692" s="1"/>
      <c r="DJ692" s="1"/>
      <c r="DK692" s="1"/>
      <c r="DL692" s="1"/>
      <c r="DM692" s="1"/>
    </row>
    <row r="693" spans="1:117" x14ac:dyDescent="0.2">
      <c r="A693" s="97">
        <f t="shared" si="292"/>
        <v>44134</v>
      </c>
      <c r="B693" s="5">
        <f t="shared" si="281"/>
        <v>804.89505626999994</v>
      </c>
      <c r="C693" s="5">
        <f t="shared" si="293"/>
        <v>750.00001223000004</v>
      </c>
      <c r="D693" s="63">
        <f t="shared" si="294"/>
        <v>5391.75</v>
      </c>
      <c r="E693" s="11">
        <f>IF(K693=1,VLOOKUP(A693,[1]Plan1!$BO$80:$BQ$314,3),E692)</f>
        <v>5438.12</v>
      </c>
      <c r="F693" s="143">
        <f t="shared" si="295"/>
        <v>44120</v>
      </c>
      <c r="G693" s="9">
        <f t="shared" si="282"/>
        <v>8.6001761951128852E-3</v>
      </c>
      <c r="H693" s="64">
        <f t="shared" si="299"/>
        <v>44151</v>
      </c>
      <c r="I693" s="64">
        <f t="shared" si="283"/>
        <v>44151</v>
      </c>
      <c r="J693" s="1">
        <f t="shared" si="296"/>
        <v>21</v>
      </c>
      <c r="K693" s="1">
        <f t="shared" si="303"/>
        <v>11</v>
      </c>
      <c r="L693" s="5">
        <f t="shared" si="284"/>
        <v>1.0044956599999999</v>
      </c>
      <c r="M693" s="12">
        <f t="shared" si="304"/>
        <v>1.0064004200000001</v>
      </c>
      <c r="N693" s="12">
        <f t="shared" si="300"/>
        <v>1.0583478344282251</v>
      </c>
      <c r="O693" s="5">
        <f t="shared" si="302"/>
        <v>1.0631058</v>
      </c>
      <c r="P693" s="5">
        <f t="shared" si="285"/>
        <v>797.32936299999994</v>
      </c>
      <c r="Q693" s="10">
        <f t="shared" si="286"/>
        <v>23</v>
      </c>
      <c r="R693" s="6">
        <f t="shared" si="287"/>
        <v>4.1667000000000003E-2</v>
      </c>
      <c r="S693" s="5">
        <f t="shared" si="288"/>
        <v>33.222322560000002</v>
      </c>
      <c r="T693" s="6">
        <f t="shared" si="297"/>
        <v>0.12</v>
      </c>
      <c r="U693" s="10">
        <f t="shared" si="301"/>
        <v>21</v>
      </c>
      <c r="V693" s="10">
        <v>252</v>
      </c>
      <c r="W693" s="12">
        <f t="shared" si="289"/>
        <v>1.0094887930000001</v>
      </c>
      <c r="X693" s="5">
        <f t="shared" si="290"/>
        <v>7.5656932699999997</v>
      </c>
      <c r="Y693" s="11">
        <f t="shared" si="291"/>
        <v>40.788015829999999</v>
      </c>
      <c r="Z693" s="2" t="s">
        <v>65</v>
      </c>
      <c r="AA693" s="64">
        <f t="shared" si="298"/>
        <v>44134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9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4"/>
      <c r="CX693" s="1"/>
      <c r="CY693" s="1"/>
      <c r="CZ693" s="1"/>
      <c r="DA693" s="1"/>
      <c r="DB693" s="1"/>
      <c r="DC693" s="1"/>
      <c r="DD693" s="1"/>
      <c r="DE693" s="1"/>
      <c r="DF693" s="1"/>
      <c r="DG693" s="2"/>
      <c r="DH693" s="1"/>
      <c r="DI693" s="1"/>
      <c r="DJ693" s="1"/>
      <c r="DK693" s="1"/>
      <c r="DL693" s="1"/>
      <c r="DM693" s="1"/>
    </row>
    <row r="694" spans="1:117" x14ac:dyDescent="0.2">
      <c r="A694" s="97">
        <f t="shared" si="292"/>
        <v>44135</v>
      </c>
      <c r="B694" s="5">
        <f t="shared" si="281"/>
        <v>764.7625468</v>
      </c>
      <c r="C694" s="5">
        <f t="shared" si="293"/>
        <v>718.74976173000005</v>
      </c>
      <c r="D694" s="63">
        <f t="shared" si="294"/>
        <v>5391.75</v>
      </c>
      <c r="E694" s="11">
        <f>IF(K694=1,VLOOKUP(A694,[1]Plan1!$BO$80:$BQ$314,3),E693)</f>
        <v>5438.12</v>
      </c>
      <c r="F694" s="143">
        <f t="shared" si="295"/>
        <v>44120</v>
      </c>
      <c r="G694" s="9">
        <f t="shared" si="282"/>
        <v>8.6001761951128852E-3</v>
      </c>
      <c r="H694" s="64">
        <f t="shared" si="299"/>
        <v>44151</v>
      </c>
      <c r="I694" s="64">
        <f t="shared" si="283"/>
        <v>44151</v>
      </c>
      <c r="J694" s="1">
        <f t="shared" si="296"/>
        <v>21</v>
      </c>
      <c r="K694" s="1">
        <f t="shared" si="303"/>
        <v>12</v>
      </c>
      <c r="L694" s="5">
        <f t="shared" si="284"/>
        <v>1.00490536</v>
      </c>
      <c r="M694" s="12">
        <f t="shared" si="304"/>
        <v>1.0064004200000001</v>
      </c>
      <c r="N694" s="12">
        <f t="shared" si="300"/>
        <v>1.0583478344282251</v>
      </c>
      <c r="O694" s="5">
        <f t="shared" si="302"/>
        <v>1.06353941</v>
      </c>
      <c r="P694" s="5">
        <f t="shared" si="285"/>
        <v>764.41869752000002</v>
      </c>
      <c r="Q694" s="10">
        <f t="shared" si="286"/>
        <v>0</v>
      </c>
      <c r="R694" s="6">
        <f t="shared" si="287"/>
        <v>0</v>
      </c>
      <c r="S694" s="5">
        <f t="shared" si="288"/>
        <v>0</v>
      </c>
      <c r="T694" s="6">
        <f t="shared" si="297"/>
        <v>0.12</v>
      </c>
      <c r="U694" s="10">
        <f t="shared" si="301"/>
        <v>1</v>
      </c>
      <c r="V694" s="10">
        <v>252</v>
      </c>
      <c r="W694" s="12">
        <f t="shared" si="289"/>
        <v>1.0004498180000001</v>
      </c>
      <c r="X694" s="5">
        <f t="shared" si="290"/>
        <v>0.34384927999999998</v>
      </c>
      <c r="Y694" s="11">
        <f t="shared" si="291"/>
        <v>0</v>
      </c>
      <c r="Z694" s="2" t="s">
        <v>65</v>
      </c>
      <c r="AA694" s="64">
        <f t="shared" si="298"/>
        <v>44165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9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4"/>
      <c r="CX694" s="1"/>
      <c r="CY694" s="1"/>
      <c r="CZ694" s="1"/>
      <c r="DA694" s="1"/>
      <c r="DB694" s="1"/>
      <c r="DC694" s="1"/>
      <c r="DD694" s="1"/>
      <c r="DE694" s="1"/>
      <c r="DF694" s="1"/>
      <c r="DG694" s="2"/>
      <c r="DH694" s="1"/>
      <c r="DI694" s="1"/>
      <c r="DJ694" s="1"/>
      <c r="DK694" s="1"/>
      <c r="DL694" s="1"/>
      <c r="DM694" s="1"/>
    </row>
    <row r="695" spans="1:117" x14ac:dyDescent="0.2">
      <c r="A695" s="97">
        <f t="shared" si="292"/>
        <v>44136</v>
      </c>
      <c r="B695" s="5">
        <f t="shared" si="281"/>
        <v>764.7625468</v>
      </c>
      <c r="C695" s="5">
        <f t="shared" si="293"/>
        <v>718.74976173000005</v>
      </c>
      <c r="D695" s="63">
        <f t="shared" si="294"/>
        <v>5391.75</v>
      </c>
      <c r="E695" s="11">
        <f>IF(K695=1,VLOOKUP(A695,[1]Plan1!$BO$80:$BQ$314,3),E694)</f>
        <v>5438.12</v>
      </c>
      <c r="F695" s="143">
        <f t="shared" si="295"/>
        <v>44120</v>
      </c>
      <c r="G695" s="9">
        <f t="shared" si="282"/>
        <v>8.6001761951128852E-3</v>
      </c>
      <c r="H695" s="64">
        <f t="shared" si="299"/>
        <v>44151</v>
      </c>
      <c r="I695" s="64">
        <f t="shared" si="283"/>
        <v>44151</v>
      </c>
      <c r="J695" s="1">
        <f t="shared" si="296"/>
        <v>21</v>
      </c>
      <c r="K695" s="1">
        <f t="shared" si="303"/>
        <v>12</v>
      </c>
      <c r="L695" s="5">
        <f t="shared" si="284"/>
        <v>1.00490536</v>
      </c>
      <c r="M695" s="12">
        <f t="shared" si="304"/>
        <v>1.0064004200000001</v>
      </c>
      <c r="N695" s="12">
        <f t="shared" si="300"/>
        <v>1.0583478344282251</v>
      </c>
      <c r="O695" s="5">
        <f t="shared" si="302"/>
        <v>1.06353941</v>
      </c>
      <c r="P695" s="5">
        <f t="shared" si="285"/>
        <v>764.41869752000002</v>
      </c>
      <c r="Q695" s="10">
        <f t="shared" si="286"/>
        <v>0</v>
      </c>
      <c r="R695" s="6">
        <f t="shared" si="287"/>
        <v>0</v>
      </c>
      <c r="S695" s="5">
        <f t="shared" si="288"/>
        <v>0</v>
      </c>
      <c r="T695" s="6">
        <f t="shared" si="297"/>
        <v>0.12</v>
      </c>
      <c r="U695" s="10">
        <f t="shared" si="301"/>
        <v>1</v>
      </c>
      <c r="V695" s="10">
        <v>252</v>
      </c>
      <c r="W695" s="12">
        <f t="shared" si="289"/>
        <v>1.0004498180000001</v>
      </c>
      <c r="X695" s="5">
        <f t="shared" si="290"/>
        <v>0.34384927999999998</v>
      </c>
      <c r="Y695" s="11">
        <f t="shared" si="291"/>
        <v>0</v>
      </c>
      <c r="Z695" s="2" t="s">
        <v>65</v>
      </c>
      <c r="AA695" s="64">
        <f t="shared" si="298"/>
        <v>44165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9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4"/>
      <c r="CX695" s="1"/>
      <c r="CY695" s="1"/>
      <c r="CZ695" s="1"/>
      <c r="DA695" s="1"/>
      <c r="DB695" s="1"/>
      <c r="DC695" s="1"/>
      <c r="DD695" s="1"/>
      <c r="DE695" s="1"/>
      <c r="DF695" s="1"/>
      <c r="DG695" s="2"/>
      <c r="DH695" s="1"/>
      <c r="DI695" s="1"/>
      <c r="DJ695" s="1"/>
      <c r="DK695" s="1"/>
      <c r="DL695" s="1"/>
      <c r="DM695" s="1"/>
    </row>
    <row r="696" spans="1:117" x14ac:dyDescent="0.2">
      <c r="A696" s="97">
        <f t="shared" si="292"/>
        <v>44137</v>
      </c>
      <c r="B696" s="5">
        <f t="shared" si="281"/>
        <v>764.7625468</v>
      </c>
      <c r="C696" s="5">
        <f t="shared" si="293"/>
        <v>718.74976173000005</v>
      </c>
      <c r="D696" s="63">
        <f t="shared" si="294"/>
        <v>5391.75</v>
      </c>
      <c r="E696" s="11">
        <f>IF(K696=1,VLOOKUP(A696,[1]Plan1!$BO$80:$BQ$314,3),E695)</f>
        <v>5438.12</v>
      </c>
      <c r="F696" s="143">
        <f t="shared" si="295"/>
        <v>44120</v>
      </c>
      <c r="G696" s="9">
        <f t="shared" si="282"/>
        <v>8.6001761951128852E-3</v>
      </c>
      <c r="H696" s="64">
        <f t="shared" si="299"/>
        <v>44151</v>
      </c>
      <c r="I696" s="64">
        <f t="shared" si="283"/>
        <v>44151</v>
      </c>
      <c r="J696" s="1">
        <f t="shared" si="296"/>
        <v>21</v>
      </c>
      <c r="K696" s="1">
        <f t="shared" si="303"/>
        <v>12</v>
      </c>
      <c r="L696" s="5">
        <f t="shared" si="284"/>
        <v>1.00490536</v>
      </c>
      <c r="M696" s="12">
        <f t="shared" si="304"/>
        <v>1.0064004200000001</v>
      </c>
      <c r="N696" s="12">
        <f t="shared" si="300"/>
        <v>1.0583478344282251</v>
      </c>
      <c r="O696" s="5">
        <f t="shared" si="302"/>
        <v>1.06353941</v>
      </c>
      <c r="P696" s="5">
        <f t="shared" si="285"/>
        <v>764.41869752000002</v>
      </c>
      <c r="Q696" s="10">
        <f t="shared" si="286"/>
        <v>0</v>
      </c>
      <c r="R696" s="6">
        <f t="shared" si="287"/>
        <v>0</v>
      </c>
      <c r="S696" s="5">
        <f t="shared" si="288"/>
        <v>0</v>
      </c>
      <c r="T696" s="6">
        <f t="shared" si="297"/>
        <v>0.12</v>
      </c>
      <c r="U696" s="10">
        <f t="shared" si="301"/>
        <v>1</v>
      </c>
      <c r="V696" s="10">
        <v>252</v>
      </c>
      <c r="W696" s="12">
        <f t="shared" si="289"/>
        <v>1.0004498180000001</v>
      </c>
      <c r="X696" s="5">
        <f t="shared" si="290"/>
        <v>0.34384927999999998</v>
      </c>
      <c r="Y696" s="11">
        <f t="shared" si="291"/>
        <v>0</v>
      </c>
      <c r="Z696" s="2" t="s">
        <v>65</v>
      </c>
      <c r="AA696" s="64">
        <f t="shared" si="298"/>
        <v>44165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9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4"/>
      <c r="CX696" s="1"/>
      <c r="CY696" s="1"/>
      <c r="CZ696" s="1"/>
      <c r="DA696" s="1"/>
      <c r="DB696" s="1"/>
      <c r="DC696" s="1"/>
      <c r="DD696" s="1"/>
      <c r="DE696" s="1"/>
      <c r="DF696" s="1"/>
      <c r="DG696" s="2"/>
      <c r="DH696" s="1"/>
      <c r="DI696" s="1"/>
      <c r="DJ696" s="1"/>
      <c r="DK696" s="1"/>
      <c r="DL696" s="1"/>
      <c r="DM696" s="1"/>
    </row>
    <row r="697" spans="1:117" x14ac:dyDescent="0.2">
      <c r="A697" s="97">
        <f t="shared" si="292"/>
        <v>44138</v>
      </c>
      <c r="B697" s="5">
        <f t="shared" si="281"/>
        <v>764.7625468</v>
      </c>
      <c r="C697" s="5">
        <f t="shared" si="293"/>
        <v>718.74976173000005</v>
      </c>
      <c r="D697" s="63">
        <f t="shared" si="294"/>
        <v>5391.75</v>
      </c>
      <c r="E697" s="11">
        <f>IF(K697=1,VLOOKUP(A697,[1]Plan1!$BO$80:$BQ$314,3),E696)</f>
        <v>5438.12</v>
      </c>
      <c r="F697" s="143">
        <f t="shared" si="295"/>
        <v>44120</v>
      </c>
      <c r="G697" s="9">
        <f t="shared" si="282"/>
        <v>8.6001761951128852E-3</v>
      </c>
      <c r="H697" s="64">
        <f t="shared" si="299"/>
        <v>44151</v>
      </c>
      <c r="I697" s="64">
        <f t="shared" si="283"/>
        <v>44151</v>
      </c>
      <c r="J697" s="1">
        <f t="shared" si="296"/>
        <v>21</v>
      </c>
      <c r="K697" s="1">
        <f t="shared" si="303"/>
        <v>12</v>
      </c>
      <c r="L697" s="5">
        <f t="shared" si="284"/>
        <v>1.00490536</v>
      </c>
      <c r="M697" s="12">
        <f t="shared" si="304"/>
        <v>1.0064004200000001</v>
      </c>
      <c r="N697" s="12">
        <f t="shared" si="300"/>
        <v>1.0583478344282251</v>
      </c>
      <c r="O697" s="5">
        <f t="shared" si="302"/>
        <v>1.06353941</v>
      </c>
      <c r="P697" s="5">
        <f t="shared" si="285"/>
        <v>764.41869752000002</v>
      </c>
      <c r="Q697" s="10">
        <f t="shared" si="286"/>
        <v>0</v>
      </c>
      <c r="R697" s="6">
        <f t="shared" si="287"/>
        <v>0</v>
      </c>
      <c r="S697" s="5">
        <f t="shared" si="288"/>
        <v>0</v>
      </c>
      <c r="T697" s="6">
        <f t="shared" si="297"/>
        <v>0.12</v>
      </c>
      <c r="U697" s="10">
        <f t="shared" si="301"/>
        <v>1</v>
      </c>
      <c r="V697" s="10">
        <v>252</v>
      </c>
      <c r="W697" s="12">
        <f t="shared" si="289"/>
        <v>1.0004498180000001</v>
      </c>
      <c r="X697" s="5">
        <f t="shared" si="290"/>
        <v>0.34384927999999998</v>
      </c>
      <c r="Y697" s="11">
        <f t="shared" si="291"/>
        <v>0</v>
      </c>
      <c r="Z697" s="2" t="s">
        <v>65</v>
      </c>
      <c r="AA697" s="64">
        <f t="shared" si="298"/>
        <v>44165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9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4"/>
      <c r="CX697" s="1"/>
      <c r="CY697" s="1"/>
      <c r="CZ697" s="1"/>
      <c r="DA697" s="1"/>
      <c r="DB697" s="1"/>
      <c r="DC697" s="1"/>
      <c r="DD697" s="1"/>
      <c r="DE697" s="1"/>
      <c r="DF697" s="1"/>
      <c r="DG697" s="2"/>
      <c r="DH697" s="1"/>
      <c r="DI697" s="1"/>
      <c r="DJ697" s="1"/>
      <c r="DK697" s="1"/>
      <c r="DL697" s="1"/>
      <c r="DM697" s="1"/>
    </row>
    <row r="698" spans="1:117" x14ac:dyDescent="0.2">
      <c r="A698" s="97">
        <f t="shared" si="292"/>
        <v>44139</v>
      </c>
      <c r="B698" s="5">
        <f t="shared" si="281"/>
        <v>765.41861109000001</v>
      </c>
      <c r="C698" s="5">
        <f t="shared" si="293"/>
        <v>718.74976173000005</v>
      </c>
      <c r="D698" s="63">
        <f t="shared" si="294"/>
        <v>5391.75</v>
      </c>
      <c r="E698" s="11">
        <f>IF(K698=1,VLOOKUP(A698,[1]Plan1!$BO$80:$BQ$314,3),E697)</f>
        <v>5438.12</v>
      </c>
      <c r="F698" s="143">
        <f t="shared" si="295"/>
        <v>44120</v>
      </c>
      <c r="G698" s="9">
        <f t="shared" si="282"/>
        <v>8.6001761951128852E-3</v>
      </c>
      <c r="H698" s="64">
        <f t="shared" si="299"/>
        <v>44151</v>
      </c>
      <c r="I698" s="64">
        <f t="shared" si="283"/>
        <v>44151</v>
      </c>
      <c r="J698" s="1">
        <f t="shared" si="296"/>
        <v>21</v>
      </c>
      <c r="K698" s="1">
        <f t="shared" si="303"/>
        <v>13</v>
      </c>
      <c r="L698" s="5">
        <f t="shared" si="284"/>
        <v>1.0053152299999999</v>
      </c>
      <c r="M698" s="12">
        <f t="shared" si="304"/>
        <v>1.0064004200000001</v>
      </c>
      <c r="N698" s="12">
        <f t="shared" si="300"/>
        <v>1.0583478344282251</v>
      </c>
      <c r="O698" s="5">
        <f t="shared" si="302"/>
        <v>1.06397319</v>
      </c>
      <c r="P698" s="5">
        <f t="shared" si="285"/>
        <v>764.73047679000001</v>
      </c>
      <c r="Q698" s="10">
        <f t="shared" si="286"/>
        <v>0</v>
      </c>
      <c r="R698" s="6">
        <f t="shared" si="287"/>
        <v>0</v>
      </c>
      <c r="S698" s="5">
        <f t="shared" si="288"/>
        <v>0</v>
      </c>
      <c r="T698" s="6">
        <f t="shared" si="297"/>
        <v>0.12</v>
      </c>
      <c r="U698" s="10">
        <f t="shared" si="301"/>
        <v>2</v>
      </c>
      <c r="V698" s="10">
        <v>252</v>
      </c>
      <c r="W698" s="12">
        <f t="shared" si="289"/>
        <v>1.0008998389999999</v>
      </c>
      <c r="X698" s="5">
        <f t="shared" si="290"/>
        <v>0.68813429999999998</v>
      </c>
      <c r="Y698" s="11">
        <f t="shared" si="291"/>
        <v>0</v>
      </c>
      <c r="Z698" s="2" t="s">
        <v>65</v>
      </c>
      <c r="AA698" s="64">
        <f t="shared" si="298"/>
        <v>44165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9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4"/>
      <c r="CX698" s="1"/>
      <c r="CY698" s="1"/>
      <c r="CZ698" s="1"/>
      <c r="DA698" s="1"/>
      <c r="DB698" s="1"/>
      <c r="DC698" s="1"/>
      <c r="DD698" s="1"/>
      <c r="DE698" s="1"/>
      <c r="DF698" s="1"/>
      <c r="DG698" s="2"/>
      <c r="DH698" s="1"/>
      <c r="DI698" s="1"/>
      <c r="DJ698" s="1"/>
      <c r="DK698" s="1"/>
      <c r="DL698" s="1"/>
      <c r="DM698" s="1"/>
    </row>
    <row r="699" spans="1:117" x14ac:dyDescent="0.2">
      <c r="A699" s="97">
        <f t="shared" si="292"/>
        <v>44140</v>
      </c>
      <c r="B699" s="5">
        <f t="shared" si="281"/>
        <v>766.07523931999992</v>
      </c>
      <c r="C699" s="5">
        <f t="shared" si="293"/>
        <v>718.74976173000005</v>
      </c>
      <c r="D699" s="63">
        <f t="shared" si="294"/>
        <v>5391.75</v>
      </c>
      <c r="E699" s="11">
        <f>IF(K699=1,VLOOKUP(A699,[1]Plan1!$BO$80:$BQ$314,3),E698)</f>
        <v>5438.12</v>
      </c>
      <c r="F699" s="143">
        <f t="shared" si="295"/>
        <v>44120</v>
      </c>
      <c r="G699" s="9">
        <f t="shared" si="282"/>
        <v>8.6001761951128852E-3</v>
      </c>
      <c r="H699" s="64">
        <f t="shared" si="299"/>
        <v>44151</v>
      </c>
      <c r="I699" s="64">
        <f t="shared" si="283"/>
        <v>44151</v>
      </c>
      <c r="J699" s="1">
        <f t="shared" si="296"/>
        <v>21</v>
      </c>
      <c r="K699" s="1">
        <f t="shared" si="303"/>
        <v>14</v>
      </c>
      <c r="L699" s="5">
        <f t="shared" si="284"/>
        <v>1.00572526</v>
      </c>
      <c r="M699" s="12">
        <f t="shared" si="304"/>
        <v>1.0064004200000001</v>
      </c>
      <c r="N699" s="12">
        <f t="shared" si="300"/>
        <v>1.0583478344282251</v>
      </c>
      <c r="O699" s="5">
        <f t="shared" si="302"/>
        <v>1.0644071500000001</v>
      </c>
      <c r="P699" s="5">
        <f t="shared" si="285"/>
        <v>765.04238543999998</v>
      </c>
      <c r="Q699" s="10">
        <f t="shared" si="286"/>
        <v>0</v>
      </c>
      <c r="R699" s="6">
        <f t="shared" si="287"/>
        <v>0</v>
      </c>
      <c r="S699" s="5">
        <f t="shared" si="288"/>
        <v>0</v>
      </c>
      <c r="T699" s="6">
        <f t="shared" si="297"/>
        <v>0.12</v>
      </c>
      <c r="U699" s="10">
        <f t="shared" si="301"/>
        <v>3</v>
      </c>
      <c r="V699" s="10">
        <v>252</v>
      </c>
      <c r="W699" s="12">
        <f t="shared" si="289"/>
        <v>1.0013500609999999</v>
      </c>
      <c r="X699" s="5">
        <f t="shared" si="290"/>
        <v>1.03285388</v>
      </c>
      <c r="Y699" s="11">
        <f t="shared" si="291"/>
        <v>0</v>
      </c>
      <c r="Z699" s="2" t="s">
        <v>65</v>
      </c>
      <c r="AA699" s="64">
        <f t="shared" si="298"/>
        <v>44165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9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4"/>
      <c r="CX699" s="1"/>
      <c r="CY699" s="1"/>
      <c r="CZ699" s="1"/>
      <c r="DA699" s="1"/>
      <c r="DB699" s="1"/>
      <c r="DC699" s="1"/>
      <c r="DD699" s="1"/>
      <c r="DE699" s="1"/>
      <c r="DF699" s="1"/>
      <c r="DG699" s="2"/>
      <c r="DH699" s="1"/>
      <c r="DI699" s="1"/>
      <c r="DJ699" s="1"/>
      <c r="DK699" s="1"/>
      <c r="DL699" s="1"/>
      <c r="DM699" s="1"/>
    </row>
    <row r="700" spans="1:117" x14ac:dyDescent="0.2">
      <c r="A700" s="97">
        <f t="shared" si="292"/>
        <v>44141</v>
      </c>
      <c r="B700" s="5">
        <f t="shared" si="281"/>
        <v>766.73242694999999</v>
      </c>
      <c r="C700" s="5">
        <f t="shared" si="293"/>
        <v>718.74976173000005</v>
      </c>
      <c r="D700" s="63">
        <f t="shared" si="294"/>
        <v>5391.75</v>
      </c>
      <c r="E700" s="11">
        <f>IF(K700=1,VLOOKUP(A700,[1]Plan1!$BO$80:$BQ$314,3),E699)</f>
        <v>5438.12</v>
      </c>
      <c r="F700" s="143">
        <f t="shared" si="295"/>
        <v>44120</v>
      </c>
      <c r="G700" s="9">
        <f t="shared" si="282"/>
        <v>8.6001761951128852E-3</v>
      </c>
      <c r="H700" s="64">
        <f t="shared" si="299"/>
        <v>44151</v>
      </c>
      <c r="I700" s="64">
        <f t="shared" si="283"/>
        <v>44151</v>
      </c>
      <c r="J700" s="1">
        <f t="shared" si="296"/>
        <v>21</v>
      </c>
      <c r="K700" s="1">
        <f t="shared" si="303"/>
        <v>15</v>
      </c>
      <c r="L700" s="5">
        <f t="shared" si="284"/>
        <v>1.0061354600000001</v>
      </c>
      <c r="M700" s="12">
        <f t="shared" si="304"/>
        <v>1.0064004200000001</v>
      </c>
      <c r="N700" s="12">
        <f t="shared" si="300"/>
        <v>1.0583478344282251</v>
      </c>
      <c r="O700" s="5">
        <f t="shared" si="302"/>
        <v>1.06484128</v>
      </c>
      <c r="P700" s="5">
        <f t="shared" si="285"/>
        <v>765.35441628000001</v>
      </c>
      <c r="Q700" s="10">
        <f t="shared" si="286"/>
        <v>0</v>
      </c>
      <c r="R700" s="6">
        <f t="shared" si="287"/>
        <v>0</v>
      </c>
      <c r="S700" s="5">
        <f t="shared" si="288"/>
        <v>0</v>
      </c>
      <c r="T700" s="6">
        <f t="shared" si="297"/>
        <v>0.12</v>
      </c>
      <c r="U700" s="10">
        <f t="shared" si="301"/>
        <v>4</v>
      </c>
      <c r="V700" s="10">
        <v>252</v>
      </c>
      <c r="W700" s="12">
        <f t="shared" si="289"/>
        <v>1.0018004869999999</v>
      </c>
      <c r="X700" s="5">
        <f t="shared" si="290"/>
        <v>1.3780106700000001</v>
      </c>
      <c r="Y700" s="11">
        <f t="shared" si="291"/>
        <v>0</v>
      </c>
      <c r="Z700" s="2" t="s">
        <v>65</v>
      </c>
      <c r="AA700" s="64">
        <f t="shared" si="298"/>
        <v>44165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9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4"/>
      <c r="CX700" s="1"/>
      <c r="CY700" s="1"/>
      <c r="CZ700" s="1"/>
      <c r="DA700" s="1"/>
      <c r="DB700" s="1"/>
      <c r="DC700" s="1"/>
      <c r="DD700" s="1"/>
      <c r="DE700" s="1"/>
      <c r="DF700" s="1"/>
      <c r="DG700" s="2"/>
      <c r="DH700" s="1"/>
      <c r="DI700" s="1"/>
      <c r="DJ700" s="1"/>
      <c r="DK700" s="1"/>
      <c r="DL700" s="1"/>
      <c r="DM700" s="1"/>
    </row>
    <row r="701" spans="1:117" x14ac:dyDescent="0.2">
      <c r="A701" s="97">
        <f t="shared" si="292"/>
        <v>44142</v>
      </c>
      <c r="B701" s="5">
        <f t="shared" si="281"/>
        <v>767.39017998999998</v>
      </c>
      <c r="C701" s="5">
        <f t="shared" si="293"/>
        <v>718.74976173000005</v>
      </c>
      <c r="D701" s="63">
        <f t="shared" si="294"/>
        <v>5391.75</v>
      </c>
      <c r="E701" s="11">
        <f>IF(K701=1,VLOOKUP(A701,[1]Plan1!$BO$80:$BQ$314,3),E700)</f>
        <v>5438.12</v>
      </c>
      <c r="F701" s="143">
        <f t="shared" si="295"/>
        <v>44120</v>
      </c>
      <c r="G701" s="9">
        <f t="shared" si="282"/>
        <v>8.6001761951128852E-3</v>
      </c>
      <c r="H701" s="64">
        <f t="shared" si="299"/>
        <v>44151</v>
      </c>
      <c r="I701" s="64">
        <f t="shared" si="283"/>
        <v>44151</v>
      </c>
      <c r="J701" s="1">
        <f t="shared" si="296"/>
        <v>21</v>
      </c>
      <c r="K701" s="1">
        <f t="shared" si="303"/>
        <v>16</v>
      </c>
      <c r="L701" s="5">
        <f t="shared" si="284"/>
        <v>1.0065458300000001</v>
      </c>
      <c r="M701" s="12">
        <f t="shared" si="304"/>
        <v>1.0064004200000001</v>
      </c>
      <c r="N701" s="12">
        <f t="shared" si="300"/>
        <v>1.0583478344282251</v>
      </c>
      <c r="O701" s="5">
        <f t="shared" si="302"/>
        <v>1.0652755899999999</v>
      </c>
      <c r="P701" s="5">
        <f t="shared" si="285"/>
        <v>765.66657648</v>
      </c>
      <c r="Q701" s="10">
        <f t="shared" si="286"/>
        <v>0</v>
      </c>
      <c r="R701" s="6">
        <f t="shared" si="287"/>
        <v>0</v>
      </c>
      <c r="S701" s="5">
        <f t="shared" si="288"/>
        <v>0</v>
      </c>
      <c r="T701" s="6">
        <f t="shared" si="297"/>
        <v>0.12</v>
      </c>
      <c r="U701" s="10">
        <f t="shared" si="301"/>
        <v>5</v>
      </c>
      <c r="V701" s="10">
        <v>252</v>
      </c>
      <c r="W701" s="12">
        <f t="shared" si="289"/>
        <v>1.002251115</v>
      </c>
      <c r="X701" s="5">
        <f t="shared" si="290"/>
        <v>1.72360351</v>
      </c>
      <c r="Y701" s="11">
        <f t="shared" si="291"/>
        <v>0</v>
      </c>
      <c r="Z701" s="2" t="s">
        <v>65</v>
      </c>
      <c r="AA701" s="64">
        <f t="shared" si="298"/>
        <v>44165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9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4"/>
      <c r="CX701" s="1"/>
      <c r="CY701" s="1"/>
      <c r="CZ701" s="1"/>
      <c r="DA701" s="1"/>
      <c r="DB701" s="1"/>
      <c r="DC701" s="1"/>
      <c r="DD701" s="1"/>
      <c r="DE701" s="1"/>
      <c r="DF701" s="1"/>
      <c r="DG701" s="2"/>
      <c r="DH701" s="1"/>
      <c r="DI701" s="1"/>
      <c r="DJ701" s="1"/>
      <c r="DK701" s="1"/>
      <c r="DL701" s="1"/>
      <c r="DM701" s="1"/>
    </row>
    <row r="702" spans="1:117" x14ac:dyDescent="0.2">
      <c r="A702" s="97">
        <f t="shared" si="292"/>
        <v>44143</v>
      </c>
      <c r="B702" s="5">
        <f t="shared" si="281"/>
        <v>767.39017998999998</v>
      </c>
      <c r="C702" s="5">
        <f t="shared" si="293"/>
        <v>718.74976173000005</v>
      </c>
      <c r="D702" s="63">
        <f t="shared" si="294"/>
        <v>5391.75</v>
      </c>
      <c r="E702" s="11">
        <f>IF(K702=1,VLOOKUP(A702,[1]Plan1!$BO$80:$BQ$314,3),E701)</f>
        <v>5438.12</v>
      </c>
      <c r="F702" s="143">
        <f t="shared" si="295"/>
        <v>44120</v>
      </c>
      <c r="G702" s="9">
        <f t="shared" si="282"/>
        <v>8.6001761951128852E-3</v>
      </c>
      <c r="H702" s="64">
        <f t="shared" si="299"/>
        <v>44151</v>
      </c>
      <c r="I702" s="64">
        <f t="shared" si="283"/>
        <v>44151</v>
      </c>
      <c r="J702" s="1">
        <f t="shared" si="296"/>
        <v>21</v>
      </c>
      <c r="K702" s="1">
        <f t="shared" si="303"/>
        <v>16</v>
      </c>
      <c r="L702" s="5">
        <f t="shared" si="284"/>
        <v>1.0065458300000001</v>
      </c>
      <c r="M702" s="12">
        <f t="shared" si="304"/>
        <v>1.0064004200000001</v>
      </c>
      <c r="N702" s="12">
        <f t="shared" si="300"/>
        <v>1.0583478344282251</v>
      </c>
      <c r="O702" s="5">
        <f t="shared" si="302"/>
        <v>1.0652755899999999</v>
      </c>
      <c r="P702" s="5">
        <f t="shared" si="285"/>
        <v>765.66657648</v>
      </c>
      <c r="Q702" s="10">
        <f t="shared" si="286"/>
        <v>0</v>
      </c>
      <c r="R702" s="6">
        <f t="shared" si="287"/>
        <v>0</v>
      </c>
      <c r="S702" s="5">
        <f t="shared" si="288"/>
        <v>0</v>
      </c>
      <c r="T702" s="6">
        <f t="shared" si="297"/>
        <v>0.12</v>
      </c>
      <c r="U702" s="10">
        <f t="shared" si="301"/>
        <v>5</v>
      </c>
      <c r="V702" s="10">
        <v>252</v>
      </c>
      <c r="W702" s="12">
        <f t="shared" si="289"/>
        <v>1.002251115</v>
      </c>
      <c r="X702" s="5">
        <f t="shared" si="290"/>
        <v>1.72360351</v>
      </c>
      <c r="Y702" s="11">
        <f t="shared" si="291"/>
        <v>0</v>
      </c>
      <c r="Z702" s="2" t="s">
        <v>65</v>
      </c>
      <c r="AA702" s="64">
        <f t="shared" si="298"/>
        <v>44165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9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4"/>
      <c r="CX702" s="1"/>
      <c r="CY702" s="1"/>
      <c r="CZ702" s="1"/>
      <c r="DA702" s="1"/>
      <c r="DB702" s="1"/>
      <c r="DC702" s="1"/>
      <c r="DD702" s="1"/>
      <c r="DE702" s="1"/>
      <c r="DF702" s="1"/>
      <c r="DG702" s="2"/>
      <c r="DH702" s="1"/>
      <c r="DI702" s="1"/>
      <c r="DJ702" s="1"/>
      <c r="DK702" s="1"/>
      <c r="DL702" s="1"/>
      <c r="DM702" s="1"/>
    </row>
    <row r="703" spans="1:117" x14ac:dyDescent="0.2">
      <c r="A703" s="97">
        <f t="shared" si="292"/>
        <v>44144</v>
      </c>
      <c r="B703" s="5">
        <f t="shared" si="281"/>
        <v>767.39017998999998</v>
      </c>
      <c r="C703" s="5">
        <f t="shared" si="293"/>
        <v>718.74976173000005</v>
      </c>
      <c r="D703" s="63">
        <f t="shared" si="294"/>
        <v>5391.75</v>
      </c>
      <c r="E703" s="11">
        <f>IF(K703=1,VLOOKUP(A703,[1]Plan1!$BO$80:$BQ$314,3),E702)</f>
        <v>5438.12</v>
      </c>
      <c r="F703" s="143">
        <f t="shared" si="295"/>
        <v>44120</v>
      </c>
      <c r="G703" s="9">
        <f t="shared" si="282"/>
        <v>8.6001761951128852E-3</v>
      </c>
      <c r="H703" s="64">
        <f t="shared" si="299"/>
        <v>44151</v>
      </c>
      <c r="I703" s="64">
        <f t="shared" si="283"/>
        <v>44151</v>
      </c>
      <c r="J703" s="1">
        <f t="shared" si="296"/>
        <v>21</v>
      </c>
      <c r="K703" s="1">
        <f t="shared" si="303"/>
        <v>16</v>
      </c>
      <c r="L703" s="5">
        <f t="shared" si="284"/>
        <v>1.0065458300000001</v>
      </c>
      <c r="M703" s="12">
        <f t="shared" si="304"/>
        <v>1.0064004200000001</v>
      </c>
      <c r="N703" s="12">
        <f t="shared" si="300"/>
        <v>1.0583478344282251</v>
      </c>
      <c r="O703" s="5">
        <f t="shared" si="302"/>
        <v>1.0652755899999999</v>
      </c>
      <c r="P703" s="5">
        <f t="shared" si="285"/>
        <v>765.66657648</v>
      </c>
      <c r="Q703" s="10">
        <f t="shared" si="286"/>
        <v>0</v>
      </c>
      <c r="R703" s="6">
        <f t="shared" si="287"/>
        <v>0</v>
      </c>
      <c r="S703" s="5">
        <f t="shared" si="288"/>
        <v>0</v>
      </c>
      <c r="T703" s="6">
        <f t="shared" si="297"/>
        <v>0.12</v>
      </c>
      <c r="U703" s="10">
        <f t="shared" si="301"/>
        <v>5</v>
      </c>
      <c r="V703" s="10">
        <v>252</v>
      </c>
      <c r="W703" s="12">
        <f t="shared" si="289"/>
        <v>1.002251115</v>
      </c>
      <c r="X703" s="5">
        <f t="shared" si="290"/>
        <v>1.72360351</v>
      </c>
      <c r="Y703" s="11">
        <f t="shared" si="291"/>
        <v>0</v>
      </c>
      <c r="Z703" s="2" t="s">
        <v>65</v>
      </c>
      <c r="AA703" s="64">
        <f t="shared" si="298"/>
        <v>44165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9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4"/>
      <c r="CX703" s="1"/>
      <c r="CY703" s="1"/>
      <c r="CZ703" s="1"/>
      <c r="DA703" s="1"/>
      <c r="DB703" s="1"/>
      <c r="DC703" s="1"/>
      <c r="DD703" s="1"/>
      <c r="DE703" s="1"/>
      <c r="DF703" s="1"/>
      <c r="DG703" s="2"/>
      <c r="DH703" s="1"/>
      <c r="DI703" s="1"/>
      <c r="DJ703" s="1"/>
      <c r="DK703" s="1"/>
      <c r="DL703" s="1"/>
      <c r="DM703" s="1"/>
    </row>
    <row r="704" spans="1:117" x14ac:dyDescent="0.2">
      <c r="A704" s="97">
        <f t="shared" si="292"/>
        <v>44145</v>
      </c>
      <c r="B704" s="5">
        <f t="shared" si="281"/>
        <v>768.04849960000001</v>
      </c>
      <c r="C704" s="5">
        <f t="shared" si="293"/>
        <v>718.74976173000005</v>
      </c>
      <c r="D704" s="63">
        <f t="shared" si="294"/>
        <v>5391.75</v>
      </c>
      <c r="E704" s="11">
        <f>IF(K704=1,VLOOKUP(A704,[1]Plan1!$BO$80:$BQ$314,3),E703)</f>
        <v>5438.12</v>
      </c>
      <c r="F704" s="143">
        <f t="shared" si="295"/>
        <v>44120</v>
      </c>
      <c r="G704" s="9">
        <f t="shared" si="282"/>
        <v>8.6001761951128852E-3</v>
      </c>
      <c r="H704" s="64">
        <f t="shared" si="299"/>
        <v>44151</v>
      </c>
      <c r="I704" s="64">
        <f t="shared" si="283"/>
        <v>44151</v>
      </c>
      <c r="J704" s="1">
        <f t="shared" si="296"/>
        <v>21</v>
      </c>
      <c r="K704" s="1">
        <f t="shared" si="303"/>
        <v>17</v>
      </c>
      <c r="L704" s="5">
        <f t="shared" si="284"/>
        <v>1.00695636</v>
      </c>
      <c r="M704" s="12">
        <f t="shared" si="304"/>
        <v>1.0064004200000001</v>
      </c>
      <c r="N704" s="12">
        <f t="shared" si="300"/>
        <v>1.0583478344282251</v>
      </c>
      <c r="O704" s="5">
        <f t="shared" si="302"/>
        <v>1.0657100799999999</v>
      </c>
      <c r="P704" s="5">
        <f t="shared" si="285"/>
        <v>765.97886606999998</v>
      </c>
      <c r="Q704" s="10">
        <f t="shared" si="286"/>
        <v>0</v>
      </c>
      <c r="R704" s="6">
        <f t="shared" si="287"/>
        <v>0</v>
      </c>
      <c r="S704" s="5">
        <f t="shared" si="288"/>
        <v>0</v>
      </c>
      <c r="T704" s="6">
        <f t="shared" si="297"/>
        <v>0.12</v>
      </c>
      <c r="U704" s="10">
        <f t="shared" si="301"/>
        <v>6</v>
      </c>
      <c r="V704" s="10">
        <v>252</v>
      </c>
      <c r="W704" s="12">
        <f t="shared" si="289"/>
        <v>1.002701946</v>
      </c>
      <c r="X704" s="5">
        <f t="shared" si="290"/>
        <v>2.0696335299999999</v>
      </c>
      <c r="Y704" s="11">
        <f t="shared" si="291"/>
        <v>0</v>
      </c>
      <c r="Z704" s="2" t="s">
        <v>65</v>
      </c>
      <c r="AA704" s="64">
        <f t="shared" si="298"/>
        <v>44165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9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4"/>
      <c r="CX704" s="1"/>
      <c r="CY704" s="1"/>
      <c r="CZ704" s="1"/>
      <c r="DA704" s="1"/>
      <c r="DB704" s="1"/>
      <c r="DC704" s="1"/>
      <c r="DD704" s="1"/>
      <c r="DE704" s="1"/>
      <c r="DF704" s="1"/>
      <c r="DG704" s="2"/>
      <c r="DH704" s="1"/>
      <c r="DI704" s="1"/>
      <c r="DJ704" s="1"/>
      <c r="DK704" s="1"/>
      <c r="DL704" s="1"/>
      <c r="DM704" s="1"/>
    </row>
    <row r="705" spans="1:117" x14ac:dyDescent="0.2">
      <c r="A705" s="97">
        <f t="shared" si="292"/>
        <v>44146</v>
      </c>
      <c r="B705" s="5">
        <f t="shared" si="281"/>
        <v>768.70737814000006</v>
      </c>
      <c r="C705" s="5">
        <f t="shared" si="293"/>
        <v>718.74976173000005</v>
      </c>
      <c r="D705" s="63">
        <f t="shared" si="294"/>
        <v>5391.75</v>
      </c>
      <c r="E705" s="11">
        <f>IF(K705=1,VLOOKUP(A705,[1]Plan1!$BO$80:$BQ$314,3),E704)</f>
        <v>5438.12</v>
      </c>
      <c r="F705" s="143">
        <f t="shared" si="295"/>
        <v>44120</v>
      </c>
      <c r="G705" s="9">
        <f t="shared" si="282"/>
        <v>8.6001761951128852E-3</v>
      </c>
      <c r="H705" s="64">
        <f t="shared" si="299"/>
        <v>44151</v>
      </c>
      <c r="I705" s="64">
        <f t="shared" si="283"/>
        <v>44151</v>
      </c>
      <c r="J705" s="1">
        <f t="shared" si="296"/>
        <v>21</v>
      </c>
      <c r="K705" s="1">
        <f t="shared" si="303"/>
        <v>18</v>
      </c>
      <c r="L705" s="5">
        <f t="shared" si="284"/>
        <v>1.00736706</v>
      </c>
      <c r="M705" s="12">
        <f t="shared" si="304"/>
        <v>1.0064004200000001</v>
      </c>
      <c r="N705" s="12">
        <f t="shared" si="300"/>
        <v>1.0583478344282251</v>
      </c>
      <c r="O705" s="5">
        <f t="shared" si="302"/>
        <v>1.0661447399999999</v>
      </c>
      <c r="P705" s="5">
        <f t="shared" si="285"/>
        <v>766.29127784000002</v>
      </c>
      <c r="Q705" s="10">
        <f t="shared" si="286"/>
        <v>0</v>
      </c>
      <c r="R705" s="6">
        <f t="shared" si="287"/>
        <v>0</v>
      </c>
      <c r="S705" s="5">
        <f t="shared" si="288"/>
        <v>0</v>
      </c>
      <c r="T705" s="6">
        <f t="shared" si="297"/>
        <v>0.12</v>
      </c>
      <c r="U705" s="10">
        <f t="shared" si="301"/>
        <v>7</v>
      </c>
      <c r="V705" s="10">
        <v>252</v>
      </c>
      <c r="W705" s="12">
        <f t="shared" si="289"/>
        <v>1.003152979</v>
      </c>
      <c r="X705" s="5">
        <f t="shared" si="290"/>
        <v>2.4161003000000001</v>
      </c>
      <c r="Y705" s="11">
        <f t="shared" si="291"/>
        <v>0</v>
      </c>
      <c r="Z705" s="2" t="s">
        <v>65</v>
      </c>
      <c r="AA705" s="64">
        <f t="shared" si="298"/>
        <v>44165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9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4"/>
      <c r="CX705" s="1"/>
      <c r="CY705" s="1"/>
      <c r="CZ705" s="1"/>
      <c r="DA705" s="1"/>
      <c r="DB705" s="1"/>
      <c r="DC705" s="1"/>
      <c r="DD705" s="1"/>
      <c r="DE705" s="1"/>
      <c r="DF705" s="1"/>
      <c r="DG705" s="2"/>
      <c r="DH705" s="1"/>
      <c r="DI705" s="1"/>
      <c r="DJ705" s="1"/>
      <c r="DK705" s="1"/>
      <c r="DL705" s="1"/>
      <c r="DM705" s="1"/>
    </row>
    <row r="706" spans="1:117" x14ac:dyDescent="0.2">
      <c r="A706" s="97">
        <f t="shared" si="292"/>
        <v>44147</v>
      </c>
      <c r="B706" s="5">
        <f t="shared" si="281"/>
        <v>769.36682474000008</v>
      </c>
      <c r="C706" s="5">
        <f t="shared" si="293"/>
        <v>718.74976173000005</v>
      </c>
      <c r="D706" s="63">
        <f t="shared" si="294"/>
        <v>5391.75</v>
      </c>
      <c r="E706" s="11">
        <f>IF(K706=1,VLOOKUP(A706,[1]Plan1!$BO$80:$BQ$314,3),E705)</f>
        <v>5438.12</v>
      </c>
      <c r="F706" s="143">
        <f t="shared" si="295"/>
        <v>44120</v>
      </c>
      <c r="G706" s="9">
        <f t="shared" si="282"/>
        <v>8.6001761951128852E-3</v>
      </c>
      <c r="H706" s="64">
        <f t="shared" si="299"/>
        <v>44151</v>
      </c>
      <c r="I706" s="64">
        <f t="shared" si="283"/>
        <v>44151</v>
      </c>
      <c r="J706" s="1">
        <f t="shared" si="296"/>
        <v>21</v>
      </c>
      <c r="K706" s="1">
        <f t="shared" si="303"/>
        <v>19</v>
      </c>
      <c r="L706" s="5">
        <f t="shared" si="284"/>
        <v>1.00777793</v>
      </c>
      <c r="M706" s="12">
        <f t="shared" si="304"/>
        <v>1.0064004200000001</v>
      </c>
      <c r="N706" s="12">
        <f t="shared" si="300"/>
        <v>1.0583478344282251</v>
      </c>
      <c r="O706" s="5">
        <f t="shared" si="302"/>
        <v>1.06657958</v>
      </c>
      <c r="P706" s="5">
        <f t="shared" si="285"/>
        <v>766.60381899000004</v>
      </c>
      <c r="Q706" s="10">
        <f t="shared" si="286"/>
        <v>0</v>
      </c>
      <c r="R706" s="6">
        <f t="shared" si="287"/>
        <v>0</v>
      </c>
      <c r="S706" s="5">
        <f t="shared" si="288"/>
        <v>0</v>
      </c>
      <c r="T706" s="6">
        <f t="shared" si="297"/>
        <v>0.12</v>
      </c>
      <c r="U706" s="10">
        <f t="shared" si="301"/>
        <v>8</v>
      </c>
      <c r="V706" s="10">
        <v>252</v>
      </c>
      <c r="W706" s="12">
        <f t="shared" si="289"/>
        <v>1.003604216</v>
      </c>
      <c r="X706" s="5">
        <f t="shared" si="290"/>
        <v>2.76300575</v>
      </c>
      <c r="Y706" s="11">
        <f t="shared" si="291"/>
        <v>0</v>
      </c>
      <c r="Z706" s="2" t="s">
        <v>65</v>
      </c>
      <c r="AA706" s="64">
        <f t="shared" si="298"/>
        <v>44165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9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4"/>
      <c r="CX706" s="1"/>
      <c r="CY706" s="1"/>
      <c r="CZ706" s="1"/>
      <c r="DA706" s="1"/>
      <c r="DB706" s="1"/>
      <c r="DC706" s="1"/>
      <c r="DD706" s="1"/>
      <c r="DE706" s="1"/>
      <c r="DF706" s="1"/>
      <c r="DG706" s="2"/>
      <c r="DH706" s="1"/>
      <c r="DI706" s="1"/>
      <c r="DJ706" s="1"/>
      <c r="DK706" s="1"/>
      <c r="DL706" s="1"/>
      <c r="DM706" s="1"/>
    </row>
    <row r="707" spans="1:117" x14ac:dyDescent="0.2">
      <c r="A707" s="97">
        <f t="shared" si="292"/>
        <v>44148</v>
      </c>
      <c r="B707" s="5">
        <f t="shared" si="281"/>
        <v>770.02684541000008</v>
      </c>
      <c r="C707" s="5">
        <f t="shared" si="293"/>
        <v>718.74976173000005</v>
      </c>
      <c r="D707" s="63">
        <f t="shared" si="294"/>
        <v>5391.75</v>
      </c>
      <c r="E707" s="11">
        <f>IF(K707=1,VLOOKUP(A707,[1]Plan1!$BO$80:$BQ$314,3),E706)</f>
        <v>5438.12</v>
      </c>
      <c r="F707" s="143">
        <f t="shared" si="295"/>
        <v>44120</v>
      </c>
      <c r="G707" s="9">
        <f t="shared" si="282"/>
        <v>8.6001761951128852E-3</v>
      </c>
      <c r="H707" s="64">
        <f t="shared" si="299"/>
        <v>44151</v>
      </c>
      <c r="I707" s="64">
        <f t="shared" si="283"/>
        <v>44151</v>
      </c>
      <c r="J707" s="1">
        <f t="shared" si="296"/>
        <v>21</v>
      </c>
      <c r="K707" s="1">
        <f t="shared" si="303"/>
        <v>20</v>
      </c>
      <c r="L707" s="5">
        <f t="shared" si="284"/>
        <v>1.00818897</v>
      </c>
      <c r="M707" s="12">
        <f t="shared" si="304"/>
        <v>1.0064004200000001</v>
      </c>
      <c r="N707" s="12">
        <f t="shared" si="300"/>
        <v>1.0583478344282251</v>
      </c>
      <c r="O707" s="5">
        <f t="shared" si="302"/>
        <v>1.06701461</v>
      </c>
      <c r="P707" s="5">
        <f t="shared" si="285"/>
        <v>766.91649669000003</v>
      </c>
      <c r="Q707" s="10">
        <f t="shared" si="286"/>
        <v>0</v>
      </c>
      <c r="R707" s="6">
        <f t="shared" si="287"/>
        <v>0</v>
      </c>
      <c r="S707" s="5">
        <f t="shared" si="288"/>
        <v>0</v>
      </c>
      <c r="T707" s="6">
        <f t="shared" si="297"/>
        <v>0.12</v>
      </c>
      <c r="U707" s="10">
        <f t="shared" si="301"/>
        <v>9</v>
      </c>
      <c r="V707" s="10">
        <v>252</v>
      </c>
      <c r="W707" s="12">
        <f t="shared" si="289"/>
        <v>1.0040556549999999</v>
      </c>
      <c r="X707" s="5">
        <f t="shared" si="290"/>
        <v>3.1103487200000002</v>
      </c>
      <c r="Y707" s="11">
        <f t="shared" si="291"/>
        <v>0</v>
      </c>
      <c r="Z707" s="2" t="s">
        <v>65</v>
      </c>
      <c r="AA707" s="64">
        <f t="shared" si="298"/>
        <v>44165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9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4"/>
      <c r="CX707" s="1"/>
      <c r="CY707" s="1"/>
      <c r="CZ707" s="1"/>
      <c r="DA707" s="1"/>
      <c r="DB707" s="1"/>
      <c r="DC707" s="1"/>
      <c r="DD707" s="1"/>
      <c r="DE707" s="1"/>
      <c r="DF707" s="1"/>
      <c r="DG707" s="2"/>
      <c r="DH707" s="1"/>
      <c r="DI707" s="1"/>
      <c r="DJ707" s="1"/>
      <c r="DK707" s="1"/>
      <c r="DL707" s="1"/>
      <c r="DM707" s="1"/>
    </row>
    <row r="708" spans="1:117" x14ac:dyDescent="0.2">
      <c r="A708" s="97">
        <f t="shared" si="292"/>
        <v>44149</v>
      </c>
      <c r="B708" s="5">
        <f t="shared" si="281"/>
        <v>770.68741966999994</v>
      </c>
      <c r="C708" s="5">
        <f t="shared" si="293"/>
        <v>718.74976173000005</v>
      </c>
      <c r="D708" s="63">
        <f t="shared" si="294"/>
        <v>5391.75</v>
      </c>
      <c r="E708" s="11">
        <f>IF(K708=1,VLOOKUP(A708,[1]Plan1!$BO$80:$BQ$314,3),E707)</f>
        <v>5438.12</v>
      </c>
      <c r="F708" s="143">
        <f t="shared" si="295"/>
        <v>44120</v>
      </c>
      <c r="G708" s="9">
        <f t="shared" si="282"/>
        <v>8.6001761951128852E-3</v>
      </c>
      <c r="H708" s="64">
        <f t="shared" si="299"/>
        <v>44151</v>
      </c>
      <c r="I708" s="64">
        <f t="shared" si="283"/>
        <v>44151</v>
      </c>
      <c r="J708" s="1">
        <f t="shared" si="296"/>
        <v>21</v>
      </c>
      <c r="K708" s="1">
        <f t="shared" si="303"/>
        <v>21</v>
      </c>
      <c r="L708" s="5">
        <f t="shared" si="284"/>
        <v>1.00860017</v>
      </c>
      <c r="M708" s="12">
        <f t="shared" si="304"/>
        <v>1.0064004200000001</v>
      </c>
      <c r="N708" s="12">
        <f t="shared" si="300"/>
        <v>1.0583478344282251</v>
      </c>
      <c r="O708" s="5">
        <f t="shared" si="302"/>
        <v>1.0674497999999999</v>
      </c>
      <c r="P708" s="5">
        <f t="shared" si="285"/>
        <v>767.22928939999997</v>
      </c>
      <c r="Q708" s="10">
        <f t="shared" si="286"/>
        <v>0</v>
      </c>
      <c r="R708" s="6">
        <f t="shared" si="287"/>
        <v>0</v>
      </c>
      <c r="S708" s="5">
        <f t="shared" si="288"/>
        <v>0</v>
      </c>
      <c r="T708" s="6">
        <f t="shared" si="297"/>
        <v>0.12</v>
      </c>
      <c r="U708" s="10">
        <f t="shared" si="301"/>
        <v>10</v>
      </c>
      <c r="V708" s="10">
        <v>252</v>
      </c>
      <c r="W708" s="12">
        <f t="shared" si="289"/>
        <v>1.004507297</v>
      </c>
      <c r="X708" s="5">
        <f t="shared" si="290"/>
        <v>3.4581302699999998</v>
      </c>
      <c r="Y708" s="11">
        <f t="shared" si="291"/>
        <v>0</v>
      </c>
      <c r="Z708" s="2" t="s">
        <v>65</v>
      </c>
      <c r="AA708" s="64">
        <f t="shared" si="298"/>
        <v>44165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9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4"/>
      <c r="CX708" s="1"/>
      <c r="CY708" s="1"/>
      <c r="CZ708" s="1"/>
      <c r="DA708" s="1"/>
      <c r="DB708" s="1"/>
      <c r="DC708" s="1"/>
      <c r="DD708" s="1"/>
      <c r="DE708" s="1"/>
      <c r="DF708" s="1"/>
      <c r="DG708" s="2"/>
      <c r="DH708" s="1"/>
      <c r="DI708" s="1"/>
      <c r="DJ708" s="1"/>
      <c r="DK708" s="1"/>
      <c r="DL708" s="1"/>
      <c r="DM708" s="1"/>
    </row>
    <row r="709" spans="1:117" x14ac:dyDescent="0.2">
      <c r="A709" s="97">
        <f t="shared" si="292"/>
        <v>44150</v>
      </c>
      <c r="B709" s="5">
        <f t="shared" si="281"/>
        <v>770.68741966999994</v>
      </c>
      <c r="C709" s="5">
        <f t="shared" si="293"/>
        <v>718.74976173000005</v>
      </c>
      <c r="D709" s="63">
        <f t="shared" si="294"/>
        <v>5391.75</v>
      </c>
      <c r="E709" s="11">
        <f>IF(K709=1,VLOOKUP(A709,[1]Plan1!$BO$80:$BQ$314,3),E708)</f>
        <v>5438.12</v>
      </c>
      <c r="F709" s="143">
        <f t="shared" si="295"/>
        <v>44120</v>
      </c>
      <c r="G709" s="9">
        <f t="shared" si="282"/>
        <v>8.6001761951128852E-3</v>
      </c>
      <c r="H709" s="64">
        <f t="shared" si="299"/>
        <v>44180</v>
      </c>
      <c r="I709" s="64">
        <f t="shared" si="283"/>
        <v>44151</v>
      </c>
      <c r="J709" s="1">
        <f t="shared" si="296"/>
        <v>21</v>
      </c>
      <c r="K709" s="1">
        <f t="shared" si="303"/>
        <v>21</v>
      </c>
      <c r="L709" s="5">
        <f t="shared" si="284"/>
        <v>1.00860017</v>
      </c>
      <c r="M709" s="12">
        <f t="shared" si="304"/>
        <v>1.0064004200000001</v>
      </c>
      <c r="N709" s="12">
        <f t="shared" si="300"/>
        <v>1.0583478344282251</v>
      </c>
      <c r="O709" s="5">
        <f t="shared" si="302"/>
        <v>1.0674497999999999</v>
      </c>
      <c r="P709" s="5">
        <f t="shared" si="285"/>
        <v>767.22928939999997</v>
      </c>
      <c r="Q709" s="10">
        <f t="shared" si="286"/>
        <v>0</v>
      </c>
      <c r="R709" s="6">
        <f t="shared" si="287"/>
        <v>0</v>
      </c>
      <c r="S709" s="5">
        <f t="shared" si="288"/>
        <v>0</v>
      </c>
      <c r="T709" s="6">
        <f t="shared" si="297"/>
        <v>0.12</v>
      </c>
      <c r="U709" s="10">
        <f t="shared" si="301"/>
        <v>10</v>
      </c>
      <c r="V709" s="10">
        <v>252</v>
      </c>
      <c r="W709" s="12">
        <f t="shared" si="289"/>
        <v>1.004507297</v>
      </c>
      <c r="X709" s="5">
        <f t="shared" si="290"/>
        <v>3.4581302699999998</v>
      </c>
      <c r="Y709" s="11">
        <f t="shared" si="291"/>
        <v>0</v>
      </c>
      <c r="Z709" s="2" t="s">
        <v>65</v>
      </c>
      <c r="AA709" s="64">
        <f t="shared" si="298"/>
        <v>44165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9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4"/>
      <c r="CX709" s="1"/>
      <c r="CY709" s="1"/>
      <c r="CZ709" s="1"/>
      <c r="DA709" s="1"/>
      <c r="DB709" s="1"/>
      <c r="DC709" s="1"/>
      <c r="DD709" s="1"/>
      <c r="DE709" s="1"/>
      <c r="DF709" s="1"/>
      <c r="DG709" s="2"/>
      <c r="DH709" s="1"/>
      <c r="DI709" s="1"/>
      <c r="DJ709" s="1"/>
      <c r="DK709" s="1"/>
      <c r="DL709" s="1"/>
      <c r="DM709" s="1"/>
    </row>
    <row r="710" spans="1:117" x14ac:dyDescent="0.2">
      <c r="A710" s="97">
        <f t="shared" si="292"/>
        <v>44151</v>
      </c>
      <c r="B710" s="5">
        <f t="shared" si="281"/>
        <v>770.68741966999994</v>
      </c>
      <c r="C710" s="5">
        <f t="shared" si="293"/>
        <v>718.74976173000005</v>
      </c>
      <c r="D710" s="63">
        <f t="shared" si="294"/>
        <v>5391.75</v>
      </c>
      <c r="E710" s="11">
        <f>IF(K710=1,VLOOKUP(A710,[1]Plan1!$BO$80:$BQ$314,3),E709)</f>
        <v>5438.12</v>
      </c>
      <c r="F710" s="143">
        <f t="shared" si="295"/>
        <v>44120</v>
      </c>
      <c r="G710" s="9">
        <f t="shared" si="282"/>
        <v>8.6001761951128852E-3</v>
      </c>
      <c r="H710" s="64">
        <f t="shared" si="299"/>
        <v>44180</v>
      </c>
      <c r="I710" s="64">
        <f t="shared" si="283"/>
        <v>44151</v>
      </c>
      <c r="J710" s="1">
        <f t="shared" si="296"/>
        <v>21</v>
      </c>
      <c r="K710" s="1">
        <f t="shared" si="303"/>
        <v>21</v>
      </c>
      <c r="L710" s="5">
        <f t="shared" si="284"/>
        <v>1.00860017</v>
      </c>
      <c r="M710" s="12">
        <f t="shared" si="304"/>
        <v>1.0064004200000001</v>
      </c>
      <c r="N710" s="12">
        <f t="shared" si="300"/>
        <v>1.0583478344282251</v>
      </c>
      <c r="O710" s="5">
        <f t="shared" si="302"/>
        <v>1.0674497999999999</v>
      </c>
      <c r="P710" s="5">
        <f t="shared" si="285"/>
        <v>767.22928939999997</v>
      </c>
      <c r="Q710" s="10">
        <f t="shared" si="286"/>
        <v>0</v>
      </c>
      <c r="R710" s="6">
        <f t="shared" si="287"/>
        <v>0</v>
      </c>
      <c r="S710" s="5">
        <f t="shared" si="288"/>
        <v>0</v>
      </c>
      <c r="T710" s="6">
        <f t="shared" si="297"/>
        <v>0.12</v>
      </c>
      <c r="U710" s="10">
        <f t="shared" si="301"/>
        <v>10</v>
      </c>
      <c r="V710" s="10">
        <v>252</v>
      </c>
      <c r="W710" s="12">
        <f t="shared" si="289"/>
        <v>1.004507297</v>
      </c>
      <c r="X710" s="5">
        <f t="shared" si="290"/>
        <v>3.4581302699999998</v>
      </c>
      <c r="Y710" s="11">
        <f t="shared" si="291"/>
        <v>0</v>
      </c>
      <c r="Z710" s="2" t="s">
        <v>65</v>
      </c>
      <c r="AA710" s="64">
        <f t="shared" si="298"/>
        <v>44165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9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4"/>
      <c r="CX710" s="1"/>
      <c r="CY710" s="1"/>
      <c r="CZ710" s="1"/>
      <c r="DA710" s="1"/>
      <c r="DB710" s="1"/>
      <c r="DC710" s="1"/>
      <c r="DD710" s="1"/>
      <c r="DE710" s="1"/>
      <c r="DF710" s="1"/>
      <c r="DG710" s="2"/>
      <c r="DH710" s="1"/>
      <c r="DI710" s="1"/>
      <c r="DJ710" s="1"/>
      <c r="DK710" s="1"/>
      <c r="DL710" s="1"/>
      <c r="DM710" s="1"/>
    </row>
    <row r="711" spans="1:117" x14ac:dyDescent="0.2">
      <c r="A711" s="97">
        <f t="shared" si="292"/>
        <v>44152</v>
      </c>
      <c r="B711" s="5">
        <f t="shared" si="281"/>
        <v>771.35949168000002</v>
      </c>
      <c r="C711" s="5">
        <f t="shared" si="293"/>
        <v>718.74976173000005</v>
      </c>
      <c r="D711" s="63">
        <f t="shared" si="294"/>
        <v>5438.12</v>
      </c>
      <c r="E711" s="11">
        <f>IF(K711=1,VLOOKUP(A711,[1]Plan1!$BO$80:$BQ$314,3),E710)</f>
        <v>5486.52</v>
      </c>
      <c r="F711" s="143">
        <f t="shared" si="295"/>
        <v>44152</v>
      </c>
      <c r="G711" s="9">
        <f t="shared" si="282"/>
        <v>8.9001346053416697E-3</v>
      </c>
      <c r="H711" s="64">
        <f t="shared" si="299"/>
        <v>44180</v>
      </c>
      <c r="I711" s="64">
        <f t="shared" si="283"/>
        <v>44180</v>
      </c>
      <c r="J711" s="1">
        <f t="shared" si="296"/>
        <v>21</v>
      </c>
      <c r="K711" s="1">
        <f t="shared" si="303"/>
        <v>1</v>
      </c>
      <c r="L711" s="5">
        <f t="shared" si="284"/>
        <v>1.00042203</v>
      </c>
      <c r="M711" s="12">
        <f t="shared" si="304"/>
        <v>1.00860017</v>
      </c>
      <c r="N711" s="12">
        <f t="shared" si="300"/>
        <v>1.0674498057234396</v>
      </c>
      <c r="O711" s="5">
        <f t="shared" si="302"/>
        <v>1.0679003</v>
      </c>
      <c r="P711" s="5">
        <f t="shared" si="285"/>
        <v>767.55308617000003</v>
      </c>
      <c r="Q711" s="10">
        <f t="shared" si="286"/>
        <v>0</v>
      </c>
      <c r="R711" s="6">
        <f t="shared" si="287"/>
        <v>0</v>
      </c>
      <c r="S711" s="5">
        <f t="shared" si="288"/>
        <v>0</v>
      </c>
      <c r="T711" s="6">
        <f t="shared" si="297"/>
        <v>0.12</v>
      </c>
      <c r="U711" s="10">
        <f t="shared" si="301"/>
        <v>11</v>
      </c>
      <c r="V711" s="10">
        <v>252</v>
      </c>
      <c r="W711" s="12">
        <f t="shared" si="289"/>
        <v>1.004959143</v>
      </c>
      <c r="X711" s="5">
        <f t="shared" si="290"/>
        <v>3.8064055099999998</v>
      </c>
      <c r="Y711" s="11">
        <f t="shared" si="291"/>
        <v>0</v>
      </c>
      <c r="Z711" s="2" t="s">
        <v>65</v>
      </c>
      <c r="AA711" s="64">
        <f t="shared" si="298"/>
        <v>44165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9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4"/>
      <c r="CX711" s="1"/>
      <c r="CY711" s="1"/>
      <c r="CZ711" s="1"/>
      <c r="DA711" s="1"/>
      <c r="DB711" s="1"/>
      <c r="DC711" s="1"/>
      <c r="DD711" s="1"/>
      <c r="DE711" s="1"/>
      <c r="DF711" s="1"/>
      <c r="DG711" s="2"/>
      <c r="DH711" s="1"/>
      <c r="DI711" s="1"/>
      <c r="DJ711" s="1"/>
      <c r="DK711" s="1"/>
      <c r="DL711" s="1"/>
      <c r="DM711" s="1"/>
    </row>
    <row r="712" spans="1:117" x14ac:dyDescent="0.2">
      <c r="A712" s="97">
        <f t="shared" si="292"/>
        <v>44153</v>
      </c>
      <c r="B712" s="5">
        <f t="shared" si="281"/>
        <v>772.03213503000006</v>
      </c>
      <c r="C712" s="5">
        <f t="shared" si="293"/>
        <v>718.74976173000005</v>
      </c>
      <c r="D712" s="63">
        <f t="shared" si="294"/>
        <v>5438.12</v>
      </c>
      <c r="E712" s="11">
        <f>IF(K712=1,VLOOKUP(A712,[1]Plan1!$BO$80:$BQ$314,3),E711)</f>
        <v>5486.52</v>
      </c>
      <c r="F712" s="143">
        <f t="shared" si="295"/>
        <v>44152</v>
      </c>
      <c r="G712" s="9">
        <f t="shared" si="282"/>
        <v>8.9001346053416697E-3</v>
      </c>
      <c r="H712" s="64">
        <f t="shared" si="299"/>
        <v>44180</v>
      </c>
      <c r="I712" s="64">
        <f t="shared" si="283"/>
        <v>44180</v>
      </c>
      <c r="J712" s="1">
        <f t="shared" si="296"/>
        <v>21</v>
      </c>
      <c r="K712" s="1">
        <f t="shared" si="303"/>
        <v>2</v>
      </c>
      <c r="L712" s="5">
        <f t="shared" si="284"/>
        <v>1.00084423</v>
      </c>
      <c r="M712" s="12">
        <f t="shared" si="304"/>
        <v>1.00860017</v>
      </c>
      <c r="N712" s="12">
        <f t="shared" si="300"/>
        <v>1.0674498057234396</v>
      </c>
      <c r="O712" s="5">
        <f t="shared" si="302"/>
        <v>1.06835097</v>
      </c>
      <c r="P712" s="5">
        <f t="shared" si="285"/>
        <v>767.87700513000004</v>
      </c>
      <c r="Q712" s="10">
        <f t="shared" si="286"/>
        <v>0</v>
      </c>
      <c r="R712" s="6">
        <f t="shared" si="287"/>
        <v>0</v>
      </c>
      <c r="S712" s="5">
        <f t="shared" si="288"/>
        <v>0</v>
      </c>
      <c r="T712" s="6">
        <f t="shared" si="297"/>
        <v>0.12</v>
      </c>
      <c r="U712" s="10">
        <f t="shared" si="301"/>
        <v>12</v>
      </c>
      <c r="V712" s="10">
        <v>252</v>
      </c>
      <c r="W712" s="12">
        <f t="shared" si="289"/>
        <v>1.005411192</v>
      </c>
      <c r="X712" s="5">
        <f t="shared" si="290"/>
        <v>4.1551299000000004</v>
      </c>
      <c r="Y712" s="11">
        <f t="shared" si="291"/>
        <v>0</v>
      </c>
      <c r="Z712" s="2" t="s">
        <v>65</v>
      </c>
      <c r="AA712" s="64">
        <f t="shared" si="298"/>
        <v>44165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9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4"/>
      <c r="CX712" s="1"/>
      <c r="CY712" s="1"/>
      <c r="CZ712" s="1"/>
      <c r="DA712" s="1"/>
      <c r="DB712" s="1"/>
      <c r="DC712" s="1"/>
      <c r="DD712" s="1"/>
      <c r="DE712" s="1"/>
      <c r="DF712" s="1"/>
      <c r="DG712" s="2"/>
      <c r="DH712" s="1"/>
      <c r="DI712" s="1"/>
      <c r="DJ712" s="1"/>
      <c r="DK712" s="1"/>
      <c r="DL712" s="1"/>
      <c r="DM712" s="1"/>
    </row>
    <row r="713" spans="1:117" x14ac:dyDescent="0.2">
      <c r="A713" s="97">
        <f t="shared" si="292"/>
        <v>44154</v>
      </c>
      <c r="B713" s="5">
        <f t="shared" si="281"/>
        <v>772.70537899999999</v>
      </c>
      <c r="C713" s="5">
        <f t="shared" si="293"/>
        <v>718.74976173000005</v>
      </c>
      <c r="D713" s="63">
        <f t="shared" si="294"/>
        <v>5438.12</v>
      </c>
      <c r="E713" s="11">
        <f>IF(K713=1,VLOOKUP(A713,[1]Plan1!$BO$80:$BQ$314,3),E712)</f>
        <v>5486.52</v>
      </c>
      <c r="F713" s="143">
        <f t="shared" si="295"/>
        <v>44152</v>
      </c>
      <c r="G713" s="9">
        <f t="shared" si="282"/>
        <v>8.9001346053416697E-3</v>
      </c>
      <c r="H713" s="64">
        <f t="shared" si="299"/>
        <v>44180</v>
      </c>
      <c r="I713" s="64">
        <f t="shared" si="283"/>
        <v>44180</v>
      </c>
      <c r="J713" s="1">
        <f t="shared" si="296"/>
        <v>21</v>
      </c>
      <c r="K713" s="1">
        <f t="shared" si="303"/>
        <v>3</v>
      </c>
      <c r="L713" s="5">
        <f t="shared" si="284"/>
        <v>1.00126662</v>
      </c>
      <c r="M713" s="12">
        <f t="shared" si="304"/>
        <v>1.00860017</v>
      </c>
      <c r="N713" s="12">
        <f t="shared" si="300"/>
        <v>1.0674498057234396</v>
      </c>
      <c r="O713" s="5">
        <f t="shared" si="302"/>
        <v>1.0688018500000001</v>
      </c>
      <c r="P713" s="5">
        <f t="shared" si="285"/>
        <v>768.20107501999996</v>
      </c>
      <c r="Q713" s="10">
        <f t="shared" si="286"/>
        <v>0</v>
      </c>
      <c r="R713" s="6">
        <f t="shared" si="287"/>
        <v>0</v>
      </c>
      <c r="S713" s="5">
        <f t="shared" si="288"/>
        <v>0</v>
      </c>
      <c r="T713" s="6">
        <f t="shared" si="297"/>
        <v>0.12</v>
      </c>
      <c r="U713" s="10">
        <f t="shared" si="301"/>
        <v>13</v>
      </c>
      <c r="V713" s="10">
        <v>252</v>
      </c>
      <c r="W713" s="12">
        <f t="shared" si="289"/>
        <v>1.0058634440000001</v>
      </c>
      <c r="X713" s="5">
        <f t="shared" si="290"/>
        <v>4.5043039800000004</v>
      </c>
      <c r="Y713" s="11">
        <f t="shared" si="291"/>
        <v>0</v>
      </c>
      <c r="Z713" s="2" t="s">
        <v>65</v>
      </c>
      <c r="AA713" s="64">
        <f t="shared" si="298"/>
        <v>44165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9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4"/>
      <c r="CX713" s="1"/>
      <c r="CY713" s="1"/>
      <c r="CZ713" s="1"/>
      <c r="DA713" s="1"/>
      <c r="DB713" s="1"/>
      <c r="DC713" s="1"/>
      <c r="DD713" s="1"/>
      <c r="DE713" s="1"/>
      <c r="DF713" s="1"/>
      <c r="DG713" s="2"/>
      <c r="DH713" s="1"/>
      <c r="DI713" s="1"/>
      <c r="DJ713" s="1"/>
      <c r="DK713" s="1"/>
      <c r="DL713" s="1"/>
      <c r="DM713" s="1"/>
    </row>
    <row r="714" spans="1:117" x14ac:dyDescent="0.2">
      <c r="A714" s="97">
        <f t="shared" si="292"/>
        <v>44155</v>
      </c>
      <c r="B714" s="5">
        <f t="shared" ref="B714:B777" si="305">(P714+X714)</f>
        <v>773.37921028999995</v>
      </c>
      <c r="C714" s="5">
        <f t="shared" si="293"/>
        <v>718.74976173000005</v>
      </c>
      <c r="D714" s="63">
        <f t="shared" si="294"/>
        <v>5438.12</v>
      </c>
      <c r="E714" s="11">
        <f>IF(K714=1,VLOOKUP(A714,[1]Plan1!$BO$80:$BQ$314,3),E713)</f>
        <v>5486.52</v>
      </c>
      <c r="F714" s="143">
        <f t="shared" si="295"/>
        <v>44152</v>
      </c>
      <c r="G714" s="9">
        <f t="shared" ref="G714:G777" si="306">(E714/D714)-1</f>
        <v>8.9001346053416697E-3</v>
      </c>
      <c r="H714" s="64">
        <f t="shared" si="299"/>
        <v>44180</v>
      </c>
      <c r="I714" s="64">
        <f t="shared" ref="I714:I777" si="307">IF(A714&gt;I713,H714,I713)</f>
        <v>44180</v>
      </c>
      <c r="J714" s="1">
        <f t="shared" si="296"/>
        <v>21</v>
      </c>
      <c r="K714" s="1">
        <f t="shared" si="303"/>
        <v>4</v>
      </c>
      <c r="L714" s="5">
        <f t="shared" ref="L714:L777" si="308">TRUNC((E714/D714)^TRUNC((K714/J714),9),8)</f>
        <v>1.0016891800000001</v>
      </c>
      <c r="M714" s="12">
        <f t="shared" si="304"/>
        <v>1.00860017</v>
      </c>
      <c r="N714" s="12">
        <f t="shared" si="300"/>
        <v>1.0674498057234396</v>
      </c>
      <c r="O714" s="5">
        <f t="shared" si="302"/>
        <v>1.0692529200000001</v>
      </c>
      <c r="P714" s="5">
        <f t="shared" ref="P714:P777" si="309">TRUNC(C714*O714,8)</f>
        <v>768.52528146999998</v>
      </c>
      <c r="Q714" s="10">
        <f t="shared" ref="Q714:Q777" si="310">IF(VLOOKUP(A714,AD$10:AK$114,8)=VLOOKUP(A713,AD$10:AK$114,8),0,VLOOKUP(A714,AD$10:AK$114,8))</f>
        <v>0</v>
      </c>
      <c r="R714" s="6">
        <f t="shared" ref="R714:R777" si="311">IF(Q714&gt;0,VLOOKUP($A714,$AD$10:$AI$114,6),0)</f>
        <v>0</v>
      </c>
      <c r="S714" s="5">
        <f t="shared" ref="S714:S777" si="312">IF(R714&gt;0,TRUNC(R714*P714,8),0)</f>
        <v>0</v>
      </c>
      <c r="T714" s="6">
        <f t="shared" si="297"/>
        <v>0.12</v>
      </c>
      <c r="U714" s="10">
        <f t="shared" si="301"/>
        <v>14</v>
      </c>
      <c r="V714" s="10">
        <v>252</v>
      </c>
      <c r="W714" s="12">
        <f t="shared" ref="W714:W777" si="313">ROUND((1+T714)^TRUNC((U714/V714),9),9)</f>
        <v>1.0063158999999999</v>
      </c>
      <c r="X714" s="5">
        <f t="shared" ref="X714:X777" si="314">TRUNC((P714*(W714-1)),8)</f>
        <v>4.8539288200000001</v>
      </c>
      <c r="Y714" s="11">
        <f t="shared" ref="Y714:Y777" si="315">IF(Q714&gt;0,S714+X714,0)</f>
        <v>0</v>
      </c>
      <c r="Z714" s="2" t="s">
        <v>65</v>
      </c>
      <c r="AA714" s="64">
        <f t="shared" si="298"/>
        <v>44165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9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4"/>
      <c r="CX714" s="1"/>
      <c r="CY714" s="1"/>
      <c r="CZ714" s="1"/>
      <c r="DA714" s="1"/>
      <c r="DB714" s="1"/>
      <c r="DC714" s="1"/>
      <c r="DD714" s="1"/>
      <c r="DE714" s="1"/>
      <c r="DF714" s="1"/>
      <c r="DG714" s="2"/>
      <c r="DH714" s="1"/>
      <c r="DI714" s="1"/>
      <c r="DJ714" s="1"/>
      <c r="DK714" s="1"/>
      <c r="DL714" s="1"/>
      <c r="DM714" s="1"/>
    </row>
    <row r="715" spans="1:117" x14ac:dyDescent="0.2">
      <c r="A715" s="97">
        <f t="shared" ref="A715:A778" si="316">(A714+1)</f>
        <v>44156</v>
      </c>
      <c r="B715" s="5">
        <f t="shared" si="305"/>
        <v>774.05362852999997</v>
      </c>
      <c r="C715" s="5">
        <f t="shared" ref="C715:C778" si="317">TRUNC(IF(Q714&gt;0,VLOOKUP(A714,$AD$12:$AE$114,2),C714),8)</f>
        <v>718.74976173000005</v>
      </c>
      <c r="D715" s="63">
        <f t="shared" ref="D715:D778" si="318">IF(E715=E714,D714,E714)</f>
        <v>5438.12</v>
      </c>
      <c r="E715" s="11">
        <f>IF(K715=1,VLOOKUP(A715,[1]Plan1!$BO$80:$BQ$314,3),E714)</f>
        <v>5486.52</v>
      </c>
      <c r="F715" s="143">
        <f t="shared" ref="F715:F778" si="319">IF(D715=D714,F714,A715)</f>
        <v>44152</v>
      </c>
      <c r="G715" s="9">
        <f t="shared" si="306"/>
        <v>8.9001346053416697E-3</v>
      </c>
      <c r="H715" s="64">
        <f t="shared" si="299"/>
        <v>44180</v>
      </c>
      <c r="I715" s="64">
        <f t="shared" si="307"/>
        <v>44180</v>
      </c>
      <c r="J715" s="1">
        <f t="shared" ref="J715:J778" si="320">IF(I715=I714,J714,NETWORKDAYS(I714,I715,$AD$118:$AD$502)-1)</f>
        <v>21</v>
      </c>
      <c r="K715" s="1">
        <f t="shared" si="303"/>
        <v>5</v>
      </c>
      <c r="L715" s="5">
        <f t="shared" si="308"/>
        <v>1.0021119300000001</v>
      </c>
      <c r="M715" s="12">
        <f t="shared" si="304"/>
        <v>1.00860017</v>
      </c>
      <c r="N715" s="12">
        <f t="shared" si="300"/>
        <v>1.0674498057234396</v>
      </c>
      <c r="O715" s="5">
        <f t="shared" si="302"/>
        <v>1.06970418</v>
      </c>
      <c r="P715" s="5">
        <f t="shared" si="309"/>
        <v>768.84962449</v>
      </c>
      <c r="Q715" s="10">
        <f t="shared" si="310"/>
        <v>0</v>
      </c>
      <c r="R715" s="6">
        <f t="shared" si="311"/>
        <v>0</v>
      </c>
      <c r="S715" s="5">
        <f t="shared" si="312"/>
        <v>0</v>
      </c>
      <c r="T715" s="6">
        <f t="shared" ref="T715:T778" si="321">(T714)</f>
        <v>0.12</v>
      </c>
      <c r="U715" s="10">
        <f t="shared" si="301"/>
        <v>15</v>
      </c>
      <c r="V715" s="10">
        <v>252</v>
      </c>
      <c r="W715" s="12">
        <f t="shared" si="313"/>
        <v>1.006768559</v>
      </c>
      <c r="X715" s="5">
        <f t="shared" si="314"/>
        <v>5.2040040400000001</v>
      </c>
      <c r="Y715" s="11">
        <f t="shared" si="315"/>
        <v>0</v>
      </c>
      <c r="Z715" s="2" t="s">
        <v>65</v>
      </c>
      <c r="AA715" s="64">
        <f t="shared" ref="AA715:AA778" si="322">IF(Q714&gt;0,VLOOKUP(A714,$AD$10:$AL$114,9),AA714)</f>
        <v>44165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9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4"/>
      <c r="CX715" s="1"/>
      <c r="CY715" s="1"/>
      <c r="CZ715" s="1"/>
      <c r="DA715" s="1"/>
      <c r="DB715" s="1"/>
      <c r="DC715" s="1"/>
      <c r="DD715" s="1"/>
      <c r="DE715" s="1"/>
      <c r="DF715" s="1"/>
      <c r="DG715" s="2"/>
      <c r="DH715" s="1"/>
      <c r="DI715" s="1"/>
      <c r="DJ715" s="1"/>
      <c r="DK715" s="1"/>
      <c r="DL715" s="1"/>
      <c r="DM715" s="1"/>
    </row>
    <row r="716" spans="1:117" x14ac:dyDescent="0.2">
      <c r="A716" s="97">
        <f t="shared" si="316"/>
        <v>44157</v>
      </c>
      <c r="B716" s="5">
        <f t="shared" si="305"/>
        <v>774.05362852999997</v>
      </c>
      <c r="C716" s="5">
        <f t="shared" si="317"/>
        <v>718.74976173000005</v>
      </c>
      <c r="D716" s="63">
        <f t="shared" si="318"/>
        <v>5438.12</v>
      </c>
      <c r="E716" s="11">
        <f>IF(K716=1,VLOOKUP(A716,[1]Plan1!$BO$80:$BQ$314,3),E715)</f>
        <v>5486.52</v>
      </c>
      <c r="F716" s="143">
        <f t="shared" si="319"/>
        <v>44152</v>
      </c>
      <c r="G716" s="9">
        <f t="shared" si="306"/>
        <v>8.9001346053416697E-3</v>
      </c>
      <c r="H716" s="64">
        <f t="shared" ref="H716:H779" si="323">IF(DAY(A716)=15,VLOOKUP(A716,AH$118:AK$167,4),H715)</f>
        <v>44180</v>
      </c>
      <c r="I716" s="64">
        <f t="shared" si="307"/>
        <v>44180</v>
      </c>
      <c r="J716" s="1">
        <f t="shared" si="320"/>
        <v>21</v>
      </c>
      <c r="K716" s="1">
        <f t="shared" si="303"/>
        <v>5</v>
      </c>
      <c r="L716" s="5">
        <f t="shared" si="308"/>
        <v>1.0021119300000001</v>
      </c>
      <c r="M716" s="12">
        <f t="shared" si="304"/>
        <v>1.00860017</v>
      </c>
      <c r="N716" s="12">
        <f t="shared" si="300"/>
        <v>1.0674498057234396</v>
      </c>
      <c r="O716" s="5">
        <f t="shared" si="302"/>
        <v>1.06970418</v>
      </c>
      <c r="P716" s="5">
        <f t="shared" si="309"/>
        <v>768.84962449</v>
      </c>
      <c r="Q716" s="10">
        <f t="shared" si="310"/>
        <v>0</v>
      </c>
      <c r="R716" s="6">
        <f t="shared" si="311"/>
        <v>0</v>
      </c>
      <c r="S716" s="5">
        <f t="shared" si="312"/>
        <v>0</v>
      </c>
      <c r="T716" s="6">
        <f t="shared" si="321"/>
        <v>0.12</v>
      </c>
      <c r="U716" s="10">
        <f t="shared" si="301"/>
        <v>15</v>
      </c>
      <c r="V716" s="10">
        <v>252</v>
      </c>
      <c r="W716" s="12">
        <f t="shared" si="313"/>
        <v>1.006768559</v>
      </c>
      <c r="X716" s="5">
        <f t="shared" si="314"/>
        <v>5.2040040400000001</v>
      </c>
      <c r="Y716" s="11">
        <f t="shared" si="315"/>
        <v>0</v>
      </c>
      <c r="Z716" s="2" t="s">
        <v>65</v>
      </c>
      <c r="AA716" s="64">
        <f t="shared" si="322"/>
        <v>44165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9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4"/>
      <c r="CX716" s="1"/>
      <c r="CY716" s="1"/>
      <c r="CZ716" s="1"/>
      <c r="DA716" s="1"/>
      <c r="DB716" s="1"/>
      <c r="DC716" s="1"/>
      <c r="DD716" s="1"/>
      <c r="DE716" s="1"/>
      <c r="DF716" s="1"/>
      <c r="DG716" s="2"/>
      <c r="DH716" s="1"/>
      <c r="DI716" s="1"/>
      <c r="DJ716" s="1"/>
      <c r="DK716" s="1"/>
      <c r="DL716" s="1"/>
      <c r="DM716" s="1"/>
    </row>
    <row r="717" spans="1:117" x14ac:dyDescent="0.2">
      <c r="A717" s="97">
        <f t="shared" si="316"/>
        <v>44158</v>
      </c>
      <c r="B717" s="5">
        <f t="shared" si="305"/>
        <v>774.05362852999997</v>
      </c>
      <c r="C717" s="5">
        <f t="shared" si="317"/>
        <v>718.74976173000005</v>
      </c>
      <c r="D717" s="63">
        <f t="shared" si="318"/>
        <v>5438.12</v>
      </c>
      <c r="E717" s="11">
        <f>IF(K717=1,VLOOKUP(A717,[1]Plan1!$BO$80:$BQ$314,3),E716)</f>
        <v>5486.52</v>
      </c>
      <c r="F717" s="143">
        <f t="shared" si="319"/>
        <v>44152</v>
      </c>
      <c r="G717" s="9">
        <f t="shared" si="306"/>
        <v>8.9001346053416697E-3</v>
      </c>
      <c r="H717" s="64">
        <f t="shared" si="323"/>
        <v>44180</v>
      </c>
      <c r="I717" s="64">
        <f t="shared" si="307"/>
        <v>44180</v>
      </c>
      <c r="J717" s="1">
        <f t="shared" si="320"/>
        <v>21</v>
      </c>
      <c r="K717" s="1">
        <f t="shared" si="303"/>
        <v>5</v>
      </c>
      <c r="L717" s="5">
        <f t="shared" si="308"/>
        <v>1.0021119300000001</v>
      </c>
      <c r="M717" s="12">
        <f t="shared" si="304"/>
        <v>1.00860017</v>
      </c>
      <c r="N717" s="12">
        <f t="shared" si="300"/>
        <v>1.0674498057234396</v>
      </c>
      <c r="O717" s="5">
        <f t="shared" si="302"/>
        <v>1.06970418</v>
      </c>
      <c r="P717" s="5">
        <f t="shared" si="309"/>
        <v>768.84962449</v>
      </c>
      <c r="Q717" s="10">
        <f t="shared" si="310"/>
        <v>0</v>
      </c>
      <c r="R717" s="6">
        <f t="shared" si="311"/>
        <v>0</v>
      </c>
      <c r="S717" s="5">
        <f t="shared" si="312"/>
        <v>0</v>
      </c>
      <c r="T717" s="6">
        <f t="shared" si="321"/>
        <v>0.12</v>
      </c>
      <c r="U717" s="10">
        <f t="shared" si="301"/>
        <v>15</v>
      </c>
      <c r="V717" s="10">
        <v>252</v>
      </c>
      <c r="W717" s="12">
        <f t="shared" si="313"/>
        <v>1.006768559</v>
      </c>
      <c r="X717" s="5">
        <f t="shared" si="314"/>
        <v>5.2040040400000001</v>
      </c>
      <c r="Y717" s="11">
        <f t="shared" si="315"/>
        <v>0</v>
      </c>
      <c r="Z717" s="2" t="s">
        <v>65</v>
      </c>
      <c r="AA717" s="64">
        <f t="shared" si="322"/>
        <v>44165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9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4"/>
      <c r="CX717" s="1"/>
      <c r="CY717" s="1"/>
      <c r="CZ717" s="1"/>
      <c r="DA717" s="1"/>
      <c r="DB717" s="1"/>
      <c r="DC717" s="1"/>
      <c r="DD717" s="1"/>
      <c r="DE717" s="1"/>
      <c r="DF717" s="1"/>
      <c r="DG717" s="2"/>
      <c r="DH717" s="1"/>
      <c r="DI717" s="1"/>
      <c r="DJ717" s="1"/>
      <c r="DK717" s="1"/>
      <c r="DL717" s="1"/>
      <c r="DM717" s="1"/>
    </row>
    <row r="718" spans="1:117" x14ac:dyDescent="0.2">
      <c r="A718" s="97">
        <f t="shared" si="316"/>
        <v>44159</v>
      </c>
      <c r="B718" s="5">
        <f t="shared" si="305"/>
        <v>774.72863485999994</v>
      </c>
      <c r="C718" s="5">
        <f t="shared" si="317"/>
        <v>718.74976173000005</v>
      </c>
      <c r="D718" s="63">
        <f t="shared" si="318"/>
        <v>5438.12</v>
      </c>
      <c r="E718" s="11">
        <f>IF(K718=1,VLOOKUP(A718,[1]Plan1!$BO$80:$BQ$314,3),E717)</f>
        <v>5486.52</v>
      </c>
      <c r="F718" s="143">
        <f t="shared" si="319"/>
        <v>44152</v>
      </c>
      <c r="G718" s="9">
        <f t="shared" si="306"/>
        <v>8.9001346053416697E-3</v>
      </c>
      <c r="H718" s="64">
        <f t="shared" si="323"/>
        <v>44180</v>
      </c>
      <c r="I718" s="64">
        <f t="shared" si="307"/>
        <v>44180</v>
      </c>
      <c r="J718" s="1">
        <f t="shared" si="320"/>
        <v>21</v>
      </c>
      <c r="K718" s="1">
        <f t="shared" si="303"/>
        <v>6</v>
      </c>
      <c r="L718" s="5">
        <f t="shared" si="308"/>
        <v>1.00253485</v>
      </c>
      <c r="M718" s="12">
        <f t="shared" si="304"/>
        <v>1.00860017</v>
      </c>
      <c r="N718" s="12">
        <f t="shared" si="300"/>
        <v>1.0674498057234396</v>
      </c>
      <c r="O718" s="5">
        <f t="shared" si="302"/>
        <v>1.0701556299999999</v>
      </c>
      <c r="P718" s="5">
        <f t="shared" si="309"/>
        <v>769.17410407</v>
      </c>
      <c r="Q718" s="10">
        <f t="shared" si="310"/>
        <v>0</v>
      </c>
      <c r="R718" s="6">
        <f t="shared" si="311"/>
        <v>0</v>
      </c>
      <c r="S718" s="5">
        <f t="shared" si="312"/>
        <v>0</v>
      </c>
      <c r="T718" s="6">
        <f t="shared" si="321"/>
        <v>0.12</v>
      </c>
      <c r="U718" s="10">
        <f t="shared" si="301"/>
        <v>16</v>
      </c>
      <c r="V718" s="10">
        <v>252</v>
      </c>
      <c r="W718" s="12">
        <f t="shared" si="313"/>
        <v>1.007221422</v>
      </c>
      <c r="X718" s="5">
        <f t="shared" si="314"/>
        <v>5.5545307900000003</v>
      </c>
      <c r="Y718" s="11">
        <f t="shared" si="315"/>
        <v>0</v>
      </c>
      <c r="Z718" s="2" t="s">
        <v>65</v>
      </c>
      <c r="AA718" s="64">
        <f t="shared" si="322"/>
        <v>44165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9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4"/>
      <c r="CX718" s="1"/>
      <c r="CY718" s="1"/>
      <c r="CZ718" s="1"/>
      <c r="DA718" s="1"/>
      <c r="DB718" s="1"/>
      <c r="DC718" s="1"/>
      <c r="DD718" s="1"/>
      <c r="DE718" s="1"/>
      <c r="DF718" s="1"/>
      <c r="DG718" s="2"/>
      <c r="DH718" s="1"/>
      <c r="DI718" s="1"/>
      <c r="DJ718" s="1"/>
      <c r="DK718" s="1"/>
      <c r="DL718" s="1"/>
      <c r="DM718" s="1"/>
    </row>
    <row r="719" spans="1:117" x14ac:dyDescent="0.2">
      <c r="A719" s="97">
        <f t="shared" si="316"/>
        <v>44160</v>
      </c>
      <c r="B719" s="5">
        <f t="shared" si="305"/>
        <v>775.40422165999996</v>
      </c>
      <c r="C719" s="5">
        <f t="shared" si="317"/>
        <v>718.74976173000005</v>
      </c>
      <c r="D719" s="63">
        <f t="shared" si="318"/>
        <v>5438.12</v>
      </c>
      <c r="E719" s="11">
        <f>IF(K719=1,VLOOKUP(A719,[1]Plan1!$BO$80:$BQ$314,3),E718)</f>
        <v>5486.52</v>
      </c>
      <c r="F719" s="143">
        <f t="shared" si="319"/>
        <v>44152</v>
      </c>
      <c r="G719" s="9">
        <f t="shared" si="306"/>
        <v>8.9001346053416697E-3</v>
      </c>
      <c r="H719" s="64">
        <f t="shared" si="323"/>
        <v>44180</v>
      </c>
      <c r="I719" s="64">
        <f t="shared" si="307"/>
        <v>44180</v>
      </c>
      <c r="J719" s="1">
        <f t="shared" si="320"/>
        <v>21</v>
      </c>
      <c r="K719" s="1">
        <f t="shared" si="303"/>
        <v>7</v>
      </c>
      <c r="L719" s="5">
        <f t="shared" si="308"/>
        <v>1.0029579500000001</v>
      </c>
      <c r="M719" s="12">
        <f t="shared" si="304"/>
        <v>1.00860017</v>
      </c>
      <c r="N719" s="12">
        <f t="shared" si="300"/>
        <v>1.0674498057234396</v>
      </c>
      <c r="O719" s="5">
        <f t="shared" si="302"/>
        <v>1.0706072600000001</v>
      </c>
      <c r="P719" s="5">
        <f t="shared" si="309"/>
        <v>769.49871302999998</v>
      </c>
      <c r="Q719" s="10">
        <f t="shared" si="310"/>
        <v>0</v>
      </c>
      <c r="R719" s="6">
        <f t="shared" si="311"/>
        <v>0</v>
      </c>
      <c r="S719" s="5">
        <f t="shared" si="312"/>
        <v>0</v>
      </c>
      <c r="T719" s="6">
        <f t="shared" si="321"/>
        <v>0.12</v>
      </c>
      <c r="U719" s="10">
        <f t="shared" si="301"/>
        <v>17</v>
      </c>
      <c r="V719" s="10">
        <v>252</v>
      </c>
      <c r="W719" s="12">
        <f t="shared" si="313"/>
        <v>1.0076744879999999</v>
      </c>
      <c r="X719" s="5">
        <f t="shared" si="314"/>
        <v>5.9055086299999999</v>
      </c>
      <c r="Y719" s="11">
        <f t="shared" si="315"/>
        <v>0</v>
      </c>
      <c r="Z719" s="2" t="s">
        <v>65</v>
      </c>
      <c r="AA719" s="64">
        <f t="shared" si="322"/>
        <v>44165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9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4"/>
      <c r="CX719" s="1"/>
      <c r="CY719" s="1"/>
      <c r="CZ719" s="1"/>
      <c r="DA719" s="1"/>
      <c r="DB719" s="1"/>
      <c r="DC719" s="1"/>
      <c r="DD719" s="1"/>
      <c r="DE719" s="1"/>
      <c r="DF719" s="1"/>
      <c r="DG719" s="2"/>
      <c r="DH719" s="1"/>
      <c r="DI719" s="1"/>
      <c r="DJ719" s="1"/>
      <c r="DK719" s="1"/>
      <c r="DL719" s="1"/>
      <c r="DM719" s="1"/>
    </row>
    <row r="720" spans="1:117" x14ac:dyDescent="0.2">
      <c r="A720" s="97">
        <f t="shared" si="316"/>
        <v>44161</v>
      </c>
      <c r="B720" s="5">
        <f t="shared" si="305"/>
        <v>776.08040455999992</v>
      </c>
      <c r="C720" s="5">
        <f t="shared" si="317"/>
        <v>718.74976173000005</v>
      </c>
      <c r="D720" s="63">
        <f t="shared" si="318"/>
        <v>5438.12</v>
      </c>
      <c r="E720" s="11">
        <f>IF(K720=1,VLOOKUP(A720,[1]Plan1!$BO$80:$BQ$314,3),E719)</f>
        <v>5486.52</v>
      </c>
      <c r="F720" s="143">
        <f t="shared" si="319"/>
        <v>44152</v>
      </c>
      <c r="G720" s="9">
        <f t="shared" si="306"/>
        <v>8.9001346053416697E-3</v>
      </c>
      <c r="H720" s="64">
        <f t="shared" si="323"/>
        <v>44180</v>
      </c>
      <c r="I720" s="64">
        <f t="shared" si="307"/>
        <v>44180</v>
      </c>
      <c r="J720" s="1">
        <f t="shared" si="320"/>
        <v>21</v>
      </c>
      <c r="K720" s="1">
        <f t="shared" si="303"/>
        <v>8</v>
      </c>
      <c r="L720" s="5">
        <f t="shared" si="308"/>
        <v>1.00338123</v>
      </c>
      <c r="M720" s="12">
        <f t="shared" si="304"/>
        <v>1.00860017</v>
      </c>
      <c r="N720" s="12">
        <f t="shared" si="300"/>
        <v>1.0674498057234396</v>
      </c>
      <c r="O720" s="5">
        <f t="shared" si="302"/>
        <v>1.0710590900000001</v>
      </c>
      <c r="P720" s="5">
        <f t="shared" si="309"/>
        <v>769.82346572999995</v>
      </c>
      <c r="Q720" s="10">
        <f t="shared" si="310"/>
        <v>0</v>
      </c>
      <c r="R720" s="6">
        <f t="shared" si="311"/>
        <v>0</v>
      </c>
      <c r="S720" s="5">
        <f t="shared" si="312"/>
        <v>0</v>
      </c>
      <c r="T720" s="6">
        <f t="shared" si="321"/>
        <v>0.12</v>
      </c>
      <c r="U720" s="10">
        <f t="shared" si="301"/>
        <v>18</v>
      </c>
      <c r="V720" s="10">
        <v>252</v>
      </c>
      <c r="W720" s="12">
        <f t="shared" si="313"/>
        <v>1.0081277580000001</v>
      </c>
      <c r="X720" s="5">
        <f t="shared" si="314"/>
        <v>6.2569388300000002</v>
      </c>
      <c r="Y720" s="11">
        <f t="shared" si="315"/>
        <v>0</v>
      </c>
      <c r="Z720" s="2" t="s">
        <v>65</v>
      </c>
      <c r="AA720" s="64">
        <f t="shared" si="322"/>
        <v>44165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9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4"/>
      <c r="CX720" s="1"/>
      <c r="CY720" s="1"/>
      <c r="CZ720" s="1"/>
      <c r="DA720" s="1"/>
      <c r="DB720" s="1"/>
      <c r="DC720" s="1"/>
      <c r="DD720" s="1"/>
      <c r="DE720" s="1"/>
      <c r="DF720" s="1"/>
      <c r="DG720" s="2"/>
      <c r="DH720" s="1"/>
      <c r="DI720" s="1"/>
      <c r="DJ720" s="1"/>
      <c r="DK720" s="1"/>
      <c r="DL720" s="1"/>
      <c r="DM720" s="1"/>
    </row>
    <row r="721" spans="1:117" x14ac:dyDescent="0.2">
      <c r="A721" s="97">
        <f t="shared" si="316"/>
        <v>44162</v>
      </c>
      <c r="B721" s="5">
        <f t="shared" si="305"/>
        <v>776.75717746999999</v>
      </c>
      <c r="C721" s="5">
        <f t="shared" si="317"/>
        <v>718.74976173000005</v>
      </c>
      <c r="D721" s="63">
        <f t="shared" si="318"/>
        <v>5438.12</v>
      </c>
      <c r="E721" s="11">
        <f>IF(K721=1,VLOOKUP(A721,[1]Plan1!$BO$80:$BQ$314,3),E720)</f>
        <v>5486.52</v>
      </c>
      <c r="F721" s="143">
        <f t="shared" si="319"/>
        <v>44152</v>
      </c>
      <c r="G721" s="9">
        <f t="shared" si="306"/>
        <v>8.9001346053416697E-3</v>
      </c>
      <c r="H721" s="64">
        <f t="shared" si="323"/>
        <v>44180</v>
      </c>
      <c r="I721" s="64">
        <f t="shared" si="307"/>
        <v>44180</v>
      </c>
      <c r="J721" s="1">
        <f t="shared" si="320"/>
        <v>21</v>
      </c>
      <c r="K721" s="1">
        <f t="shared" si="303"/>
        <v>9</v>
      </c>
      <c r="L721" s="5">
        <f t="shared" si="308"/>
        <v>1.00380468</v>
      </c>
      <c r="M721" s="12">
        <f t="shared" si="304"/>
        <v>1.00860017</v>
      </c>
      <c r="N721" s="12">
        <f t="shared" si="300"/>
        <v>1.0674498057234396</v>
      </c>
      <c r="O721" s="5">
        <f t="shared" si="302"/>
        <v>1.0715111100000001</v>
      </c>
      <c r="P721" s="5">
        <f t="shared" si="309"/>
        <v>770.14835500000004</v>
      </c>
      <c r="Q721" s="10">
        <f t="shared" si="310"/>
        <v>0</v>
      </c>
      <c r="R721" s="6">
        <f t="shared" si="311"/>
        <v>0</v>
      </c>
      <c r="S721" s="5">
        <f t="shared" si="312"/>
        <v>0</v>
      </c>
      <c r="T721" s="6">
        <f t="shared" si="321"/>
        <v>0.12</v>
      </c>
      <c r="U721" s="10">
        <f t="shared" si="301"/>
        <v>19</v>
      </c>
      <c r="V721" s="10">
        <v>252</v>
      </c>
      <c r="W721" s="12">
        <f t="shared" si="313"/>
        <v>1.0085812329999999</v>
      </c>
      <c r="X721" s="5">
        <f t="shared" si="314"/>
        <v>6.6088224699999998</v>
      </c>
      <c r="Y721" s="11">
        <f t="shared" si="315"/>
        <v>0</v>
      </c>
      <c r="Z721" s="2" t="s">
        <v>65</v>
      </c>
      <c r="AA721" s="64">
        <f t="shared" si="322"/>
        <v>44165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9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4"/>
      <c r="CX721" s="1"/>
      <c r="CY721" s="1"/>
      <c r="CZ721" s="1"/>
      <c r="DA721" s="1"/>
      <c r="DB721" s="1"/>
      <c r="DC721" s="1"/>
      <c r="DD721" s="1"/>
      <c r="DE721" s="1"/>
      <c r="DF721" s="1"/>
      <c r="DG721" s="2"/>
      <c r="DH721" s="1"/>
      <c r="DI721" s="1"/>
      <c r="DJ721" s="1"/>
      <c r="DK721" s="1"/>
      <c r="DL721" s="1"/>
      <c r="DM721" s="1"/>
    </row>
    <row r="722" spans="1:117" x14ac:dyDescent="0.2">
      <c r="A722" s="97">
        <f t="shared" si="316"/>
        <v>44163</v>
      </c>
      <c r="B722" s="5">
        <f t="shared" si="305"/>
        <v>777.43453924999994</v>
      </c>
      <c r="C722" s="5">
        <f t="shared" si="317"/>
        <v>718.74976173000005</v>
      </c>
      <c r="D722" s="63">
        <f t="shared" si="318"/>
        <v>5438.12</v>
      </c>
      <c r="E722" s="11">
        <f>IF(K722=1,VLOOKUP(A722,[1]Plan1!$BO$80:$BQ$314,3),E721)</f>
        <v>5486.52</v>
      </c>
      <c r="F722" s="143">
        <f t="shared" si="319"/>
        <v>44152</v>
      </c>
      <c r="G722" s="9">
        <f t="shared" si="306"/>
        <v>8.9001346053416697E-3</v>
      </c>
      <c r="H722" s="64">
        <f t="shared" si="323"/>
        <v>44180</v>
      </c>
      <c r="I722" s="64">
        <f t="shared" si="307"/>
        <v>44180</v>
      </c>
      <c r="J722" s="1">
        <f t="shared" si="320"/>
        <v>21</v>
      </c>
      <c r="K722" s="1">
        <f t="shared" si="303"/>
        <v>10</v>
      </c>
      <c r="L722" s="5">
        <f t="shared" si="308"/>
        <v>1.00422832</v>
      </c>
      <c r="M722" s="12">
        <f t="shared" si="304"/>
        <v>1.00860017</v>
      </c>
      <c r="N722" s="12">
        <f t="shared" si="300"/>
        <v>1.0674498057234396</v>
      </c>
      <c r="O722" s="5">
        <f t="shared" si="302"/>
        <v>1.0719633200000001</v>
      </c>
      <c r="P722" s="5">
        <f t="shared" si="309"/>
        <v>770.47338083</v>
      </c>
      <c r="Q722" s="10">
        <f t="shared" si="310"/>
        <v>0</v>
      </c>
      <c r="R722" s="6">
        <f t="shared" si="311"/>
        <v>0</v>
      </c>
      <c r="S722" s="5">
        <f t="shared" si="312"/>
        <v>0</v>
      </c>
      <c r="T722" s="6">
        <f t="shared" si="321"/>
        <v>0.12</v>
      </c>
      <c r="U722" s="10">
        <f t="shared" si="301"/>
        <v>20</v>
      </c>
      <c r="V722" s="10">
        <v>252</v>
      </c>
      <c r="W722" s="12">
        <f t="shared" si="313"/>
        <v>1.0090349110000001</v>
      </c>
      <c r="X722" s="5">
        <f t="shared" si="314"/>
        <v>6.9611584200000003</v>
      </c>
      <c r="Y722" s="11">
        <f t="shared" si="315"/>
        <v>0</v>
      </c>
      <c r="Z722" s="2" t="s">
        <v>65</v>
      </c>
      <c r="AA722" s="64">
        <f t="shared" si="322"/>
        <v>44165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9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4"/>
      <c r="CX722" s="1"/>
      <c r="CY722" s="1"/>
      <c r="CZ722" s="1"/>
      <c r="DA722" s="1"/>
      <c r="DB722" s="1"/>
      <c r="DC722" s="1"/>
      <c r="DD722" s="1"/>
      <c r="DE722" s="1"/>
      <c r="DF722" s="1"/>
      <c r="DG722" s="2"/>
      <c r="DH722" s="1"/>
      <c r="DI722" s="1"/>
      <c r="DJ722" s="1"/>
      <c r="DK722" s="1"/>
      <c r="DL722" s="1"/>
      <c r="DM722" s="1"/>
    </row>
    <row r="723" spans="1:117" x14ac:dyDescent="0.2">
      <c r="A723" s="97">
        <f t="shared" si="316"/>
        <v>44164</v>
      </c>
      <c r="B723" s="5">
        <f t="shared" si="305"/>
        <v>777.43453924999994</v>
      </c>
      <c r="C723" s="5">
        <f t="shared" si="317"/>
        <v>718.74976173000005</v>
      </c>
      <c r="D723" s="63">
        <f t="shared" si="318"/>
        <v>5438.12</v>
      </c>
      <c r="E723" s="11">
        <f>IF(K723=1,VLOOKUP(A723,[1]Plan1!$BO$80:$BQ$314,3),E722)</f>
        <v>5486.52</v>
      </c>
      <c r="F723" s="143">
        <f t="shared" si="319"/>
        <v>44152</v>
      </c>
      <c r="G723" s="9">
        <f t="shared" si="306"/>
        <v>8.9001346053416697E-3</v>
      </c>
      <c r="H723" s="64">
        <f t="shared" si="323"/>
        <v>44180</v>
      </c>
      <c r="I723" s="64">
        <f t="shared" si="307"/>
        <v>44180</v>
      </c>
      <c r="J723" s="1">
        <f t="shared" si="320"/>
        <v>21</v>
      </c>
      <c r="K723" s="1">
        <f t="shared" si="303"/>
        <v>10</v>
      </c>
      <c r="L723" s="5">
        <f t="shared" si="308"/>
        <v>1.00422832</v>
      </c>
      <c r="M723" s="12">
        <f t="shared" si="304"/>
        <v>1.00860017</v>
      </c>
      <c r="N723" s="12">
        <f t="shared" si="300"/>
        <v>1.0674498057234396</v>
      </c>
      <c r="O723" s="5">
        <f t="shared" si="302"/>
        <v>1.0719633200000001</v>
      </c>
      <c r="P723" s="5">
        <f t="shared" si="309"/>
        <v>770.47338083</v>
      </c>
      <c r="Q723" s="10">
        <f t="shared" si="310"/>
        <v>0</v>
      </c>
      <c r="R723" s="6">
        <f t="shared" si="311"/>
        <v>0</v>
      </c>
      <c r="S723" s="5">
        <f t="shared" si="312"/>
        <v>0</v>
      </c>
      <c r="T723" s="6">
        <f t="shared" si="321"/>
        <v>0.12</v>
      </c>
      <c r="U723" s="10">
        <f t="shared" si="301"/>
        <v>20</v>
      </c>
      <c r="V723" s="10">
        <v>252</v>
      </c>
      <c r="W723" s="12">
        <f t="shared" si="313"/>
        <v>1.0090349110000001</v>
      </c>
      <c r="X723" s="5">
        <f t="shared" si="314"/>
        <v>6.9611584200000003</v>
      </c>
      <c r="Y723" s="11">
        <f t="shared" si="315"/>
        <v>0</v>
      </c>
      <c r="Z723" s="2" t="s">
        <v>65</v>
      </c>
      <c r="AA723" s="64">
        <f t="shared" si="322"/>
        <v>44165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9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4"/>
      <c r="CX723" s="1"/>
      <c r="CY723" s="1"/>
      <c r="CZ723" s="1"/>
      <c r="DA723" s="1"/>
      <c r="DB723" s="1"/>
      <c r="DC723" s="1"/>
      <c r="DD723" s="1"/>
      <c r="DE723" s="1"/>
      <c r="DF723" s="1"/>
      <c r="DG723" s="2"/>
      <c r="DH723" s="1"/>
      <c r="DI723" s="1"/>
      <c r="DJ723" s="1"/>
      <c r="DK723" s="1"/>
      <c r="DL723" s="1"/>
      <c r="DM723" s="1"/>
    </row>
    <row r="724" spans="1:117" x14ac:dyDescent="0.2">
      <c r="A724" s="149">
        <f t="shared" si="316"/>
        <v>44165</v>
      </c>
      <c r="B724" s="150">
        <f t="shared" si="305"/>
        <v>777.43453924999994</v>
      </c>
      <c r="C724" s="150">
        <f t="shared" si="317"/>
        <v>718.74976173000005</v>
      </c>
      <c r="D724" s="151">
        <f t="shared" si="318"/>
        <v>5438.12</v>
      </c>
      <c r="E724" s="152">
        <f>IF(K724=1,VLOOKUP(A724,[1]Plan1!$BO$80:$BQ$314,3),E723)</f>
        <v>5486.52</v>
      </c>
      <c r="F724" s="153">
        <f t="shared" si="319"/>
        <v>44152</v>
      </c>
      <c r="G724" s="154">
        <f t="shared" si="306"/>
        <v>8.9001346053416697E-3</v>
      </c>
      <c r="H724" s="155">
        <f t="shared" si="323"/>
        <v>44180</v>
      </c>
      <c r="I724" s="155">
        <f t="shared" si="307"/>
        <v>44180</v>
      </c>
      <c r="J724" s="156">
        <f t="shared" si="320"/>
        <v>21</v>
      </c>
      <c r="K724" s="156">
        <f t="shared" si="303"/>
        <v>10</v>
      </c>
      <c r="L724" s="150">
        <f t="shared" si="308"/>
        <v>1.00422832</v>
      </c>
      <c r="M724" s="157">
        <f t="shared" si="304"/>
        <v>1.00860017</v>
      </c>
      <c r="N724" s="157">
        <f t="shared" si="300"/>
        <v>1.0674498057234396</v>
      </c>
      <c r="O724" s="150">
        <f t="shared" si="302"/>
        <v>1.0719633200000001</v>
      </c>
      <c r="P724" s="150">
        <f t="shared" si="309"/>
        <v>770.47338083</v>
      </c>
      <c r="Q724" s="158">
        <f t="shared" si="310"/>
        <v>24</v>
      </c>
      <c r="R724" s="159">
        <f t="shared" si="311"/>
        <v>4.3478000000000003E-2</v>
      </c>
      <c r="S724" s="150">
        <f t="shared" si="312"/>
        <v>33.498641650000003</v>
      </c>
      <c r="T724" s="159">
        <f t="shared" si="321"/>
        <v>0.12</v>
      </c>
      <c r="U724" s="158">
        <f t="shared" si="301"/>
        <v>20</v>
      </c>
      <c r="V724" s="158">
        <v>252</v>
      </c>
      <c r="W724" s="157">
        <f t="shared" si="313"/>
        <v>1.0090349110000001</v>
      </c>
      <c r="X724" s="150">
        <f t="shared" si="314"/>
        <v>6.9611584200000003</v>
      </c>
      <c r="Y724" s="152">
        <f t="shared" si="315"/>
        <v>40.45980007</v>
      </c>
      <c r="Z724" s="160" t="s">
        <v>65</v>
      </c>
      <c r="AA724" s="155">
        <f t="shared" si="322"/>
        <v>44165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9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4"/>
      <c r="CX724" s="1"/>
      <c r="CY724" s="1"/>
      <c r="CZ724" s="1"/>
      <c r="DA724" s="1"/>
      <c r="DB724" s="1"/>
      <c r="DC724" s="1"/>
      <c r="DD724" s="1"/>
      <c r="DE724" s="1"/>
      <c r="DF724" s="1"/>
      <c r="DG724" s="2"/>
      <c r="DH724" s="1"/>
      <c r="DI724" s="1"/>
      <c r="DJ724" s="1"/>
      <c r="DK724" s="1"/>
      <c r="DL724" s="1"/>
      <c r="DM724" s="1"/>
    </row>
    <row r="725" spans="1:117" x14ac:dyDescent="0.2">
      <c r="A725" s="97">
        <f t="shared" si="316"/>
        <v>44166</v>
      </c>
      <c r="B725" s="5">
        <f t="shared" si="305"/>
        <v>737.61740855999994</v>
      </c>
      <c r="C725" s="5">
        <f t="shared" si="317"/>
        <v>687.49995959</v>
      </c>
      <c r="D725" s="63">
        <f t="shared" si="318"/>
        <v>5438.12</v>
      </c>
      <c r="E725" s="11">
        <f>IF(K725=1,VLOOKUP(A725,[1]Plan1!$BO$80:$BQ$314,3),E724)</f>
        <v>5486.52</v>
      </c>
      <c r="F725" s="143">
        <f t="shared" si="319"/>
        <v>44152</v>
      </c>
      <c r="G725" s="9">
        <f t="shared" si="306"/>
        <v>8.9001346053416697E-3</v>
      </c>
      <c r="H725" s="64">
        <f t="shared" si="323"/>
        <v>44180</v>
      </c>
      <c r="I725" s="64">
        <f t="shared" si="307"/>
        <v>44180</v>
      </c>
      <c r="J725" s="1">
        <f t="shared" si="320"/>
        <v>21</v>
      </c>
      <c r="K725" s="1">
        <f t="shared" si="303"/>
        <v>11</v>
      </c>
      <c r="L725" s="5">
        <f t="shared" si="308"/>
        <v>1.00465213</v>
      </c>
      <c r="M725" s="12">
        <f t="shared" si="304"/>
        <v>1.00860017</v>
      </c>
      <c r="N725" s="12">
        <f t="shared" si="300"/>
        <v>1.0674498057234396</v>
      </c>
      <c r="O725" s="5">
        <f t="shared" si="302"/>
        <v>1.07241572</v>
      </c>
      <c r="P725" s="5">
        <f t="shared" si="309"/>
        <v>737.28576415999999</v>
      </c>
      <c r="Q725" s="10">
        <f t="shared" si="310"/>
        <v>0</v>
      </c>
      <c r="R725" s="6">
        <f t="shared" si="311"/>
        <v>0</v>
      </c>
      <c r="S725" s="5">
        <f t="shared" si="312"/>
        <v>0</v>
      </c>
      <c r="T725" s="6">
        <f t="shared" si="321"/>
        <v>0.12</v>
      </c>
      <c r="U725" s="10">
        <f t="shared" si="301"/>
        <v>1</v>
      </c>
      <c r="V725" s="10">
        <v>252</v>
      </c>
      <c r="W725" s="12">
        <f t="shared" si="313"/>
        <v>1.0004498180000001</v>
      </c>
      <c r="X725" s="5">
        <f t="shared" si="314"/>
        <v>0.33164440000000001</v>
      </c>
      <c r="Y725" s="11">
        <f t="shared" si="315"/>
        <v>0</v>
      </c>
      <c r="Z725" s="2" t="s">
        <v>65</v>
      </c>
      <c r="AA725" s="64">
        <f t="shared" si="322"/>
        <v>44195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9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4"/>
      <c r="CX725" s="1"/>
      <c r="CY725" s="1"/>
      <c r="CZ725" s="1"/>
      <c r="DA725" s="1"/>
      <c r="DB725" s="1"/>
      <c r="DC725" s="1"/>
      <c r="DD725" s="1"/>
      <c r="DE725" s="1"/>
      <c r="DF725" s="1"/>
      <c r="DG725" s="2"/>
      <c r="DH725" s="1"/>
      <c r="DI725" s="1"/>
      <c r="DJ725" s="1"/>
      <c r="DK725" s="1"/>
      <c r="DL725" s="1"/>
      <c r="DM725" s="1"/>
    </row>
    <row r="726" spans="1:117" x14ac:dyDescent="0.2">
      <c r="A726" s="97">
        <f t="shared" si="316"/>
        <v>44167</v>
      </c>
      <c r="B726" s="5">
        <f t="shared" si="305"/>
        <v>738.26063824000005</v>
      </c>
      <c r="C726" s="5">
        <f t="shared" si="317"/>
        <v>687.49995959</v>
      </c>
      <c r="D726" s="63">
        <f t="shared" si="318"/>
        <v>5438.12</v>
      </c>
      <c r="E726" s="11">
        <f>IF(K726=1,VLOOKUP(A726,[1]Plan1!$BO$80:$BQ$314,3),E725)</f>
        <v>5486.52</v>
      </c>
      <c r="F726" s="143">
        <f t="shared" si="319"/>
        <v>44152</v>
      </c>
      <c r="G726" s="9">
        <f t="shared" si="306"/>
        <v>8.9001346053416697E-3</v>
      </c>
      <c r="H726" s="64">
        <f t="shared" si="323"/>
        <v>44180</v>
      </c>
      <c r="I726" s="64">
        <f t="shared" si="307"/>
        <v>44180</v>
      </c>
      <c r="J726" s="1">
        <f t="shared" si="320"/>
        <v>21</v>
      </c>
      <c r="K726" s="1">
        <f t="shared" si="303"/>
        <v>12</v>
      </c>
      <c r="L726" s="5">
        <f t="shared" si="308"/>
        <v>1.00507613</v>
      </c>
      <c r="M726" s="12">
        <f t="shared" si="304"/>
        <v>1.00860017</v>
      </c>
      <c r="N726" s="12">
        <f t="shared" si="300"/>
        <v>1.0674498057234396</v>
      </c>
      <c r="O726" s="5">
        <f t="shared" si="302"/>
        <v>1.07286831</v>
      </c>
      <c r="P726" s="5">
        <f t="shared" si="309"/>
        <v>737.59691977</v>
      </c>
      <c r="Q726" s="10">
        <f t="shared" si="310"/>
        <v>0</v>
      </c>
      <c r="R726" s="6">
        <f t="shared" si="311"/>
        <v>0</v>
      </c>
      <c r="S726" s="5">
        <f t="shared" si="312"/>
        <v>0</v>
      </c>
      <c r="T726" s="6">
        <f t="shared" si="321"/>
        <v>0.12</v>
      </c>
      <c r="U726" s="10">
        <f t="shared" si="301"/>
        <v>2</v>
      </c>
      <c r="V726" s="10">
        <v>252</v>
      </c>
      <c r="W726" s="12">
        <f t="shared" si="313"/>
        <v>1.0008998389999999</v>
      </c>
      <c r="X726" s="5">
        <f t="shared" si="314"/>
        <v>0.66371846999999995</v>
      </c>
      <c r="Y726" s="11">
        <f t="shared" si="315"/>
        <v>0</v>
      </c>
      <c r="Z726" s="2" t="s">
        <v>65</v>
      </c>
      <c r="AA726" s="64">
        <f t="shared" si="322"/>
        <v>44195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9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4"/>
      <c r="CX726" s="1"/>
      <c r="CY726" s="1"/>
      <c r="CZ726" s="1"/>
      <c r="DA726" s="1"/>
      <c r="DB726" s="1"/>
      <c r="DC726" s="1"/>
      <c r="DD726" s="1"/>
      <c r="DE726" s="1"/>
      <c r="DF726" s="1"/>
      <c r="DG726" s="2"/>
      <c r="DH726" s="1"/>
      <c r="DI726" s="1"/>
      <c r="DJ726" s="1"/>
      <c r="DK726" s="1"/>
      <c r="DL726" s="1"/>
      <c r="DM726" s="1"/>
    </row>
    <row r="727" spans="1:117" x14ac:dyDescent="0.2">
      <c r="A727" s="97">
        <f t="shared" si="316"/>
        <v>44168</v>
      </c>
      <c r="B727" s="5">
        <f t="shared" si="305"/>
        <v>738.9044270899999</v>
      </c>
      <c r="C727" s="5">
        <f t="shared" si="317"/>
        <v>687.49995959</v>
      </c>
      <c r="D727" s="63">
        <f t="shared" si="318"/>
        <v>5438.12</v>
      </c>
      <c r="E727" s="11">
        <f>IF(K727=1,VLOOKUP(A727,[1]Plan1!$BO$80:$BQ$314,3),E726)</f>
        <v>5486.52</v>
      </c>
      <c r="F727" s="143">
        <f t="shared" si="319"/>
        <v>44152</v>
      </c>
      <c r="G727" s="9">
        <f t="shared" si="306"/>
        <v>8.9001346053416697E-3</v>
      </c>
      <c r="H727" s="64">
        <f t="shared" si="323"/>
        <v>44180</v>
      </c>
      <c r="I727" s="64">
        <f t="shared" si="307"/>
        <v>44180</v>
      </c>
      <c r="J727" s="1">
        <f t="shared" si="320"/>
        <v>21</v>
      </c>
      <c r="K727" s="1">
        <f t="shared" si="303"/>
        <v>13</v>
      </c>
      <c r="L727" s="5">
        <f t="shared" si="308"/>
        <v>1.0055003</v>
      </c>
      <c r="M727" s="12">
        <f t="shared" si="304"/>
        <v>1.00860017</v>
      </c>
      <c r="N727" s="12">
        <f t="shared" si="300"/>
        <v>1.0674498057234396</v>
      </c>
      <c r="O727" s="5">
        <f t="shared" si="302"/>
        <v>1.0733210900000001</v>
      </c>
      <c r="P727" s="5">
        <f t="shared" si="309"/>
        <v>737.90820599999995</v>
      </c>
      <c r="Q727" s="10">
        <f t="shared" si="310"/>
        <v>0</v>
      </c>
      <c r="R727" s="6">
        <f t="shared" si="311"/>
        <v>0</v>
      </c>
      <c r="S727" s="5">
        <f t="shared" si="312"/>
        <v>0</v>
      </c>
      <c r="T727" s="6">
        <f t="shared" si="321"/>
        <v>0.12</v>
      </c>
      <c r="U727" s="10">
        <f t="shared" si="301"/>
        <v>3</v>
      </c>
      <c r="V727" s="10">
        <v>252</v>
      </c>
      <c r="W727" s="12">
        <f t="shared" si="313"/>
        <v>1.0013500609999999</v>
      </c>
      <c r="X727" s="5">
        <f t="shared" si="314"/>
        <v>0.99622109000000003</v>
      </c>
      <c r="Y727" s="11">
        <f t="shared" si="315"/>
        <v>0</v>
      </c>
      <c r="Z727" s="2" t="s">
        <v>65</v>
      </c>
      <c r="AA727" s="64">
        <f t="shared" si="322"/>
        <v>44195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9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4"/>
      <c r="CX727" s="1"/>
      <c r="CY727" s="1"/>
      <c r="CZ727" s="1"/>
      <c r="DA727" s="1"/>
      <c r="DB727" s="1"/>
      <c r="DC727" s="1"/>
      <c r="DD727" s="1"/>
      <c r="DE727" s="1"/>
      <c r="DF727" s="1"/>
      <c r="DG727" s="2"/>
      <c r="DH727" s="1"/>
      <c r="DI727" s="1"/>
      <c r="DJ727" s="1"/>
      <c r="DK727" s="1"/>
      <c r="DL727" s="1"/>
      <c r="DM727" s="1"/>
    </row>
    <row r="728" spans="1:117" x14ac:dyDescent="0.2">
      <c r="A728" s="97">
        <f t="shared" si="316"/>
        <v>44169</v>
      </c>
      <c r="B728" s="5">
        <f t="shared" si="305"/>
        <v>739.54878456999995</v>
      </c>
      <c r="C728" s="5">
        <f t="shared" si="317"/>
        <v>687.49995959</v>
      </c>
      <c r="D728" s="63">
        <f t="shared" si="318"/>
        <v>5438.12</v>
      </c>
      <c r="E728" s="11">
        <f>IF(K728=1,VLOOKUP(A728,[1]Plan1!$BO$80:$BQ$314,3),E727)</f>
        <v>5486.52</v>
      </c>
      <c r="F728" s="143">
        <f t="shared" si="319"/>
        <v>44152</v>
      </c>
      <c r="G728" s="9">
        <f t="shared" si="306"/>
        <v>8.9001346053416697E-3</v>
      </c>
      <c r="H728" s="64">
        <f t="shared" si="323"/>
        <v>44180</v>
      </c>
      <c r="I728" s="64">
        <f t="shared" si="307"/>
        <v>44180</v>
      </c>
      <c r="J728" s="1">
        <f t="shared" si="320"/>
        <v>21</v>
      </c>
      <c r="K728" s="1">
        <f t="shared" si="303"/>
        <v>14</v>
      </c>
      <c r="L728" s="5">
        <f t="shared" si="308"/>
        <v>1.0059246500000001</v>
      </c>
      <c r="M728" s="12">
        <f t="shared" si="304"/>
        <v>1.00860017</v>
      </c>
      <c r="N728" s="12">
        <f t="shared" si="300"/>
        <v>1.0674498057234396</v>
      </c>
      <c r="O728" s="5">
        <f t="shared" si="302"/>
        <v>1.07377407</v>
      </c>
      <c r="P728" s="5">
        <f t="shared" si="309"/>
        <v>738.21962972999995</v>
      </c>
      <c r="Q728" s="10">
        <f t="shared" si="310"/>
        <v>0</v>
      </c>
      <c r="R728" s="6">
        <f t="shared" si="311"/>
        <v>0</v>
      </c>
      <c r="S728" s="5">
        <f t="shared" si="312"/>
        <v>0</v>
      </c>
      <c r="T728" s="6">
        <f t="shared" si="321"/>
        <v>0.12</v>
      </c>
      <c r="U728" s="10">
        <f t="shared" si="301"/>
        <v>4</v>
      </c>
      <c r="V728" s="10">
        <v>252</v>
      </c>
      <c r="W728" s="12">
        <f t="shared" si="313"/>
        <v>1.0018004869999999</v>
      </c>
      <c r="X728" s="5">
        <f t="shared" si="314"/>
        <v>1.3291548399999999</v>
      </c>
      <c r="Y728" s="11">
        <f t="shared" si="315"/>
        <v>0</v>
      </c>
      <c r="Z728" s="2" t="s">
        <v>65</v>
      </c>
      <c r="AA728" s="64">
        <f t="shared" si="322"/>
        <v>44195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9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4"/>
      <c r="CX728" s="1"/>
      <c r="CY728" s="1"/>
      <c r="CZ728" s="1"/>
      <c r="DA728" s="1"/>
      <c r="DB728" s="1"/>
      <c r="DC728" s="1"/>
      <c r="DD728" s="1"/>
      <c r="DE728" s="1"/>
      <c r="DF728" s="1"/>
      <c r="DG728" s="2"/>
      <c r="DH728" s="1"/>
      <c r="DI728" s="1"/>
      <c r="DJ728" s="1"/>
      <c r="DK728" s="1"/>
      <c r="DL728" s="1"/>
      <c r="DM728" s="1"/>
    </row>
    <row r="729" spans="1:117" x14ac:dyDescent="0.2">
      <c r="A729" s="97">
        <f t="shared" si="316"/>
        <v>44170</v>
      </c>
      <c r="B729" s="5">
        <f t="shared" si="305"/>
        <v>740.19369582000002</v>
      </c>
      <c r="C729" s="5">
        <f t="shared" si="317"/>
        <v>687.49995959</v>
      </c>
      <c r="D729" s="63">
        <f t="shared" si="318"/>
        <v>5438.12</v>
      </c>
      <c r="E729" s="11">
        <f>IF(K729=1,VLOOKUP(A729,[1]Plan1!$BO$80:$BQ$314,3),E728)</f>
        <v>5486.52</v>
      </c>
      <c r="F729" s="143">
        <f t="shared" si="319"/>
        <v>44152</v>
      </c>
      <c r="G729" s="9">
        <f t="shared" si="306"/>
        <v>8.9001346053416697E-3</v>
      </c>
      <c r="H729" s="64">
        <f t="shared" si="323"/>
        <v>44180</v>
      </c>
      <c r="I729" s="64">
        <f t="shared" si="307"/>
        <v>44180</v>
      </c>
      <c r="J729" s="1">
        <f t="shared" si="320"/>
        <v>21</v>
      </c>
      <c r="K729" s="1">
        <f t="shared" si="303"/>
        <v>15</v>
      </c>
      <c r="L729" s="5">
        <f t="shared" si="308"/>
        <v>1.00634918</v>
      </c>
      <c r="M729" s="12">
        <f t="shared" si="304"/>
        <v>1.00860017</v>
      </c>
      <c r="N729" s="12">
        <f t="shared" si="300"/>
        <v>1.0674498057234396</v>
      </c>
      <c r="O729" s="5">
        <f t="shared" si="302"/>
        <v>1.07422723</v>
      </c>
      <c r="P729" s="5">
        <f t="shared" si="309"/>
        <v>738.53117721000001</v>
      </c>
      <c r="Q729" s="10">
        <f t="shared" si="310"/>
        <v>0</v>
      </c>
      <c r="R729" s="6">
        <f t="shared" si="311"/>
        <v>0</v>
      </c>
      <c r="S729" s="5">
        <f t="shared" si="312"/>
        <v>0</v>
      </c>
      <c r="T729" s="6">
        <f t="shared" si="321"/>
        <v>0.12</v>
      </c>
      <c r="U729" s="10">
        <f t="shared" si="301"/>
        <v>5</v>
      </c>
      <c r="V729" s="10">
        <v>252</v>
      </c>
      <c r="W729" s="12">
        <f t="shared" si="313"/>
        <v>1.002251115</v>
      </c>
      <c r="X729" s="5">
        <f t="shared" si="314"/>
        <v>1.66251861</v>
      </c>
      <c r="Y729" s="11">
        <f t="shared" si="315"/>
        <v>0</v>
      </c>
      <c r="Z729" s="2" t="s">
        <v>65</v>
      </c>
      <c r="AA729" s="64">
        <f t="shared" si="322"/>
        <v>44195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9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4"/>
      <c r="CX729" s="1"/>
      <c r="CY729" s="1"/>
      <c r="CZ729" s="1"/>
      <c r="DA729" s="1"/>
      <c r="DB729" s="1"/>
      <c r="DC729" s="1"/>
      <c r="DD729" s="1"/>
      <c r="DE729" s="1"/>
      <c r="DF729" s="1"/>
      <c r="DG729" s="2"/>
      <c r="DH729" s="1"/>
      <c r="DI729" s="1"/>
      <c r="DJ729" s="1"/>
      <c r="DK729" s="1"/>
      <c r="DL729" s="1"/>
      <c r="DM729" s="1"/>
    </row>
    <row r="730" spans="1:117" x14ac:dyDescent="0.2">
      <c r="A730" s="97">
        <f t="shared" si="316"/>
        <v>44171</v>
      </c>
      <c r="B730" s="5">
        <f t="shared" si="305"/>
        <v>740.19369582000002</v>
      </c>
      <c r="C730" s="5">
        <f t="shared" si="317"/>
        <v>687.49995959</v>
      </c>
      <c r="D730" s="63">
        <f t="shared" si="318"/>
        <v>5438.12</v>
      </c>
      <c r="E730" s="11">
        <f>IF(K730=1,VLOOKUP(A730,[1]Plan1!$BO$80:$BQ$314,3),E729)</f>
        <v>5486.52</v>
      </c>
      <c r="F730" s="143">
        <f t="shared" si="319"/>
        <v>44152</v>
      </c>
      <c r="G730" s="9">
        <f t="shared" si="306"/>
        <v>8.9001346053416697E-3</v>
      </c>
      <c r="H730" s="64">
        <f t="shared" si="323"/>
        <v>44180</v>
      </c>
      <c r="I730" s="64">
        <f t="shared" si="307"/>
        <v>44180</v>
      </c>
      <c r="J730" s="1">
        <f t="shared" si="320"/>
        <v>21</v>
      </c>
      <c r="K730" s="1">
        <f t="shared" si="303"/>
        <v>15</v>
      </c>
      <c r="L730" s="5">
        <f t="shared" si="308"/>
        <v>1.00634918</v>
      </c>
      <c r="M730" s="12">
        <f t="shared" si="304"/>
        <v>1.00860017</v>
      </c>
      <c r="N730" s="12">
        <f t="shared" si="300"/>
        <v>1.0674498057234396</v>
      </c>
      <c r="O730" s="5">
        <f t="shared" si="302"/>
        <v>1.07422723</v>
      </c>
      <c r="P730" s="5">
        <f t="shared" si="309"/>
        <v>738.53117721000001</v>
      </c>
      <c r="Q730" s="10">
        <f t="shared" si="310"/>
        <v>0</v>
      </c>
      <c r="R730" s="6">
        <f t="shared" si="311"/>
        <v>0</v>
      </c>
      <c r="S730" s="5">
        <f t="shared" si="312"/>
        <v>0</v>
      </c>
      <c r="T730" s="6">
        <f t="shared" si="321"/>
        <v>0.12</v>
      </c>
      <c r="U730" s="10">
        <f t="shared" si="301"/>
        <v>5</v>
      </c>
      <c r="V730" s="10">
        <v>252</v>
      </c>
      <c r="W730" s="12">
        <f t="shared" si="313"/>
        <v>1.002251115</v>
      </c>
      <c r="X730" s="5">
        <f t="shared" si="314"/>
        <v>1.66251861</v>
      </c>
      <c r="Y730" s="11">
        <f t="shared" si="315"/>
        <v>0</v>
      </c>
      <c r="Z730" s="2" t="s">
        <v>65</v>
      </c>
      <c r="AA730" s="64">
        <f t="shared" si="322"/>
        <v>44195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9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4"/>
      <c r="CX730" s="1"/>
      <c r="CY730" s="1"/>
      <c r="CZ730" s="1"/>
      <c r="DA730" s="1"/>
      <c r="DB730" s="1"/>
      <c r="DC730" s="1"/>
      <c r="DD730" s="1"/>
      <c r="DE730" s="1"/>
      <c r="DF730" s="1"/>
      <c r="DG730" s="2"/>
      <c r="DH730" s="1"/>
      <c r="DI730" s="1"/>
      <c r="DJ730" s="1"/>
      <c r="DK730" s="1"/>
      <c r="DL730" s="1"/>
      <c r="DM730" s="1"/>
    </row>
    <row r="731" spans="1:117" x14ac:dyDescent="0.2">
      <c r="A731" s="97">
        <f t="shared" si="316"/>
        <v>44172</v>
      </c>
      <c r="B731" s="5">
        <f t="shared" si="305"/>
        <v>740.19369582000002</v>
      </c>
      <c r="C731" s="5">
        <f t="shared" si="317"/>
        <v>687.49995959</v>
      </c>
      <c r="D731" s="63">
        <f t="shared" si="318"/>
        <v>5438.12</v>
      </c>
      <c r="E731" s="11">
        <f>IF(K731=1,VLOOKUP(A731,[1]Plan1!$BO$80:$BQ$314,3),E730)</f>
        <v>5486.52</v>
      </c>
      <c r="F731" s="143">
        <f t="shared" si="319"/>
        <v>44152</v>
      </c>
      <c r="G731" s="9">
        <f t="shared" si="306"/>
        <v>8.9001346053416697E-3</v>
      </c>
      <c r="H731" s="64">
        <f t="shared" si="323"/>
        <v>44180</v>
      </c>
      <c r="I731" s="64">
        <f t="shared" si="307"/>
        <v>44180</v>
      </c>
      <c r="J731" s="1">
        <f t="shared" si="320"/>
        <v>21</v>
      </c>
      <c r="K731" s="1">
        <f t="shared" si="303"/>
        <v>15</v>
      </c>
      <c r="L731" s="5">
        <f t="shared" si="308"/>
        <v>1.00634918</v>
      </c>
      <c r="M731" s="12">
        <f t="shared" si="304"/>
        <v>1.00860017</v>
      </c>
      <c r="N731" s="12">
        <f t="shared" si="300"/>
        <v>1.0674498057234396</v>
      </c>
      <c r="O731" s="5">
        <f t="shared" si="302"/>
        <v>1.07422723</v>
      </c>
      <c r="P731" s="5">
        <f t="shared" si="309"/>
        <v>738.53117721000001</v>
      </c>
      <c r="Q731" s="10">
        <f t="shared" si="310"/>
        <v>0</v>
      </c>
      <c r="R731" s="6">
        <f t="shared" si="311"/>
        <v>0</v>
      </c>
      <c r="S731" s="5">
        <f t="shared" si="312"/>
        <v>0</v>
      </c>
      <c r="T731" s="6">
        <f t="shared" si="321"/>
        <v>0.12</v>
      </c>
      <c r="U731" s="10">
        <f t="shared" si="301"/>
        <v>5</v>
      </c>
      <c r="V731" s="10">
        <v>252</v>
      </c>
      <c r="W731" s="12">
        <f t="shared" si="313"/>
        <v>1.002251115</v>
      </c>
      <c r="X731" s="5">
        <f t="shared" si="314"/>
        <v>1.66251861</v>
      </c>
      <c r="Y731" s="11">
        <f t="shared" si="315"/>
        <v>0</v>
      </c>
      <c r="Z731" s="2" t="s">
        <v>65</v>
      </c>
      <c r="AA731" s="64">
        <f t="shared" si="322"/>
        <v>44195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9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4"/>
      <c r="CX731" s="1"/>
      <c r="CY731" s="1"/>
      <c r="CZ731" s="1"/>
      <c r="DA731" s="1"/>
      <c r="DB731" s="1"/>
      <c r="DC731" s="1"/>
      <c r="DD731" s="1"/>
      <c r="DE731" s="1"/>
      <c r="DF731" s="1"/>
      <c r="DG731" s="2"/>
      <c r="DH731" s="1"/>
      <c r="DI731" s="1"/>
      <c r="DJ731" s="1"/>
      <c r="DK731" s="1"/>
      <c r="DL731" s="1"/>
      <c r="DM731" s="1"/>
    </row>
    <row r="732" spans="1:117" x14ac:dyDescent="0.2">
      <c r="A732" s="97">
        <f t="shared" si="316"/>
        <v>44173</v>
      </c>
      <c r="B732" s="5">
        <f t="shared" si="305"/>
        <v>740.83917570000006</v>
      </c>
      <c r="C732" s="5">
        <f t="shared" si="317"/>
        <v>687.49995959</v>
      </c>
      <c r="D732" s="63">
        <f t="shared" si="318"/>
        <v>5438.12</v>
      </c>
      <c r="E732" s="11">
        <f>IF(K732=1,VLOOKUP(A732,[1]Plan1!$BO$80:$BQ$314,3),E731)</f>
        <v>5486.52</v>
      </c>
      <c r="F732" s="143">
        <f t="shared" si="319"/>
        <v>44152</v>
      </c>
      <c r="G732" s="9">
        <f t="shared" si="306"/>
        <v>8.9001346053416697E-3</v>
      </c>
      <c r="H732" s="64">
        <f t="shared" si="323"/>
        <v>44180</v>
      </c>
      <c r="I732" s="64">
        <f t="shared" si="307"/>
        <v>44180</v>
      </c>
      <c r="J732" s="1">
        <f t="shared" si="320"/>
        <v>21</v>
      </c>
      <c r="K732" s="1">
        <f t="shared" si="303"/>
        <v>16</v>
      </c>
      <c r="L732" s="5">
        <f t="shared" si="308"/>
        <v>1.0067738900000001</v>
      </c>
      <c r="M732" s="12">
        <f t="shared" si="304"/>
        <v>1.00860017</v>
      </c>
      <c r="N732" s="12">
        <f t="shared" si="300"/>
        <v>1.0674498057234396</v>
      </c>
      <c r="O732" s="5">
        <f t="shared" si="302"/>
        <v>1.07468059</v>
      </c>
      <c r="P732" s="5">
        <f t="shared" si="309"/>
        <v>738.84286219000001</v>
      </c>
      <c r="Q732" s="10">
        <f t="shared" si="310"/>
        <v>0</v>
      </c>
      <c r="R732" s="6">
        <f t="shared" si="311"/>
        <v>0</v>
      </c>
      <c r="S732" s="5">
        <f t="shared" si="312"/>
        <v>0</v>
      </c>
      <c r="T732" s="6">
        <f t="shared" si="321"/>
        <v>0.12</v>
      </c>
      <c r="U732" s="10">
        <f t="shared" si="301"/>
        <v>6</v>
      </c>
      <c r="V732" s="10">
        <v>252</v>
      </c>
      <c r="W732" s="12">
        <f t="shared" si="313"/>
        <v>1.002701946</v>
      </c>
      <c r="X732" s="5">
        <f t="shared" si="314"/>
        <v>1.99631351</v>
      </c>
      <c r="Y732" s="11">
        <f t="shared" si="315"/>
        <v>0</v>
      </c>
      <c r="Z732" s="2" t="s">
        <v>65</v>
      </c>
      <c r="AA732" s="64">
        <f t="shared" si="322"/>
        <v>44195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9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4"/>
      <c r="CX732" s="1"/>
      <c r="CY732" s="1"/>
      <c r="CZ732" s="1"/>
      <c r="DA732" s="1"/>
      <c r="DB732" s="1"/>
      <c r="DC732" s="1"/>
      <c r="DD732" s="1"/>
      <c r="DE732" s="1"/>
      <c r="DF732" s="1"/>
      <c r="DG732" s="2"/>
      <c r="DH732" s="1"/>
      <c r="DI732" s="1"/>
      <c r="DJ732" s="1"/>
      <c r="DK732" s="1"/>
      <c r="DL732" s="1"/>
      <c r="DM732" s="1"/>
    </row>
    <row r="733" spans="1:117" x14ac:dyDescent="0.2">
      <c r="A733" s="97">
        <f t="shared" si="316"/>
        <v>44174</v>
      </c>
      <c r="B733" s="5">
        <f t="shared" si="305"/>
        <v>741.4852169699999</v>
      </c>
      <c r="C733" s="5">
        <f t="shared" si="317"/>
        <v>687.49995959</v>
      </c>
      <c r="D733" s="63">
        <f t="shared" si="318"/>
        <v>5438.12</v>
      </c>
      <c r="E733" s="11">
        <f>IF(K733=1,VLOOKUP(A733,[1]Plan1!$BO$80:$BQ$314,3),E732)</f>
        <v>5486.52</v>
      </c>
      <c r="F733" s="143">
        <f t="shared" si="319"/>
        <v>44152</v>
      </c>
      <c r="G733" s="9">
        <f t="shared" si="306"/>
        <v>8.9001346053416697E-3</v>
      </c>
      <c r="H733" s="64">
        <f t="shared" si="323"/>
        <v>44180</v>
      </c>
      <c r="I733" s="64">
        <f t="shared" si="307"/>
        <v>44180</v>
      </c>
      <c r="J733" s="1">
        <f t="shared" si="320"/>
        <v>21</v>
      </c>
      <c r="K733" s="1">
        <f t="shared" si="303"/>
        <v>17</v>
      </c>
      <c r="L733" s="5">
        <f t="shared" si="308"/>
        <v>1.00719878</v>
      </c>
      <c r="M733" s="12">
        <f t="shared" si="304"/>
        <v>1.00860017</v>
      </c>
      <c r="N733" s="12">
        <f t="shared" si="300"/>
        <v>1.0674498057234396</v>
      </c>
      <c r="O733" s="5">
        <f t="shared" si="302"/>
        <v>1.0751341400000001</v>
      </c>
      <c r="P733" s="5">
        <f t="shared" si="309"/>
        <v>739.15467779999994</v>
      </c>
      <c r="Q733" s="10">
        <f t="shared" si="310"/>
        <v>0</v>
      </c>
      <c r="R733" s="6">
        <f t="shared" si="311"/>
        <v>0</v>
      </c>
      <c r="S733" s="5">
        <f t="shared" si="312"/>
        <v>0</v>
      </c>
      <c r="T733" s="6">
        <f t="shared" si="321"/>
        <v>0.12</v>
      </c>
      <c r="U733" s="10">
        <f t="shared" si="301"/>
        <v>7</v>
      </c>
      <c r="V733" s="10">
        <v>252</v>
      </c>
      <c r="W733" s="12">
        <f t="shared" si="313"/>
        <v>1.003152979</v>
      </c>
      <c r="X733" s="5">
        <f t="shared" si="314"/>
        <v>2.3305391700000002</v>
      </c>
      <c r="Y733" s="11">
        <f t="shared" si="315"/>
        <v>0</v>
      </c>
      <c r="Z733" s="2" t="s">
        <v>65</v>
      </c>
      <c r="AA733" s="64">
        <f t="shared" si="322"/>
        <v>44195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9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4"/>
      <c r="CX733" s="1"/>
      <c r="CY733" s="1"/>
      <c r="CZ733" s="1"/>
      <c r="DA733" s="1"/>
      <c r="DB733" s="1"/>
      <c r="DC733" s="1"/>
      <c r="DD733" s="1"/>
      <c r="DE733" s="1"/>
      <c r="DF733" s="1"/>
      <c r="DG733" s="2"/>
      <c r="DH733" s="1"/>
      <c r="DI733" s="1"/>
      <c r="DJ733" s="1"/>
      <c r="DK733" s="1"/>
      <c r="DL733" s="1"/>
      <c r="DM733" s="1"/>
    </row>
    <row r="734" spans="1:117" x14ac:dyDescent="0.2">
      <c r="A734" s="97">
        <f t="shared" si="316"/>
        <v>44175</v>
      </c>
      <c r="B734" s="5">
        <f t="shared" si="305"/>
        <v>742.13182146000008</v>
      </c>
      <c r="C734" s="5">
        <f t="shared" si="317"/>
        <v>687.49995959</v>
      </c>
      <c r="D734" s="63">
        <f t="shared" si="318"/>
        <v>5438.12</v>
      </c>
      <c r="E734" s="11">
        <f>IF(K734=1,VLOOKUP(A734,[1]Plan1!$BO$80:$BQ$314,3),E733)</f>
        <v>5486.52</v>
      </c>
      <c r="F734" s="143">
        <f t="shared" si="319"/>
        <v>44152</v>
      </c>
      <c r="G734" s="9">
        <f t="shared" si="306"/>
        <v>8.9001346053416697E-3</v>
      </c>
      <c r="H734" s="64">
        <f t="shared" si="323"/>
        <v>44180</v>
      </c>
      <c r="I734" s="64">
        <f t="shared" si="307"/>
        <v>44180</v>
      </c>
      <c r="J734" s="1">
        <f t="shared" si="320"/>
        <v>21</v>
      </c>
      <c r="K734" s="1">
        <f t="shared" si="303"/>
        <v>18</v>
      </c>
      <c r="L734" s="5">
        <f t="shared" si="308"/>
        <v>1.0076238500000001</v>
      </c>
      <c r="M734" s="12">
        <f t="shared" si="304"/>
        <v>1.00860017</v>
      </c>
      <c r="N734" s="12">
        <f t="shared" si="300"/>
        <v>1.0674498057234396</v>
      </c>
      <c r="O734" s="5">
        <f t="shared" si="302"/>
        <v>1.0755878800000001</v>
      </c>
      <c r="P734" s="5">
        <f t="shared" si="309"/>
        <v>739.46662403000005</v>
      </c>
      <c r="Q734" s="10">
        <f t="shared" si="310"/>
        <v>0</v>
      </c>
      <c r="R734" s="6">
        <f t="shared" si="311"/>
        <v>0</v>
      </c>
      <c r="S734" s="5">
        <f t="shared" si="312"/>
        <v>0</v>
      </c>
      <c r="T734" s="6">
        <f t="shared" si="321"/>
        <v>0.12</v>
      </c>
      <c r="U734" s="10">
        <f t="shared" si="301"/>
        <v>8</v>
      </c>
      <c r="V734" s="10">
        <v>252</v>
      </c>
      <c r="W734" s="12">
        <f t="shared" si="313"/>
        <v>1.003604216</v>
      </c>
      <c r="X734" s="5">
        <f t="shared" si="314"/>
        <v>2.6651974300000001</v>
      </c>
      <c r="Y734" s="11">
        <f t="shared" si="315"/>
        <v>0</v>
      </c>
      <c r="Z734" s="2" t="s">
        <v>65</v>
      </c>
      <c r="AA734" s="64">
        <f t="shared" si="322"/>
        <v>44195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9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4"/>
      <c r="CX734" s="1"/>
      <c r="CY734" s="1"/>
      <c r="CZ734" s="1"/>
      <c r="DA734" s="1"/>
      <c r="DB734" s="1"/>
      <c r="DC734" s="1"/>
      <c r="DD734" s="1"/>
      <c r="DE734" s="1"/>
      <c r="DF734" s="1"/>
      <c r="DG734" s="2"/>
      <c r="DH734" s="1"/>
      <c r="DI734" s="1"/>
      <c r="DJ734" s="1"/>
      <c r="DK734" s="1"/>
      <c r="DL734" s="1"/>
      <c r="DM734" s="1"/>
    </row>
    <row r="735" spans="1:117" x14ac:dyDescent="0.2">
      <c r="A735" s="97">
        <f t="shared" si="316"/>
        <v>44176</v>
      </c>
      <c r="B735" s="5">
        <f t="shared" si="305"/>
        <v>742.77898806999997</v>
      </c>
      <c r="C735" s="5">
        <f t="shared" si="317"/>
        <v>687.49995959</v>
      </c>
      <c r="D735" s="63">
        <f t="shared" si="318"/>
        <v>5438.12</v>
      </c>
      <c r="E735" s="11">
        <f>IF(K735=1,VLOOKUP(A735,[1]Plan1!$BO$80:$BQ$314,3),E734)</f>
        <v>5486.52</v>
      </c>
      <c r="F735" s="143">
        <f t="shared" si="319"/>
        <v>44152</v>
      </c>
      <c r="G735" s="9">
        <f t="shared" si="306"/>
        <v>8.9001346053416697E-3</v>
      </c>
      <c r="H735" s="64">
        <f t="shared" si="323"/>
        <v>44180</v>
      </c>
      <c r="I735" s="64">
        <f t="shared" si="307"/>
        <v>44180</v>
      </c>
      <c r="J735" s="1">
        <f t="shared" si="320"/>
        <v>21</v>
      </c>
      <c r="K735" s="1">
        <f t="shared" si="303"/>
        <v>19</v>
      </c>
      <c r="L735" s="5">
        <f t="shared" si="308"/>
        <v>1.0080491</v>
      </c>
      <c r="M735" s="12">
        <f t="shared" si="304"/>
        <v>1.00860017</v>
      </c>
      <c r="N735" s="12">
        <f t="shared" ref="N735:N798" si="324">IF(I735&gt;I734,N734*M735,N734)</f>
        <v>1.0674498057234396</v>
      </c>
      <c r="O735" s="5">
        <f t="shared" si="302"/>
        <v>1.07604181</v>
      </c>
      <c r="P735" s="5">
        <f t="shared" si="309"/>
        <v>739.77870088999998</v>
      </c>
      <c r="Q735" s="10">
        <f t="shared" si="310"/>
        <v>0</v>
      </c>
      <c r="R735" s="6">
        <f t="shared" si="311"/>
        <v>0</v>
      </c>
      <c r="S735" s="5">
        <f t="shared" si="312"/>
        <v>0</v>
      </c>
      <c r="T735" s="6">
        <f t="shared" si="321"/>
        <v>0.12</v>
      </c>
      <c r="U735" s="10">
        <f t="shared" si="301"/>
        <v>9</v>
      </c>
      <c r="V735" s="10">
        <v>252</v>
      </c>
      <c r="W735" s="12">
        <f t="shared" si="313"/>
        <v>1.0040556549999999</v>
      </c>
      <c r="X735" s="5">
        <f t="shared" si="314"/>
        <v>3.0002871799999999</v>
      </c>
      <c r="Y735" s="11">
        <f t="shared" si="315"/>
        <v>0</v>
      </c>
      <c r="Z735" s="2" t="s">
        <v>65</v>
      </c>
      <c r="AA735" s="64">
        <f t="shared" si="322"/>
        <v>44195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9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4"/>
      <c r="CX735" s="1"/>
      <c r="CY735" s="1"/>
      <c r="CZ735" s="1"/>
      <c r="DA735" s="1"/>
      <c r="DB735" s="1"/>
      <c r="DC735" s="1"/>
      <c r="DD735" s="1"/>
      <c r="DE735" s="1"/>
      <c r="DF735" s="1"/>
      <c r="DG735" s="2"/>
      <c r="DH735" s="1"/>
      <c r="DI735" s="1"/>
      <c r="DJ735" s="1"/>
      <c r="DK735" s="1"/>
      <c r="DL735" s="1"/>
      <c r="DM735" s="1"/>
    </row>
    <row r="736" spans="1:117" x14ac:dyDescent="0.2">
      <c r="A736" s="97">
        <f t="shared" si="316"/>
        <v>44177</v>
      </c>
      <c r="B736" s="5">
        <f t="shared" si="305"/>
        <v>743.42671789999997</v>
      </c>
      <c r="C736" s="5">
        <f t="shared" si="317"/>
        <v>687.49995959</v>
      </c>
      <c r="D736" s="63">
        <f t="shared" si="318"/>
        <v>5438.12</v>
      </c>
      <c r="E736" s="11">
        <f>IF(K736=1,VLOOKUP(A736,[1]Plan1!$BO$80:$BQ$314,3),E735)</f>
        <v>5486.52</v>
      </c>
      <c r="F736" s="143">
        <f t="shared" si="319"/>
        <v>44152</v>
      </c>
      <c r="G736" s="9">
        <f t="shared" si="306"/>
        <v>8.9001346053416697E-3</v>
      </c>
      <c r="H736" s="64">
        <f t="shared" si="323"/>
        <v>44180</v>
      </c>
      <c r="I736" s="64">
        <f t="shared" si="307"/>
        <v>44180</v>
      </c>
      <c r="J736" s="1">
        <f t="shared" si="320"/>
        <v>21</v>
      </c>
      <c r="K736" s="1">
        <f t="shared" si="303"/>
        <v>20</v>
      </c>
      <c r="L736" s="5">
        <f t="shared" si="308"/>
        <v>1.00847452</v>
      </c>
      <c r="M736" s="12">
        <f t="shared" si="304"/>
        <v>1.00860017</v>
      </c>
      <c r="N736" s="12">
        <f t="shared" si="324"/>
        <v>1.0674498057234396</v>
      </c>
      <c r="O736" s="5">
        <f t="shared" si="302"/>
        <v>1.0764959300000001</v>
      </c>
      <c r="P736" s="5">
        <f t="shared" si="309"/>
        <v>740.09090836999997</v>
      </c>
      <c r="Q736" s="10">
        <f t="shared" si="310"/>
        <v>0</v>
      </c>
      <c r="R736" s="6">
        <f t="shared" si="311"/>
        <v>0</v>
      </c>
      <c r="S736" s="5">
        <f t="shared" si="312"/>
        <v>0</v>
      </c>
      <c r="T736" s="6">
        <f t="shared" si="321"/>
        <v>0.12</v>
      </c>
      <c r="U736" s="10">
        <f t="shared" si="301"/>
        <v>10</v>
      </c>
      <c r="V736" s="10">
        <v>252</v>
      </c>
      <c r="W736" s="12">
        <f t="shared" si="313"/>
        <v>1.004507297</v>
      </c>
      <c r="X736" s="5">
        <f t="shared" si="314"/>
        <v>3.3358095300000001</v>
      </c>
      <c r="Y736" s="11">
        <f t="shared" si="315"/>
        <v>0</v>
      </c>
      <c r="Z736" s="2" t="s">
        <v>65</v>
      </c>
      <c r="AA736" s="64">
        <f t="shared" si="322"/>
        <v>44195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9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4"/>
      <c r="CX736" s="1"/>
      <c r="CY736" s="1"/>
      <c r="CZ736" s="1"/>
      <c r="DA736" s="1"/>
      <c r="DB736" s="1"/>
      <c r="DC736" s="1"/>
      <c r="DD736" s="1"/>
      <c r="DE736" s="1"/>
      <c r="DF736" s="1"/>
      <c r="DG736" s="2"/>
      <c r="DH736" s="1"/>
      <c r="DI736" s="1"/>
      <c r="DJ736" s="1"/>
      <c r="DK736" s="1"/>
      <c r="DL736" s="1"/>
      <c r="DM736" s="1"/>
    </row>
    <row r="737" spans="1:117" x14ac:dyDescent="0.2">
      <c r="A737" s="97">
        <f t="shared" si="316"/>
        <v>44178</v>
      </c>
      <c r="B737" s="5">
        <f t="shared" si="305"/>
        <v>743.42671789999997</v>
      </c>
      <c r="C737" s="5">
        <f t="shared" si="317"/>
        <v>687.49995959</v>
      </c>
      <c r="D737" s="63">
        <f t="shared" si="318"/>
        <v>5438.12</v>
      </c>
      <c r="E737" s="11">
        <f>IF(K737=1,VLOOKUP(A737,[1]Plan1!$BO$80:$BQ$314,3),E736)</f>
        <v>5486.52</v>
      </c>
      <c r="F737" s="143">
        <f t="shared" si="319"/>
        <v>44152</v>
      </c>
      <c r="G737" s="9">
        <f t="shared" si="306"/>
        <v>8.9001346053416697E-3</v>
      </c>
      <c r="H737" s="64">
        <f t="shared" si="323"/>
        <v>44180</v>
      </c>
      <c r="I737" s="64">
        <f t="shared" si="307"/>
        <v>44180</v>
      </c>
      <c r="J737" s="1">
        <f t="shared" si="320"/>
        <v>21</v>
      </c>
      <c r="K737" s="1">
        <f t="shared" si="303"/>
        <v>20</v>
      </c>
      <c r="L737" s="5">
        <f t="shared" si="308"/>
        <v>1.00847452</v>
      </c>
      <c r="M737" s="12">
        <f t="shared" si="304"/>
        <v>1.00860017</v>
      </c>
      <c r="N737" s="12">
        <f t="shared" si="324"/>
        <v>1.0674498057234396</v>
      </c>
      <c r="O737" s="5">
        <f t="shared" si="302"/>
        <v>1.0764959300000001</v>
      </c>
      <c r="P737" s="5">
        <f t="shared" si="309"/>
        <v>740.09090836999997</v>
      </c>
      <c r="Q737" s="10">
        <f t="shared" si="310"/>
        <v>0</v>
      </c>
      <c r="R737" s="6">
        <f t="shared" si="311"/>
        <v>0</v>
      </c>
      <c r="S737" s="5">
        <f t="shared" si="312"/>
        <v>0</v>
      </c>
      <c r="T737" s="6">
        <f t="shared" si="321"/>
        <v>0.12</v>
      </c>
      <c r="U737" s="10">
        <f t="shared" si="301"/>
        <v>10</v>
      </c>
      <c r="V737" s="10">
        <v>252</v>
      </c>
      <c r="W737" s="12">
        <f t="shared" si="313"/>
        <v>1.004507297</v>
      </c>
      <c r="X737" s="5">
        <f t="shared" si="314"/>
        <v>3.3358095300000001</v>
      </c>
      <c r="Y737" s="11">
        <f t="shared" si="315"/>
        <v>0</v>
      </c>
      <c r="Z737" s="2" t="s">
        <v>65</v>
      </c>
      <c r="AA737" s="64">
        <f t="shared" si="322"/>
        <v>44195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9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4"/>
      <c r="CX737" s="1"/>
      <c r="CY737" s="1"/>
      <c r="CZ737" s="1"/>
      <c r="DA737" s="1"/>
      <c r="DB737" s="1"/>
      <c r="DC737" s="1"/>
      <c r="DD737" s="1"/>
      <c r="DE737" s="1"/>
      <c r="DF737" s="1"/>
      <c r="DG737" s="2"/>
      <c r="DH737" s="1"/>
      <c r="DI737" s="1"/>
      <c r="DJ737" s="1"/>
      <c r="DK737" s="1"/>
      <c r="DL737" s="1"/>
      <c r="DM737" s="1"/>
    </row>
    <row r="738" spans="1:117" x14ac:dyDescent="0.2">
      <c r="A738" s="97">
        <f t="shared" si="316"/>
        <v>44179</v>
      </c>
      <c r="B738" s="5">
        <f t="shared" si="305"/>
        <v>743.42671789999997</v>
      </c>
      <c r="C738" s="5">
        <f t="shared" si="317"/>
        <v>687.49995959</v>
      </c>
      <c r="D738" s="63">
        <f t="shared" si="318"/>
        <v>5438.12</v>
      </c>
      <c r="E738" s="11">
        <f>IF(K738=1,VLOOKUP(A738,[1]Plan1!$BO$80:$BQ$314,3),E737)</f>
        <v>5486.52</v>
      </c>
      <c r="F738" s="143">
        <f t="shared" si="319"/>
        <v>44152</v>
      </c>
      <c r="G738" s="9">
        <f t="shared" si="306"/>
        <v>8.9001346053416697E-3</v>
      </c>
      <c r="H738" s="64">
        <f t="shared" si="323"/>
        <v>44180</v>
      </c>
      <c r="I738" s="64">
        <f t="shared" si="307"/>
        <v>44180</v>
      </c>
      <c r="J738" s="1">
        <f t="shared" si="320"/>
        <v>21</v>
      </c>
      <c r="K738" s="1">
        <f t="shared" si="303"/>
        <v>20</v>
      </c>
      <c r="L738" s="5">
        <f t="shared" si="308"/>
        <v>1.00847452</v>
      </c>
      <c r="M738" s="12">
        <f t="shared" si="304"/>
        <v>1.00860017</v>
      </c>
      <c r="N738" s="12">
        <f t="shared" si="324"/>
        <v>1.0674498057234396</v>
      </c>
      <c r="O738" s="5">
        <f t="shared" si="302"/>
        <v>1.0764959300000001</v>
      </c>
      <c r="P738" s="5">
        <f t="shared" si="309"/>
        <v>740.09090836999997</v>
      </c>
      <c r="Q738" s="10">
        <f t="shared" si="310"/>
        <v>0</v>
      </c>
      <c r="R738" s="6">
        <f t="shared" si="311"/>
        <v>0</v>
      </c>
      <c r="S738" s="5">
        <f t="shared" si="312"/>
        <v>0</v>
      </c>
      <c r="T738" s="6">
        <f t="shared" si="321"/>
        <v>0.12</v>
      </c>
      <c r="U738" s="10">
        <f t="shared" si="301"/>
        <v>10</v>
      </c>
      <c r="V738" s="10">
        <v>252</v>
      </c>
      <c r="W738" s="12">
        <f t="shared" si="313"/>
        <v>1.004507297</v>
      </c>
      <c r="X738" s="5">
        <f t="shared" si="314"/>
        <v>3.3358095300000001</v>
      </c>
      <c r="Y738" s="11">
        <f t="shared" si="315"/>
        <v>0</v>
      </c>
      <c r="Z738" s="2" t="s">
        <v>65</v>
      </c>
      <c r="AA738" s="64">
        <f t="shared" si="322"/>
        <v>44195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9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4"/>
      <c r="CX738" s="1"/>
      <c r="CY738" s="1"/>
      <c r="CZ738" s="1"/>
      <c r="DA738" s="1"/>
      <c r="DB738" s="1"/>
      <c r="DC738" s="1"/>
      <c r="DD738" s="1"/>
      <c r="DE738" s="1"/>
      <c r="DF738" s="1"/>
      <c r="DG738" s="2"/>
      <c r="DH738" s="1"/>
      <c r="DI738" s="1"/>
      <c r="DJ738" s="1"/>
      <c r="DK738" s="1"/>
      <c r="DL738" s="1"/>
      <c r="DM738" s="1"/>
    </row>
    <row r="739" spans="1:117" x14ac:dyDescent="0.2">
      <c r="A739" s="97">
        <f t="shared" si="316"/>
        <v>44180</v>
      </c>
      <c r="B739" s="5">
        <f t="shared" si="305"/>
        <v>744.07501205000005</v>
      </c>
      <c r="C739" s="5">
        <f t="shared" si="317"/>
        <v>687.49995959</v>
      </c>
      <c r="D739" s="63">
        <f t="shared" si="318"/>
        <v>5438.12</v>
      </c>
      <c r="E739" s="11">
        <f>IF(K739=1,VLOOKUP(A739,[1]Plan1!$BO$80:$BQ$314,3),E738)</f>
        <v>5486.52</v>
      </c>
      <c r="F739" s="143">
        <f t="shared" si="319"/>
        <v>44152</v>
      </c>
      <c r="G739" s="9">
        <f t="shared" si="306"/>
        <v>8.9001346053416697E-3</v>
      </c>
      <c r="H739" s="64">
        <f t="shared" si="323"/>
        <v>44211</v>
      </c>
      <c r="I739" s="64">
        <f t="shared" si="307"/>
        <v>44180</v>
      </c>
      <c r="J739" s="1">
        <f t="shared" si="320"/>
        <v>21</v>
      </c>
      <c r="K739" s="1">
        <f t="shared" si="303"/>
        <v>21</v>
      </c>
      <c r="L739" s="5">
        <f t="shared" si="308"/>
        <v>1.00890013</v>
      </c>
      <c r="M739" s="12">
        <f t="shared" si="304"/>
        <v>1.00860017</v>
      </c>
      <c r="N739" s="12">
        <f t="shared" si="324"/>
        <v>1.0674498057234396</v>
      </c>
      <c r="O739" s="5">
        <f t="shared" si="302"/>
        <v>1.0769502399999999</v>
      </c>
      <c r="P739" s="5">
        <f t="shared" si="309"/>
        <v>740.40324648000001</v>
      </c>
      <c r="Q739" s="10">
        <f t="shared" si="310"/>
        <v>0</v>
      </c>
      <c r="R739" s="6">
        <f t="shared" si="311"/>
        <v>0</v>
      </c>
      <c r="S739" s="5">
        <f t="shared" si="312"/>
        <v>0</v>
      </c>
      <c r="T739" s="6">
        <f t="shared" si="321"/>
        <v>0.12</v>
      </c>
      <c r="U739" s="10">
        <f t="shared" si="301"/>
        <v>11</v>
      </c>
      <c r="V739" s="10">
        <v>252</v>
      </c>
      <c r="W739" s="12">
        <f t="shared" si="313"/>
        <v>1.004959143</v>
      </c>
      <c r="X739" s="5">
        <f t="shared" si="314"/>
        <v>3.6717655699999998</v>
      </c>
      <c r="Y739" s="11">
        <f t="shared" si="315"/>
        <v>0</v>
      </c>
      <c r="Z739" s="2" t="s">
        <v>65</v>
      </c>
      <c r="AA739" s="64">
        <f t="shared" si="322"/>
        <v>44195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9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4"/>
      <c r="CX739" s="1"/>
      <c r="CY739" s="1"/>
      <c r="CZ739" s="1"/>
      <c r="DA739" s="1"/>
      <c r="DB739" s="1"/>
      <c r="DC739" s="1"/>
      <c r="DD739" s="1"/>
      <c r="DE739" s="1"/>
      <c r="DF739" s="1"/>
      <c r="DG739" s="2"/>
      <c r="DH739" s="1"/>
      <c r="DI739" s="1"/>
      <c r="DJ739" s="1"/>
      <c r="DK739" s="1"/>
      <c r="DL739" s="1"/>
      <c r="DM739" s="1"/>
    </row>
    <row r="740" spans="1:117" x14ac:dyDescent="0.2">
      <c r="A740" s="97">
        <f t="shared" si="316"/>
        <v>44181</v>
      </c>
      <c r="B740" s="5">
        <f t="shared" si="305"/>
        <v>744.88522166999996</v>
      </c>
      <c r="C740" s="5">
        <f t="shared" si="317"/>
        <v>687.49995959</v>
      </c>
      <c r="D740" s="63">
        <f t="shared" si="318"/>
        <v>5486.52</v>
      </c>
      <c r="E740" s="11">
        <f>IF(K740=1,VLOOKUP(A740,[1]Plan1!$BO$80:$BQ$314,3),E739)</f>
        <v>5560.59</v>
      </c>
      <c r="F740" s="143">
        <f t="shared" si="319"/>
        <v>44181</v>
      </c>
      <c r="G740" s="9">
        <f t="shared" si="306"/>
        <v>1.3500360884495022E-2</v>
      </c>
      <c r="H740" s="64">
        <f t="shared" si="323"/>
        <v>44211</v>
      </c>
      <c r="I740" s="64">
        <f t="shared" si="307"/>
        <v>44211</v>
      </c>
      <c r="J740" s="1">
        <f t="shared" si="320"/>
        <v>21</v>
      </c>
      <c r="K740" s="1">
        <f t="shared" si="303"/>
        <v>1</v>
      </c>
      <c r="L740" s="5">
        <f t="shared" si="308"/>
        <v>1.0006387699999999</v>
      </c>
      <c r="M740" s="12">
        <f t="shared" si="304"/>
        <v>1.00890013</v>
      </c>
      <c r="N740" s="12">
        <f t="shared" si="324"/>
        <v>1.076950247762853</v>
      </c>
      <c r="O740" s="5">
        <f t="shared" si="302"/>
        <v>1.07763817</v>
      </c>
      <c r="P740" s="5">
        <f t="shared" si="309"/>
        <v>740.87619831999996</v>
      </c>
      <c r="Q740" s="10">
        <f t="shared" si="310"/>
        <v>0</v>
      </c>
      <c r="R740" s="6">
        <f t="shared" si="311"/>
        <v>0</v>
      </c>
      <c r="S740" s="5">
        <f t="shared" si="312"/>
        <v>0</v>
      </c>
      <c r="T740" s="6">
        <f t="shared" si="321"/>
        <v>0.12</v>
      </c>
      <c r="U740" s="10">
        <f t="shared" si="301"/>
        <v>12</v>
      </c>
      <c r="V740" s="10">
        <v>252</v>
      </c>
      <c r="W740" s="12">
        <f t="shared" si="313"/>
        <v>1.005411192</v>
      </c>
      <c r="X740" s="5">
        <f t="shared" si="314"/>
        <v>4.0090233499999997</v>
      </c>
      <c r="Y740" s="11">
        <f t="shared" si="315"/>
        <v>0</v>
      </c>
      <c r="Z740" s="2" t="s">
        <v>65</v>
      </c>
      <c r="AA740" s="64">
        <f t="shared" si="322"/>
        <v>44195</v>
      </c>
      <c r="AB740" s="35"/>
      <c r="AC740" s="4"/>
      <c r="AD740" s="56"/>
      <c r="AE740" s="33"/>
      <c r="AF740" s="4"/>
      <c r="AG740" s="4"/>
      <c r="AH740" s="4"/>
      <c r="AI740" s="51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1"/>
      <c r="CH740" s="34"/>
      <c r="CI740" s="1"/>
      <c r="CJ740" s="4"/>
      <c r="CK740" s="4"/>
      <c r="CL740" s="4"/>
      <c r="CM740" s="4"/>
      <c r="CN740" s="1"/>
      <c r="CO740" s="4"/>
      <c r="CP740" s="1"/>
      <c r="CQ740" s="4"/>
      <c r="CR740" s="4"/>
      <c r="CS740" s="4"/>
      <c r="CT740" s="4"/>
      <c r="CU740" s="4"/>
      <c r="CV740" s="1"/>
      <c r="CW740" s="4"/>
      <c r="CX740" s="4"/>
      <c r="CY740" s="4"/>
      <c r="CZ740" s="4"/>
      <c r="DA740" s="1"/>
      <c r="DB740" s="4"/>
      <c r="DC740" s="4"/>
      <c r="DD740" s="4"/>
      <c r="DE740" s="4"/>
      <c r="DF740" s="4"/>
      <c r="DG740" s="35"/>
      <c r="DH740" s="4"/>
      <c r="DI740" s="4"/>
      <c r="DJ740" s="4"/>
      <c r="DK740" s="4"/>
      <c r="DL740" s="4"/>
      <c r="DM740" s="4"/>
    </row>
    <row r="741" spans="1:117" x14ac:dyDescent="0.2">
      <c r="A741" s="97">
        <f t="shared" si="316"/>
        <v>44182</v>
      </c>
      <c r="B741" s="5">
        <f t="shared" si="305"/>
        <v>745.69631366999999</v>
      </c>
      <c r="C741" s="5">
        <f t="shared" si="317"/>
        <v>687.49995959</v>
      </c>
      <c r="D741" s="63">
        <f t="shared" si="318"/>
        <v>5486.52</v>
      </c>
      <c r="E741" s="11">
        <f>IF(K741=1,VLOOKUP(A741,[1]Plan1!$BO$80:$BQ$314,3),E740)</f>
        <v>5560.59</v>
      </c>
      <c r="F741" s="143">
        <f t="shared" si="319"/>
        <v>44181</v>
      </c>
      <c r="G741" s="9">
        <f t="shared" si="306"/>
        <v>1.3500360884495022E-2</v>
      </c>
      <c r="H741" s="64">
        <f t="shared" si="323"/>
        <v>44211</v>
      </c>
      <c r="I741" s="64">
        <f t="shared" si="307"/>
        <v>44211</v>
      </c>
      <c r="J741" s="1">
        <f t="shared" si="320"/>
        <v>21</v>
      </c>
      <c r="K741" s="1">
        <f t="shared" si="303"/>
        <v>2</v>
      </c>
      <c r="L741" s="5">
        <f t="shared" si="308"/>
        <v>1.0012779599999999</v>
      </c>
      <c r="M741" s="12">
        <f t="shared" si="304"/>
        <v>1.00890013</v>
      </c>
      <c r="N741" s="12">
        <f t="shared" si="324"/>
        <v>1.076950247762853</v>
      </c>
      <c r="O741" s="5">
        <f t="shared" si="302"/>
        <v>1.0783265399999999</v>
      </c>
      <c r="P741" s="5">
        <f t="shared" si="309"/>
        <v>741.34945267000001</v>
      </c>
      <c r="Q741" s="10">
        <f t="shared" si="310"/>
        <v>0</v>
      </c>
      <c r="R741" s="6">
        <f t="shared" si="311"/>
        <v>0</v>
      </c>
      <c r="S741" s="5">
        <f t="shared" si="312"/>
        <v>0</v>
      </c>
      <c r="T741" s="6">
        <f t="shared" si="321"/>
        <v>0.12</v>
      </c>
      <c r="U741" s="10">
        <f t="shared" ref="U741:U804" si="325">IF(Q740&gt;0,1,IF(K741=K740,U740,U740+1))</f>
        <v>13</v>
      </c>
      <c r="V741" s="10">
        <v>252</v>
      </c>
      <c r="W741" s="12">
        <f t="shared" si="313"/>
        <v>1.0058634440000001</v>
      </c>
      <c r="X741" s="5">
        <f t="shared" si="314"/>
        <v>4.3468609999999996</v>
      </c>
      <c r="Y741" s="11">
        <f t="shared" si="315"/>
        <v>0</v>
      </c>
      <c r="Z741" s="2" t="s">
        <v>65</v>
      </c>
      <c r="AA741" s="64">
        <f t="shared" si="322"/>
        <v>44195</v>
      </c>
      <c r="AB741" s="35"/>
      <c r="AC741" s="4"/>
      <c r="AD741" s="56"/>
      <c r="AE741" s="33"/>
      <c r="AF741" s="4"/>
      <c r="AG741" s="4"/>
      <c r="AH741" s="4"/>
      <c r="AI741" s="51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1"/>
      <c r="CG741" s="1"/>
      <c r="CH741" s="29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4"/>
      <c r="CX741" s="1"/>
      <c r="CY741" s="1"/>
      <c r="CZ741" s="1"/>
      <c r="DA741" s="1"/>
      <c r="DB741" s="1"/>
      <c r="DC741" s="1"/>
      <c r="DD741" s="1"/>
      <c r="DE741" s="1"/>
      <c r="DF741" s="1"/>
      <c r="DG741" s="35"/>
      <c r="DH741" s="4"/>
      <c r="DI741" s="4"/>
      <c r="DJ741" s="4"/>
      <c r="DK741" s="4"/>
      <c r="DL741" s="4"/>
      <c r="DM741" s="4"/>
    </row>
    <row r="742" spans="1:117" x14ac:dyDescent="0.2">
      <c r="A742" s="97">
        <f t="shared" si="316"/>
        <v>44183</v>
      </c>
      <c r="B742" s="5">
        <f t="shared" si="305"/>
        <v>746.50828946000001</v>
      </c>
      <c r="C742" s="5">
        <f t="shared" si="317"/>
        <v>687.49995959</v>
      </c>
      <c r="D742" s="63">
        <f t="shared" si="318"/>
        <v>5486.52</v>
      </c>
      <c r="E742" s="11">
        <f>IF(K742=1,VLOOKUP(A742,[1]Plan1!$BO$80:$BQ$314,3),E741)</f>
        <v>5560.59</v>
      </c>
      <c r="F742" s="143">
        <f t="shared" si="319"/>
        <v>44181</v>
      </c>
      <c r="G742" s="9">
        <f t="shared" si="306"/>
        <v>1.3500360884495022E-2</v>
      </c>
      <c r="H742" s="64">
        <f t="shared" si="323"/>
        <v>44211</v>
      </c>
      <c r="I742" s="64">
        <f t="shared" si="307"/>
        <v>44211</v>
      </c>
      <c r="J742" s="1">
        <f t="shared" si="320"/>
        <v>21</v>
      </c>
      <c r="K742" s="1">
        <f t="shared" si="303"/>
        <v>3</v>
      </c>
      <c r="L742" s="5">
        <f t="shared" si="308"/>
        <v>1.0019175499999999</v>
      </c>
      <c r="M742" s="12">
        <f t="shared" si="304"/>
        <v>1.00890013</v>
      </c>
      <c r="N742" s="12">
        <f t="shared" si="324"/>
        <v>1.076950247762853</v>
      </c>
      <c r="O742" s="5">
        <f t="shared" si="302"/>
        <v>1.0790153499999999</v>
      </c>
      <c r="P742" s="5">
        <f t="shared" si="309"/>
        <v>741.82300952000003</v>
      </c>
      <c r="Q742" s="10">
        <f t="shared" si="310"/>
        <v>0</v>
      </c>
      <c r="R742" s="6">
        <f t="shared" si="311"/>
        <v>0</v>
      </c>
      <c r="S742" s="5">
        <f t="shared" si="312"/>
        <v>0</v>
      </c>
      <c r="T742" s="6">
        <f t="shared" si="321"/>
        <v>0.12</v>
      </c>
      <c r="U742" s="10">
        <f t="shared" si="325"/>
        <v>14</v>
      </c>
      <c r="V742" s="10">
        <v>252</v>
      </c>
      <c r="W742" s="12">
        <f t="shared" si="313"/>
        <v>1.0063158999999999</v>
      </c>
      <c r="X742" s="5">
        <f t="shared" si="314"/>
        <v>4.68527994</v>
      </c>
      <c r="Y742" s="11">
        <f t="shared" si="315"/>
        <v>0</v>
      </c>
      <c r="Z742" s="2" t="s">
        <v>65</v>
      </c>
      <c r="AA742" s="64">
        <f t="shared" si="322"/>
        <v>44195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9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4"/>
      <c r="CX742" s="1"/>
      <c r="CY742" s="1"/>
      <c r="CZ742" s="1"/>
      <c r="DA742" s="1"/>
      <c r="DB742" s="1"/>
      <c r="DC742" s="1"/>
      <c r="DD742" s="1"/>
      <c r="DE742" s="1"/>
      <c r="DF742" s="1"/>
      <c r="DG742" s="2"/>
      <c r="DH742" s="1"/>
      <c r="DI742" s="1"/>
      <c r="DJ742" s="1"/>
      <c r="DK742" s="1"/>
      <c r="DL742" s="1"/>
      <c r="DM742" s="1"/>
    </row>
    <row r="743" spans="1:117" x14ac:dyDescent="0.2">
      <c r="A743" s="97">
        <f t="shared" si="316"/>
        <v>44184</v>
      </c>
      <c r="B743" s="5">
        <f t="shared" si="305"/>
        <v>747.32114901</v>
      </c>
      <c r="C743" s="5">
        <f t="shared" si="317"/>
        <v>687.49995959</v>
      </c>
      <c r="D743" s="63">
        <f t="shared" si="318"/>
        <v>5486.52</v>
      </c>
      <c r="E743" s="11">
        <f>IF(K743=1,VLOOKUP(A743,[1]Plan1!$BO$80:$BQ$314,3),E742)</f>
        <v>5560.59</v>
      </c>
      <c r="F743" s="143">
        <f t="shared" si="319"/>
        <v>44181</v>
      </c>
      <c r="G743" s="9">
        <f t="shared" si="306"/>
        <v>1.3500360884495022E-2</v>
      </c>
      <c r="H743" s="64">
        <f t="shared" si="323"/>
        <v>44211</v>
      </c>
      <c r="I743" s="64">
        <f t="shared" si="307"/>
        <v>44211</v>
      </c>
      <c r="J743" s="1">
        <f t="shared" si="320"/>
        <v>21</v>
      </c>
      <c r="K743" s="1">
        <f t="shared" si="303"/>
        <v>4</v>
      </c>
      <c r="L743" s="5">
        <f t="shared" si="308"/>
        <v>1.0025575499999999</v>
      </c>
      <c r="M743" s="12">
        <f t="shared" si="304"/>
        <v>1.00890013</v>
      </c>
      <c r="N743" s="12">
        <f t="shared" si="324"/>
        <v>1.076950247762853</v>
      </c>
      <c r="O743" s="5">
        <f t="shared" si="302"/>
        <v>1.0797045999999999</v>
      </c>
      <c r="P743" s="5">
        <f t="shared" si="309"/>
        <v>742.29686886000002</v>
      </c>
      <c r="Q743" s="10">
        <f t="shared" si="310"/>
        <v>0</v>
      </c>
      <c r="R743" s="6">
        <f t="shared" si="311"/>
        <v>0</v>
      </c>
      <c r="S743" s="5">
        <f t="shared" si="312"/>
        <v>0</v>
      </c>
      <c r="T743" s="6">
        <f t="shared" si="321"/>
        <v>0.12</v>
      </c>
      <c r="U743" s="10">
        <f t="shared" si="325"/>
        <v>15</v>
      </c>
      <c r="V743" s="10">
        <v>252</v>
      </c>
      <c r="W743" s="12">
        <f t="shared" si="313"/>
        <v>1.006768559</v>
      </c>
      <c r="X743" s="5">
        <f t="shared" si="314"/>
        <v>5.0242801500000001</v>
      </c>
      <c r="Y743" s="11">
        <f t="shared" si="315"/>
        <v>0</v>
      </c>
      <c r="Z743" s="2" t="s">
        <v>65</v>
      </c>
      <c r="AA743" s="64">
        <f t="shared" si="322"/>
        <v>44195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9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4"/>
      <c r="CX743" s="1"/>
      <c r="CY743" s="1"/>
      <c r="CZ743" s="1"/>
      <c r="DA743" s="1"/>
      <c r="DB743" s="1"/>
      <c r="DC743" s="1"/>
      <c r="DD743" s="1"/>
      <c r="DE743" s="1"/>
      <c r="DF743" s="1"/>
      <c r="DG743" s="2"/>
      <c r="DH743" s="1"/>
      <c r="DI743" s="1"/>
      <c r="DJ743" s="1"/>
      <c r="DK743" s="1"/>
      <c r="DL743" s="1"/>
      <c r="DM743" s="1"/>
    </row>
    <row r="744" spans="1:117" x14ac:dyDescent="0.2">
      <c r="A744" s="97">
        <f t="shared" si="316"/>
        <v>44185</v>
      </c>
      <c r="B744" s="5">
        <f t="shared" si="305"/>
        <v>747.32114901</v>
      </c>
      <c r="C744" s="5">
        <f t="shared" si="317"/>
        <v>687.49995959</v>
      </c>
      <c r="D744" s="63">
        <f t="shared" si="318"/>
        <v>5486.52</v>
      </c>
      <c r="E744" s="11">
        <f>IF(K744=1,VLOOKUP(A744,[1]Plan1!$BO$80:$BQ$314,3),E743)</f>
        <v>5560.59</v>
      </c>
      <c r="F744" s="143">
        <f t="shared" si="319"/>
        <v>44181</v>
      </c>
      <c r="G744" s="9">
        <f t="shared" si="306"/>
        <v>1.3500360884495022E-2</v>
      </c>
      <c r="H744" s="64">
        <f t="shared" si="323"/>
        <v>44211</v>
      </c>
      <c r="I744" s="64">
        <f t="shared" si="307"/>
        <v>44211</v>
      </c>
      <c r="J744" s="1">
        <f t="shared" si="320"/>
        <v>21</v>
      </c>
      <c r="K744" s="1">
        <f t="shared" si="303"/>
        <v>4</v>
      </c>
      <c r="L744" s="5">
        <f t="shared" si="308"/>
        <v>1.0025575499999999</v>
      </c>
      <c r="M744" s="12">
        <f t="shared" si="304"/>
        <v>1.00890013</v>
      </c>
      <c r="N744" s="12">
        <f t="shared" si="324"/>
        <v>1.076950247762853</v>
      </c>
      <c r="O744" s="5">
        <f t="shared" si="302"/>
        <v>1.0797045999999999</v>
      </c>
      <c r="P744" s="5">
        <f t="shared" si="309"/>
        <v>742.29686886000002</v>
      </c>
      <c r="Q744" s="10">
        <f t="shared" si="310"/>
        <v>0</v>
      </c>
      <c r="R744" s="6">
        <f t="shared" si="311"/>
        <v>0</v>
      </c>
      <c r="S744" s="5">
        <f t="shared" si="312"/>
        <v>0</v>
      </c>
      <c r="T744" s="6">
        <f t="shared" si="321"/>
        <v>0.12</v>
      </c>
      <c r="U744" s="10">
        <f t="shared" si="325"/>
        <v>15</v>
      </c>
      <c r="V744" s="10">
        <v>252</v>
      </c>
      <c r="W744" s="12">
        <f t="shared" si="313"/>
        <v>1.006768559</v>
      </c>
      <c r="X744" s="5">
        <f t="shared" si="314"/>
        <v>5.0242801500000001</v>
      </c>
      <c r="Y744" s="11">
        <f t="shared" si="315"/>
        <v>0</v>
      </c>
      <c r="Z744" s="2" t="s">
        <v>65</v>
      </c>
      <c r="AA744" s="64">
        <f t="shared" si="322"/>
        <v>44195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9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4"/>
      <c r="CX744" s="1"/>
      <c r="CY744" s="1"/>
      <c r="CZ744" s="1"/>
      <c r="DA744" s="1"/>
      <c r="DB744" s="1"/>
      <c r="DC744" s="1"/>
      <c r="DD744" s="1"/>
      <c r="DE744" s="1"/>
      <c r="DF744" s="1"/>
      <c r="DG744" s="2"/>
      <c r="DH744" s="1"/>
      <c r="DI744" s="1"/>
      <c r="DJ744" s="1"/>
      <c r="DK744" s="1"/>
      <c r="DL744" s="1"/>
      <c r="DM744" s="1"/>
    </row>
    <row r="745" spans="1:117" x14ac:dyDescent="0.2">
      <c r="A745" s="97">
        <f t="shared" si="316"/>
        <v>44186</v>
      </c>
      <c r="B745" s="5">
        <f t="shared" si="305"/>
        <v>747.32114901</v>
      </c>
      <c r="C745" s="5">
        <f t="shared" si="317"/>
        <v>687.49995959</v>
      </c>
      <c r="D745" s="63">
        <f t="shared" si="318"/>
        <v>5486.52</v>
      </c>
      <c r="E745" s="11">
        <f>IF(K745=1,VLOOKUP(A745,[1]Plan1!$BO$80:$BQ$314,3),E744)</f>
        <v>5560.59</v>
      </c>
      <c r="F745" s="143">
        <f t="shared" si="319"/>
        <v>44181</v>
      </c>
      <c r="G745" s="9">
        <f t="shared" si="306"/>
        <v>1.3500360884495022E-2</v>
      </c>
      <c r="H745" s="64">
        <f t="shared" si="323"/>
        <v>44211</v>
      </c>
      <c r="I745" s="64">
        <f t="shared" si="307"/>
        <v>44211</v>
      </c>
      <c r="J745" s="1">
        <f t="shared" si="320"/>
        <v>21</v>
      </c>
      <c r="K745" s="1">
        <f t="shared" si="303"/>
        <v>4</v>
      </c>
      <c r="L745" s="5">
        <f t="shared" si="308"/>
        <v>1.0025575499999999</v>
      </c>
      <c r="M745" s="12">
        <f t="shared" si="304"/>
        <v>1.00890013</v>
      </c>
      <c r="N745" s="12">
        <f t="shared" si="324"/>
        <v>1.076950247762853</v>
      </c>
      <c r="O745" s="5">
        <f t="shared" ref="O745:O808" si="326">TRUNC(TRUNC((L745*N745),15),8)</f>
        <v>1.0797045999999999</v>
      </c>
      <c r="P745" s="5">
        <f t="shared" si="309"/>
        <v>742.29686886000002</v>
      </c>
      <c r="Q745" s="10">
        <f t="shared" si="310"/>
        <v>0</v>
      </c>
      <c r="R745" s="6">
        <f t="shared" si="311"/>
        <v>0</v>
      </c>
      <c r="S745" s="5">
        <f t="shared" si="312"/>
        <v>0</v>
      </c>
      <c r="T745" s="6">
        <f t="shared" si="321"/>
        <v>0.12</v>
      </c>
      <c r="U745" s="10">
        <f t="shared" si="325"/>
        <v>15</v>
      </c>
      <c r="V745" s="10">
        <v>252</v>
      </c>
      <c r="W745" s="12">
        <f t="shared" si="313"/>
        <v>1.006768559</v>
      </c>
      <c r="X745" s="5">
        <f t="shared" si="314"/>
        <v>5.0242801500000001</v>
      </c>
      <c r="Y745" s="11">
        <f t="shared" si="315"/>
        <v>0</v>
      </c>
      <c r="Z745" s="2" t="s">
        <v>65</v>
      </c>
      <c r="AA745" s="64">
        <f t="shared" si="322"/>
        <v>44195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9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4"/>
      <c r="CX745" s="1"/>
      <c r="CY745" s="1"/>
      <c r="CZ745" s="1"/>
      <c r="DA745" s="1"/>
      <c r="DB745" s="1"/>
      <c r="DC745" s="1"/>
      <c r="DD745" s="1"/>
      <c r="DE745" s="1"/>
      <c r="DF745" s="1"/>
      <c r="DG745" s="2"/>
      <c r="DH745" s="1"/>
      <c r="DI745" s="1"/>
      <c r="DJ745" s="1"/>
      <c r="DK745" s="1"/>
      <c r="DL745" s="1"/>
      <c r="DM745" s="1"/>
    </row>
    <row r="746" spans="1:117" x14ac:dyDescent="0.2">
      <c r="A746" s="97">
        <f t="shared" si="316"/>
        <v>44187</v>
      </c>
      <c r="B746" s="5">
        <f t="shared" si="305"/>
        <v>748.1349007</v>
      </c>
      <c r="C746" s="5">
        <f t="shared" si="317"/>
        <v>687.49995959</v>
      </c>
      <c r="D746" s="63">
        <f t="shared" si="318"/>
        <v>5486.52</v>
      </c>
      <c r="E746" s="11">
        <f>IF(K746=1,VLOOKUP(A746,[1]Plan1!$BO$80:$BQ$314,3),E745)</f>
        <v>5560.59</v>
      </c>
      <c r="F746" s="143">
        <f t="shared" si="319"/>
        <v>44181</v>
      </c>
      <c r="G746" s="9">
        <f t="shared" si="306"/>
        <v>1.3500360884495022E-2</v>
      </c>
      <c r="H746" s="64">
        <f t="shared" si="323"/>
        <v>44211</v>
      </c>
      <c r="I746" s="64">
        <f t="shared" si="307"/>
        <v>44211</v>
      </c>
      <c r="J746" s="1">
        <f t="shared" si="320"/>
        <v>21</v>
      </c>
      <c r="K746" s="1">
        <f t="shared" ref="K746:K809" si="327">(J746-(NETWORKDAYS(A746,I746,AD$118:AD$502)-1))</f>
        <v>5</v>
      </c>
      <c r="L746" s="5">
        <f t="shared" si="308"/>
        <v>1.00319797</v>
      </c>
      <c r="M746" s="12">
        <f t="shared" ref="M746:M809" si="328">IF(I746&gt;I745,L745,M745)</f>
        <v>1.00890013</v>
      </c>
      <c r="N746" s="12">
        <f t="shared" si="324"/>
        <v>1.076950247762853</v>
      </c>
      <c r="O746" s="5">
        <f t="shared" si="326"/>
        <v>1.0803943</v>
      </c>
      <c r="P746" s="5">
        <f t="shared" si="309"/>
        <v>742.77103758999999</v>
      </c>
      <c r="Q746" s="10">
        <f t="shared" si="310"/>
        <v>0</v>
      </c>
      <c r="R746" s="6">
        <f t="shared" si="311"/>
        <v>0</v>
      </c>
      <c r="S746" s="5">
        <f t="shared" si="312"/>
        <v>0</v>
      </c>
      <c r="T746" s="6">
        <f t="shared" si="321"/>
        <v>0.12</v>
      </c>
      <c r="U746" s="10">
        <f t="shared" si="325"/>
        <v>16</v>
      </c>
      <c r="V746" s="10">
        <v>252</v>
      </c>
      <c r="W746" s="12">
        <f t="shared" si="313"/>
        <v>1.007221422</v>
      </c>
      <c r="X746" s="5">
        <f t="shared" si="314"/>
        <v>5.3638631099999996</v>
      </c>
      <c r="Y746" s="11">
        <f t="shared" si="315"/>
        <v>0</v>
      </c>
      <c r="Z746" s="2" t="s">
        <v>65</v>
      </c>
      <c r="AA746" s="64">
        <f t="shared" si="322"/>
        <v>44195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9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4"/>
      <c r="CX746" s="1"/>
      <c r="CY746" s="1"/>
      <c r="CZ746" s="1"/>
      <c r="DA746" s="1"/>
      <c r="DB746" s="1"/>
      <c r="DC746" s="1"/>
      <c r="DD746" s="1"/>
      <c r="DE746" s="1"/>
      <c r="DF746" s="1"/>
      <c r="DG746" s="2"/>
      <c r="DH746" s="1"/>
      <c r="DI746" s="1"/>
      <c r="DJ746" s="1"/>
      <c r="DK746" s="1"/>
      <c r="DL746" s="1"/>
      <c r="DM746" s="1"/>
    </row>
    <row r="747" spans="1:117" x14ac:dyDescent="0.2">
      <c r="A747" s="97">
        <f t="shared" si="316"/>
        <v>44188</v>
      </c>
      <c r="B747" s="5">
        <f t="shared" si="305"/>
        <v>748.94953061000001</v>
      </c>
      <c r="C747" s="5">
        <f t="shared" si="317"/>
        <v>687.49995959</v>
      </c>
      <c r="D747" s="63">
        <f t="shared" si="318"/>
        <v>5486.52</v>
      </c>
      <c r="E747" s="11">
        <f>IF(K747=1,VLOOKUP(A747,[1]Plan1!$BO$80:$BQ$314,3),E746)</f>
        <v>5560.59</v>
      </c>
      <c r="F747" s="143">
        <f t="shared" si="319"/>
        <v>44181</v>
      </c>
      <c r="G747" s="9">
        <f t="shared" si="306"/>
        <v>1.3500360884495022E-2</v>
      </c>
      <c r="H747" s="64">
        <f t="shared" si="323"/>
        <v>44211</v>
      </c>
      <c r="I747" s="64">
        <f t="shared" si="307"/>
        <v>44211</v>
      </c>
      <c r="J747" s="1">
        <f t="shared" si="320"/>
        <v>21</v>
      </c>
      <c r="K747" s="1">
        <f t="shared" si="327"/>
        <v>6</v>
      </c>
      <c r="L747" s="5">
        <f t="shared" si="308"/>
        <v>1.0038387900000001</v>
      </c>
      <c r="M747" s="12">
        <f t="shared" si="328"/>
        <v>1.00890013</v>
      </c>
      <c r="N747" s="12">
        <f t="shared" si="324"/>
        <v>1.076950247762853</v>
      </c>
      <c r="O747" s="5">
        <f t="shared" si="326"/>
        <v>1.08108443</v>
      </c>
      <c r="P747" s="5">
        <f t="shared" si="309"/>
        <v>743.24550193000005</v>
      </c>
      <c r="Q747" s="10">
        <f t="shared" si="310"/>
        <v>0</v>
      </c>
      <c r="R747" s="6">
        <f t="shared" si="311"/>
        <v>0</v>
      </c>
      <c r="S747" s="5">
        <f t="shared" si="312"/>
        <v>0</v>
      </c>
      <c r="T747" s="6">
        <f t="shared" si="321"/>
        <v>0.12</v>
      </c>
      <c r="U747" s="10">
        <f t="shared" si="325"/>
        <v>17</v>
      </c>
      <c r="V747" s="10">
        <v>252</v>
      </c>
      <c r="W747" s="12">
        <f t="shared" si="313"/>
        <v>1.0076744879999999</v>
      </c>
      <c r="X747" s="5">
        <f t="shared" si="314"/>
        <v>5.7040286800000004</v>
      </c>
      <c r="Y747" s="11">
        <f t="shared" si="315"/>
        <v>0</v>
      </c>
      <c r="Z747" s="2" t="s">
        <v>65</v>
      </c>
      <c r="AA747" s="64">
        <f t="shared" si="322"/>
        <v>44195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9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4"/>
      <c r="CX747" s="1"/>
      <c r="CY747" s="1"/>
      <c r="CZ747" s="1"/>
      <c r="DA747" s="1"/>
      <c r="DB747" s="1"/>
      <c r="DC747" s="1"/>
      <c r="DD747" s="1"/>
      <c r="DE747" s="1"/>
      <c r="DF747" s="1"/>
      <c r="DG747" s="2"/>
      <c r="DH747" s="1"/>
      <c r="DI747" s="1"/>
      <c r="DJ747" s="1"/>
      <c r="DK747" s="1"/>
      <c r="DL747" s="1"/>
      <c r="DM747" s="1"/>
    </row>
    <row r="748" spans="1:117" x14ac:dyDescent="0.2">
      <c r="A748" s="97">
        <f t="shared" si="316"/>
        <v>44189</v>
      </c>
      <c r="B748" s="5">
        <f t="shared" si="305"/>
        <v>749.76504020999994</v>
      </c>
      <c r="C748" s="5">
        <f t="shared" si="317"/>
        <v>687.49995959</v>
      </c>
      <c r="D748" s="63">
        <f t="shared" si="318"/>
        <v>5486.52</v>
      </c>
      <c r="E748" s="11">
        <f>IF(K748=1,VLOOKUP(A748,[1]Plan1!$BO$80:$BQ$314,3),E747)</f>
        <v>5560.59</v>
      </c>
      <c r="F748" s="143">
        <f t="shared" si="319"/>
        <v>44181</v>
      </c>
      <c r="G748" s="9">
        <f t="shared" si="306"/>
        <v>1.3500360884495022E-2</v>
      </c>
      <c r="H748" s="64">
        <f t="shared" si="323"/>
        <v>44211</v>
      </c>
      <c r="I748" s="64">
        <f t="shared" si="307"/>
        <v>44211</v>
      </c>
      <c r="J748" s="1">
        <f t="shared" si="320"/>
        <v>21</v>
      </c>
      <c r="K748" s="1">
        <f t="shared" si="327"/>
        <v>7</v>
      </c>
      <c r="L748" s="5">
        <f t="shared" si="308"/>
        <v>1.00448001</v>
      </c>
      <c r="M748" s="12">
        <f t="shared" si="328"/>
        <v>1.00890013</v>
      </c>
      <c r="N748" s="12">
        <f t="shared" si="324"/>
        <v>1.076950247762853</v>
      </c>
      <c r="O748" s="5">
        <f t="shared" si="326"/>
        <v>1.08177499</v>
      </c>
      <c r="P748" s="5">
        <f t="shared" si="309"/>
        <v>743.72026190999998</v>
      </c>
      <c r="Q748" s="10">
        <f t="shared" si="310"/>
        <v>0</v>
      </c>
      <c r="R748" s="6">
        <f t="shared" si="311"/>
        <v>0</v>
      </c>
      <c r="S748" s="5">
        <f t="shared" si="312"/>
        <v>0</v>
      </c>
      <c r="T748" s="6">
        <f t="shared" si="321"/>
        <v>0.12</v>
      </c>
      <c r="U748" s="10">
        <f t="shared" si="325"/>
        <v>18</v>
      </c>
      <c r="V748" s="10">
        <v>252</v>
      </c>
      <c r="W748" s="12">
        <f t="shared" si="313"/>
        <v>1.0081277580000001</v>
      </c>
      <c r="X748" s="5">
        <f t="shared" si="314"/>
        <v>6.0447782999999999</v>
      </c>
      <c r="Y748" s="11">
        <f t="shared" si="315"/>
        <v>0</v>
      </c>
      <c r="Z748" s="2" t="s">
        <v>65</v>
      </c>
      <c r="AA748" s="64">
        <f t="shared" si="322"/>
        <v>44195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9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4"/>
      <c r="CX748" s="1"/>
      <c r="CY748" s="1"/>
      <c r="CZ748" s="1"/>
      <c r="DA748" s="1"/>
      <c r="DB748" s="1"/>
      <c r="DC748" s="1"/>
      <c r="DD748" s="1"/>
      <c r="DE748" s="1"/>
      <c r="DF748" s="1"/>
      <c r="DG748" s="2"/>
      <c r="DH748" s="1"/>
      <c r="DI748" s="1"/>
      <c r="DJ748" s="1"/>
      <c r="DK748" s="1"/>
      <c r="DL748" s="1"/>
      <c r="DM748" s="1"/>
    </row>
    <row r="749" spans="1:117" x14ac:dyDescent="0.2">
      <c r="A749" s="97">
        <f t="shared" si="316"/>
        <v>44190</v>
      </c>
      <c r="B749" s="5">
        <f t="shared" si="305"/>
        <v>750.58144477999997</v>
      </c>
      <c r="C749" s="5">
        <f t="shared" si="317"/>
        <v>687.49995959</v>
      </c>
      <c r="D749" s="63">
        <f t="shared" si="318"/>
        <v>5486.52</v>
      </c>
      <c r="E749" s="11">
        <f>IF(K749=1,VLOOKUP(A749,[1]Plan1!$BO$80:$BQ$314,3),E748)</f>
        <v>5560.59</v>
      </c>
      <c r="F749" s="143">
        <f t="shared" si="319"/>
        <v>44181</v>
      </c>
      <c r="G749" s="9">
        <f t="shared" si="306"/>
        <v>1.3500360884495022E-2</v>
      </c>
      <c r="H749" s="64">
        <f t="shared" si="323"/>
        <v>44211</v>
      </c>
      <c r="I749" s="64">
        <f t="shared" si="307"/>
        <v>44211</v>
      </c>
      <c r="J749" s="1">
        <f t="shared" si="320"/>
        <v>21</v>
      </c>
      <c r="K749" s="1">
        <f t="shared" si="327"/>
        <v>8</v>
      </c>
      <c r="L749" s="5">
        <f t="shared" si="308"/>
        <v>1.00512165</v>
      </c>
      <c r="M749" s="12">
        <f t="shared" si="328"/>
        <v>1.00890013</v>
      </c>
      <c r="N749" s="12">
        <f t="shared" si="324"/>
        <v>1.076950247762853</v>
      </c>
      <c r="O749" s="5">
        <f t="shared" si="326"/>
        <v>1.0824659999999999</v>
      </c>
      <c r="P749" s="5">
        <f t="shared" si="309"/>
        <v>744.19533124999998</v>
      </c>
      <c r="Q749" s="10">
        <f t="shared" si="310"/>
        <v>0</v>
      </c>
      <c r="R749" s="6">
        <f t="shared" si="311"/>
        <v>0</v>
      </c>
      <c r="S749" s="5">
        <f t="shared" si="312"/>
        <v>0</v>
      </c>
      <c r="T749" s="6">
        <f t="shared" si="321"/>
        <v>0.12</v>
      </c>
      <c r="U749" s="10">
        <f t="shared" si="325"/>
        <v>19</v>
      </c>
      <c r="V749" s="10">
        <v>252</v>
      </c>
      <c r="W749" s="12">
        <f t="shared" si="313"/>
        <v>1.0085812329999999</v>
      </c>
      <c r="X749" s="5">
        <f t="shared" si="314"/>
        <v>6.3861135300000003</v>
      </c>
      <c r="Y749" s="11">
        <f t="shared" si="315"/>
        <v>0</v>
      </c>
      <c r="Z749" s="2" t="s">
        <v>65</v>
      </c>
      <c r="AA749" s="64">
        <f t="shared" si="322"/>
        <v>44195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9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4"/>
      <c r="CX749" s="1"/>
      <c r="CY749" s="1"/>
      <c r="CZ749" s="1"/>
      <c r="DA749" s="1"/>
      <c r="DB749" s="1"/>
      <c r="DC749" s="1"/>
      <c r="DD749" s="1"/>
      <c r="DE749" s="1"/>
      <c r="DF749" s="1"/>
      <c r="DG749" s="2"/>
      <c r="DH749" s="1"/>
      <c r="DI749" s="1"/>
      <c r="DJ749" s="1"/>
      <c r="DK749" s="1"/>
      <c r="DL749" s="1"/>
      <c r="DM749" s="1"/>
    </row>
    <row r="750" spans="1:117" x14ac:dyDescent="0.2">
      <c r="A750" s="97">
        <f t="shared" si="316"/>
        <v>44191</v>
      </c>
      <c r="B750" s="5">
        <f t="shared" si="305"/>
        <v>750.58144477999997</v>
      </c>
      <c r="C750" s="5">
        <f t="shared" si="317"/>
        <v>687.49995959</v>
      </c>
      <c r="D750" s="63">
        <f t="shared" si="318"/>
        <v>5486.52</v>
      </c>
      <c r="E750" s="11">
        <f>IF(K750=1,VLOOKUP(A750,[1]Plan1!$BO$80:$BQ$314,3),E749)</f>
        <v>5560.59</v>
      </c>
      <c r="F750" s="143">
        <f t="shared" si="319"/>
        <v>44181</v>
      </c>
      <c r="G750" s="9">
        <f t="shared" si="306"/>
        <v>1.3500360884495022E-2</v>
      </c>
      <c r="H750" s="64">
        <f t="shared" si="323"/>
        <v>44211</v>
      </c>
      <c r="I750" s="64">
        <f t="shared" si="307"/>
        <v>44211</v>
      </c>
      <c r="J750" s="1">
        <f t="shared" si="320"/>
        <v>21</v>
      </c>
      <c r="K750" s="1">
        <f t="shared" si="327"/>
        <v>8</v>
      </c>
      <c r="L750" s="5">
        <f t="shared" si="308"/>
        <v>1.00512165</v>
      </c>
      <c r="M750" s="12">
        <f t="shared" si="328"/>
        <v>1.00890013</v>
      </c>
      <c r="N750" s="12">
        <f t="shared" si="324"/>
        <v>1.076950247762853</v>
      </c>
      <c r="O750" s="5">
        <f t="shared" si="326"/>
        <v>1.0824659999999999</v>
      </c>
      <c r="P750" s="5">
        <f t="shared" si="309"/>
        <v>744.19533124999998</v>
      </c>
      <c r="Q750" s="10">
        <f t="shared" si="310"/>
        <v>0</v>
      </c>
      <c r="R750" s="6">
        <f t="shared" si="311"/>
        <v>0</v>
      </c>
      <c r="S750" s="5">
        <f t="shared" si="312"/>
        <v>0</v>
      </c>
      <c r="T750" s="6">
        <f t="shared" si="321"/>
        <v>0.12</v>
      </c>
      <c r="U750" s="10">
        <f t="shared" si="325"/>
        <v>19</v>
      </c>
      <c r="V750" s="10">
        <v>252</v>
      </c>
      <c r="W750" s="12">
        <f t="shared" si="313"/>
        <v>1.0085812329999999</v>
      </c>
      <c r="X750" s="5">
        <f t="shared" si="314"/>
        <v>6.3861135300000003</v>
      </c>
      <c r="Y750" s="11">
        <f t="shared" si="315"/>
        <v>0</v>
      </c>
      <c r="Z750" s="2" t="s">
        <v>65</v>
      </c>
      <c r="AA750" s="64">
        <f t="shared" si="322"/>
        <v>44195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9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4"/>
      <c r="CX750" s="1"/>
      <c r="CY750" s="1"/>
      <c r="CZ750" s="1"/>
      <c r="DA750" s="1"/>
      <c r="DB750" s="1"/>
      <c r="DC750" s="1"/>
      <c r="DD750" s="1"/>
      <c r="DE750" s="1"/>
      <c r="DF750" s="1"/>
      <c r="DG750" s="2"/>
      <c r="DH750" s="1"/>
      <c r="DI750" s="1"/>
      <c r="DJ750" s="1"/>
      <c r="DK750" s="1"/>
      <c r="DL750" s="1"/>
      <c r="DM750" s="1"/>
    </row>
    <row r="751" spans="1:117" x14ac:dyDescent="0.2">
      <c r="A751" s="97">
        <f t="shared" si="316"/>
        <v>44192</v>
      </c>
      <c r="B751" s="5">
        <f t="shared" si="305"/>
        <v>750.58144477999997</v>
      </c>
      <c r="C751" s="5">
        <f t="shared" si="317"/>
        <v>687.49995959</v>
      </c>
      <c r="D751" s="63">
        <f t="shared" si="318"/>
        <v>5486.52</v>
      </c>
      <c r="E751" s="11">
        <f>IF(K751=1,VLOOKUP(A751,[1]Plan1!$BO$80:$BQ$314,3),E750)</f>
        <v>5560.59</v>
      </c>
      <c r="F751" s="143">
        <f t="shared" si="319"/>
        <v>44181</v>
      </c>
      <c r="G751" s="9">
        <f t="shared" si="306"/>
        <v>1.3500360884495022E-2</v>
      </c>
      <c r="H751" s="64">
        <f t="shared" si="323"/>
        <v>44211</v>
      </c>
      <c r="I751" s="64">
        <f t="shared" si="307"/>
        <v>44211</v>
      </c>
      <c r="J751" s="1">
        <f t="shared" si="320"/>
        <v>21</v>
      </c>
      <c r="K751" s="1">
        <f t="shared" si="327"/>
        <v>8</v>
      </c>
      <c r="L751" s="5">
        <f t="shared" si="308"/>
        <v>1.00512165</v>
      </c>
      <c r="M751" s="12">
        <f t="shared" si="328"/>
        <v>1.00890013</v>
      </c>
      <c r="N751" s="12">
        <f t="shared" si="324"/>
        <v>1.076950247762853</v>
      </c>
      <c r="O751" s="5">
        <f t="shared" si="326"/>
        <v>1.0824659999999999</v>
      </c>
      <c r="P751" s="5">
        <f t="shared" si="309"/>
        <v>744.19533124999998</v>
      </c>
      <c r="Q751" s="10">
        <f t="shared" si="310"/>
        <v>0</v>
      </c>
      <c r="R751" s="6">
        <f t="shared" si="311"/>
        <v>0</v>
      </c>
      <c r="S751" s="5">
        <f t="shared" si="312"/>
        <v>0</v>
      </c>
      <c r="T751" s="6">
        <f t="shared" si="321"/>
        <v>0.12</v>
      </c>
      <c r="U751" s="10">
        <f t="shared" si="325"/>
        <v>19</v>
      </c>
      <c r="V751" s="10">
        <v>252</v>
      </c>
      <c r="W751" s="12">
        <f t="shared" si="313"/>
        <v>1.0085812329999999</v>
      </c>
      <c r="X751" s="5">
        <f t="shared" si="314"/>
        <v>6.3861135300000003</v>
      </c>
      <c r="Y751" s="11">
        <f t="shared" si="315"/>
        <v>0</v>
      </c>
      <c r="Z751" s="2" t="s">
        <v>65</v>
      </c>
      <c r="AA751" s="64">
        <f t="shared" si="322"/>
        <v>44195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9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4"/>
      <c r="CX751" s="1"/>
      <c r="CY751" s="1"/>
      <c r="CZ751" s="1"/>
      <c r="DA751" s="1"/>
      <c r="DB751" s="1"/>
      <c r="DC751" s="1"/>
      <c r="DD751" s="1"/>
      <c r="DE751" s="1"/>
      <c r="DF751" s="1"/>
      <c r="DG751" s="2"/>
      <c r="DH751" s="1"/>
      <c r="DI751" s="1"/>
      <c r="DJ751" s="1"/>
      <c r="DK751" s="1"/>
      <c r="DL751" s="1"/>
      <c r="DM751" s="1"/>
    </row>
    <row r="752" spans="1:117" x14ac:dyDescent="0.2">
      <c r="A752" s="97">
        <f t="shared" si="316"/>
        <v>44193</v>
      </c>
      <c r="B752" s="5">
        <f t="shared" si="305"/>
        <v>750.58144477999997</v>
      </c>
      <c r="C752" s="5">
        <f t="shared" si="317"/>
        <v>687.49995959</v>
      </c>
      <c r="D752" s="63">
        <f t="shared" si="318"/>
        <v>5486.52</v>
      </c>
      <c r="E752" s="11">
        <f>IF(K752=1,VLOOKUP(A752,[1]Plan1!$BO$80:$BQ$314,3),E751)</f>
        <v>5560.59</v>
      </c>
      <c r="F752" s="143">
        <f t="shared" si="319"/>
        <v>44181</v>
      </c>
      <c r="G752" s="9">
        <f t="shared" si="306"/>
        <v>1.3500360884495022E-2</v>
      </c>
      <c r="H752" s="64">
        <f t="shared" si="323"/>
        <v>44211</v>
      </c>
      <c r="I752" s="64">
        <f t="shared" si="307"/>
        <v>44211</v>
      </c>
      <c r="J752" s="1">
        <f t="shared" si="320"/>
        <v>21</v>
      </c>
      <c r="K752" s="1">
        <f t="shared" si="327"/>
        <v>8</v>
      </c>
      <c r="L752" s="5">
        <f t="shared" si="308"/>
        <v>1.00512165</v>
      </c>
      <c r="M752" s="12">
        <f t="shared" si="328"/>
        <v>1.00890013</v>
      </c>
      <c r="N752" s="12">
        <f t="shared" si="324"/>
        <v>1.076950247762853</v>
      </c>
      <c r="O752" s="5">
        <f t="shared" si="326"/>
        <v>1.0824659999999999</v>
      </c>
      <c r="P752" s="5">
        <f t="shared" si="309"/>
        <v>744.19533124999998</v>
      </c>
      <c r="Q752" s="10">
        <f t="shared" si="310"/>
        <v>0</v>
      </c>
      <c r="R752" s="6">
        <f t="shared" si="311"/>
        <v>0</v>
      </c>
      <c r="S752" s="5">
        <f t="shared" si="312"/>
        <v>0</v>
      </c>
      <c r="T752" s="6">
        <f t="shared" si="321"/>
        <v>0.12</v>
      </c>
      <c r="U752" s="10">
        <f t="shared" si="325"/>
        <v>19</v>
      </c>
      <c r="V752" s="10">
        <v>252</v>
      </c>
      <c r="W752" s="12">
        <f t="shared" si="313"/>
        <v>1.0085812329999999</v>
      </c>
      <c r="X752" s="5">
        <f t="shared" si="314"/>
        <v>6.3861135300000003</v>
      </c>
      <c r="Y752" s="11">
        <f t="shared" si="315"/>
        <v>0</v>
      </c>
      <c r="Z752" s="2" t="s">
        <v>65</v>
      </c>
      <c r="AA752" s="64">
        <f t="shared" si="322"/>
        <v>44195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9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4"/>
      <c r="CX752" s="1"/>
      <c r="CY752" s="1"/>
      <c r="CZ752" s="1"/>
      <c r="DA752" s="1"/>
      <c r="DB752" s="1"/>
      <c r="DC752" s="1"/>
      <c r="DD752" s="1"/>
      <c r="DE752" s="1"/>
      <c r="DF752" s="1"/>
      <c r="DG752" s="2"/>
      <c r="DH752" s="1"/>
      <c r="DI752" s="1"/>
      <c r="DJ752" s="1"/>
      <c r="DK752" s="1"/>
      <c r="DL752" s="1"/>
      <c r="DM752" s="1"/>
    </row>
    <row r="753" spans="1:117" x14ac:dyDescent="0.2">
      <c r="A753" s="97">
        <f t="shared" si="316"/>
        <v>44194</v>
      </c>
      <c r="B753" s="5">
        <f t="shared" si="305"/>
        <v>751.39874354999995</v>
      </c>
      <c r="C753" s="5">
        <f t="shared" si="317"/>
        <v>687.49995959</v>
      </c>
      <c r="D753" s="63">
        <f t="shared" si="318"/>
        <v>5486.52</v>
      </c>
      <c r="E753" s="11">
        <f>IF(K753=1,VLOOKUP(A753,[1]Plan1!$BO$80:$BQ$314,3),E752)</f>
        <v>5560.59</v>
      </c>
      <c r="F753" s="143">
        <f t="shared" si="319"/>
        <v>44181</v>
      </c>
      <c r="G753" s="9">
        <f t="shared" si="306"/>
        <v>1.3500360884495022E-2</v>
      </c>
      <c r="H753" s="64">
        <f t="shared" si="323"/>
        <v>44211</v>
      </c>
      <c r="I753" s="64">
        <f t="shared" si="307"/>
        <v>44211</v>
      </c>
      <c r="J753" s="1">
        <f t="shared" si="320"/>
        <v>21</v>
      </c>
      <c r="K753" s="1">
        <f t="shared" si="327"/>
        <v>9</v>
      </c>
      <c r="L753" s="5">
        <f t="shared" si="308"/>
        <v>1.0057636999999999</v>
      </c>
      <c r="M753" s="12">
        <f t="shared" si="328"/>
        <v>1.00890013</v>
      </c>
      <c r="N753" s="12">
        <f t="shared" si="324"/>
        <v>1.076950247762853</v>
      </c>
      <c r="O753" s="5">
        <f t="shared" si="326"/>
        <v>1.08315746</v>
      </c>
      <c r="P753" s="5">
        <f t="shared" si="309"/>
        <v>744.67070996999996</v>
      </c>
      <c r="Q753" s="10">
        <f t="shared" si="310"/>
        <v>0</v>
      </c>
      <c r="R753" s="6">
        <f t="shared" si="311"/>
        <v>0</v>
      </c>
      <c r="S753" s="5">
        <f t="shared" si="312"/>
        <v>0</v>
      </c>
      <c r="T753" s="6">
        <f t="shared" si="321"/>
        <v>0.12</v>
      </c>
      <c r="U753" s="10">
        <f t="shared" si="325"/>
        <v>20</v>
      </c>
      <c r="V753" s="10">
        <v>252</v>
      </c>
      <c r="W753" s="12">
        <f t="shared" si="313"/>
        <v>1.0090349110000001</v>
      </c>
      <c r="X753" s="5">
        <f t="shared" si="314"/>
        <v>6.72803358</v>
      </c>
      <c r="Y753" s="11">
        <f t="shared" si="315"/>
        <v>0</v>
      </c>
      <c r="Z753" s="2" t="s">
        <v>65</v>
      </c>
      <c r="AA753" s="64">
        <f t="shared" si="322"/>
        <v>44195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9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4"/>
      <c r="CX753" s="1"/>
      <c r="CY753" s="1"/>
      <c r="CZ753" s="1"/>
      <c r="DA753" s="1"/>
      <c r="DB753" s="1"/>
      <c r="DC753" s="1"/>
      <c r="DD753" s="1"/>
      <c r="DE753" s="1"/>
      <c r="DF753" s="1"/>
      <c r="DG753" s="2"/>
      <c r="DH753" s="1"/>
      <c r="DI753" s="1"/>
      <c r="DJ753" s="1"/>
      <c r="DK753" s="1"/>
      <c r="DL753" s="1"/>
      <c r="DM753" s="1"/>
    </row>
    <row r="754" spans="1:117" x14ac:dyDescent="0.2">
      <c r="A754" s="97">
        <f t="shared" si="316"/>
        <v>44195</v>
      </c>
      <c r="B754" s="5">
        <f t="shared" si="305"/>
        <v>752.21693106000009</v>
      </c>
      <c r="C754" s="5">
        <f t="shared" si="317"/>
        <v>687.49995959</v>
      </c>
      <c r="D754" s="63">
        <f t="shared" si="318"/>
        <v>5486.52</v>
      </c>
      <c r="E754" s="11">
        <f>IF(K754=1,VLOOKUP(A754,[1]Plan1!$BO$80:$BQ$314,3),E753)</f>
        <v>5560.59</v>
      </c>
      <c r="F754" s="143">
        <f t="shared" si="319"/>
        <v>44181</v>
      </c>
      <c r="G754" s="9">
        <f t="shared" si="306"/>
        <v>1.3500360884495022E-2</v>
      </c>
      <c r="H754" s="64">
        <f t="shared" si="323"/>
        <v>44211</v>
      </c>
      <c r="I754" s="64">
        <f t="shared" si="307"/>
        <v>44211</v>
      </c>
      <c r="J754" s="1">
        <f t="shared" si="320"/>
        <v>21</v>
      </c>
      <c r="K754" s="1">
        <f t="shared" si="327"/>
        <v>10</v>
      </c>
      <c r="L754" s="5">
        <f t="shared" si="308"/>
        <v>1.00640616</v>
      </c>
      <c r="M754" s="12">
        <f t="shared" si="328"/>
        <v>1.00890013</v>
      </c>
      <c r="N754" s="12">
        <f t="shared" si="324"/>
        <v>1.076950247762853</v>
      </c>
      <c r="O754" s="5">
        <f t="shared" si="326"/>
        <v>1.0838493600000001</v>
      </c>
      <c r="P754" s="5">
        <f t="shared" si="309"/>
        <v>745.14639120000004</v>
      </c>
      <c r="Q754" s="10">
        <f t="shared" si="310"/>
        <v>25</v>
      </c>
      <c r="R754" s="6">
        <f t="shared" si="311"/>
        <v>4.5455000000000002E-2</v>
      </c>
      <c r="S754" s="5">
        <f t="shared" si="312"/>
        <v>33.870629209999997</v>
      </c>
      <c r="T754" s="6">
        <f t="shared" si="321"/>
        <v>0.12</v>
      </c>
      <c r="U754" s="10">
        <f t="shared" si="325"/>
        <v>21</v>
      </c>
      <c r="V754" s="10">
        <v>252</v>
      </c>
      <c r="W754" s="12">
        <f t="shared" si="313"/>
        <v>1.0094887930000001</v>
      </c>
      <c r="X754" s="5">
        <f t="shared" si="314"/>
        <v>7.0705398600000002</v>
      </c>
      <c r="Y754" s="11">
        <f t="shared" si="315"/>
        <v>40.941169070000001</v>
      </c>
      <c r="Z754" s="2" t="s">
        <v>65</v>
      </c>
      <c r="AA754" s="64">
        <f t="shared" si="322"/>
        <v>44195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9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4"/>
      <c r="CX754" s="1"/>
      <c r="CY754" s="1"/>
      <c r="CZ754" s="1"/>
      <c r="DA754" s="1"/>
      <c r="DB754" s="1"/>
      <c r="DC754" s="1"/>
      <c r="DD754" s="1"/>
      <c r="DE754" s="1"/>
      <c r="DF754" s="1"/>
      <c r="DG754" s="2"/>
      <c r="DH754" s="1"/>
      <c r="DI754" s="1"/>
      <c r="DJ754" s="1"/>
      <c r="DK754" s="1"/>
      <c r="DL754" s="1"/>
      <c r="DM754" s="1"/>
    </row>
    <row r="755" spans="1:117" x14ac:dyDescent="0.2">
      <c r="A755" s="97">
        <f t="shared" si="316"/>
        <v>44196</v>
      </c>
      <c r="B755" s="5">
        <f t="shared" si="305"/>
        <v>712.05025888</v>
      </c>
      <c r="C755" s="5">
        <f t="shared" si="317"/>
        <v>656.24964893000003</v>
      </c>
      <c r="D755" s="63">
        <f t="shared" si="318"/>
        <v>5486.52</v>
      </c>
      <c r="E755" s="11">
        <f>IF(K755=1,VLOOKUP(A755,[1]Plan1!$BO$80:$BQ$314,3),E754)</f>
        <v>5560.59</v>
      </c>
      <c r="F755" s="143">
        <f t="shared" si="319"/>
        <v>44181</v>
      </c>
      <c r="G755" s="9">
        <f t="shared" si="306"/>
        <v>1.3500360884495022E-2</v>
      </c>
      <c r="H755" s="64">
        <f t="shared" si="323"/>
        <v>44211</v>
      </c>
      <c r="I755" s="64">
        <f t="shared" si="307"/>
        <v>44211</v>
      </c>
      <c r="J755" s="1">
        <f t="shared" si="320"/>
        <v>21</v>
      </c>
      <c r="K755" s="1">
        <f t="shared" si="327"/>
        <v>11</v>
      </c>
      <c r="L755" s="5">
        <f t="shared" si="308"/>
        <v>1.0070490299999999</v>
      </c>
      <c r="M755" s="12">
        <f t="shared" si="328"/>
        <v>1.00890013</v>
      </c>
      <c r="N755" s="12">
        <f t="shared" si="324"/>
        <v>1.076950247762853</v>
      </c>
      <c r="O755" s="5">
        <f t="shared" si="326"/>
        <v>1.0845416999999999</v>
      </c>
      <c r="P755" s="5">
        <f t="shared" si="309"/>
        <v>711.73010986999998</v>
      </c>
      <c r="Q755" s="10">
        <f t="shared" si="310"/>
        <v>0</v>
      </c>
      <c r="R755" s="6">
        <f t="shared" si="311"/>
        <v>0</v>
      </c>
      <c r="S755" s="5">
        <f t="shared" si="312"/>
        <v>0</v>
      </c>
      <c r="T755" s="6">
        <f t="shared" si="321"/>
        <v>0.12</v>
      </c>
      <c r="U755" s="10">
        <f t="shared" si="325"/>
        <v>1</v>
      </c>
      <c r="V755" s="10">
        <v>252</v>
      </c>
      <c r="W755" s="12">
        <f t="shared" si="313"/>
        <v>1.0004498180000001</v>
      </c>
      <c r="X755" s="5">
        <f t="shared" si="314"/>
        <v>0.32014901000000001</v>
      </c>
      <c r="Y755" s="11">
        <f t="shared" si="315"/>
        <v>0</v>
      </c>
      <c r="Z755" s="2" t="s">
        <v>65</v>
      </c>
      <c r="AA755" s="64">
        <f t="shared" si="322"/>
        <v>44228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9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4"/>
      <c r="CX755" s="1"/>
      <c r="CY755" s="1"/>
      <c r="CZ755" s="1"/>
      <c r="DA755" s="1"/>
      <c r="DB755" s="1"/>
      <c r="DC755" s="1"/>
      <c r="DD755" s="1"/>
      <c r="DE755" s="1"/>
      <c r="DF755" s="1"/>
      <c r="DG755" s="2"/>
      <c r="DH755" s="1"/>
      <c r="DI755" s="1"/>
      <c r="DJ755" s="1"/>
      <c r="DK755" s="1"/>
      <c r="DL755" s="1"/>
      <c r="DM755" s="1"/>
    </row>
    <row r="756" spans="1:117" x14ac:dyDescent="0.2">
      <c r="A756" s="97">
        <f t="shared" si="316"/>
        <v>44197</v>
      </c>
      <c r="B756" s="5">
        <f t="shared" si="305"/>
        <v>712.82559810999999</v>
      </c>
      <c r="C756" s="5">
        <f t="shared" si="317"/>
        <v>656.24964893000003</v>
      </c>
      <c r="D756" s="63">
        <f t="shared" si="318"/>
        <v>5486.52</v>
      </c>
      <c r="E756" s="11">
        <f>IF(K756=1,VLOOKUP(A756,[1]Plan1!$BO$80:$BQ$314,3),E755)</f>
        <v>5560.59</v>
      </c>
      <c r="F756" s="143">
        <f t="shared" si="319"/>
        <v>44181</v>
      </c>
      <c r="G756" s="9">
        <f t="shared" si="306"/>
        <v>1.3500360884495022E-2</v>
      </c>
      <c r="H756" s="64">
        <f t="shared" si="323"/>
        <v>44211</v>
      </c>
      <c r="I756" s="64">
        <f t="shared" si="307"/>
        <v>44211</v>
      </c>
      <c r="J756" s="1">
        <f t="shared" si="320"/>
        <v>21</v>
      </c>
      <c r="K756" s="1">
        <f t="shared" si="327"/>
        <v>12</v>
      </c>
      <c r="L756" s="5">
        <f t="shared" si="308"/>
        <v>1.0076923099999999</v>
      </c>
      <c r="M756" s="12">
        <f t="shared" si="328"/>
        <v>1.00890013</v>
      </c>
      <c r="N756" s="12">
        <f t="shared" si="324"/>
        <v>1.076950247762853</v>
      </c>
      <c r="O756" s="5">
        <f t="shared" si="326"/>
        <v>1.08523448</v>
      </c>
      <c r="P756" s="5">
        <f t="shared" si="309"/>
        <v>712.18474649999996</v>
      </c>
      <c r="Q756" s="10">
        <f t="shared" si="310"/>
        <v>0</v>
      </c>
      <c r="R756" s="6">
        <f t="shared" si="311"/>
        <v>0</v>
      </c>
      <c r="S756" s="5">
        <f t="shared" si="312"/>
        <v>0</v>
      </c>
      <c r="T756" s="6">
        <f t="shared" si="321"/>
        <v>0.12</v>
      </c>
      <c r="U756" s="10">
        <f t="shared" si="325"/>
        <v>2</v>
      </c>
      <c r="V756" s="10">
        <v>252</v>
      </c>
      <c r="W756" s="12">
        <f t="shared" si="313"/>
        <v>1.0008998389999999</v>
      </c>
      <c r="X756" s="5">
        <f t="shared" si="314"/>
        <v>0.64085161000000002</v>
      </c>
      <c r="Y756" s="11">
        <f t="shared" si="315"/>
        <v>0</v>
      </c>
      <c r="Z756" s="2" t="s">
        <v>65</v>
      </c>
      <c r="AA756" s="64">
        <f t="shared" si="322"/>
        <v>44228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9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4"/>
      <c r="CX756" s="1"/>
      <c r="CY756" s="1"/>
      <c r="CZ756" s="1"/>
      <c r="DA756" s="1"/>
      <c r="DB756" s="1"/>
      <c r="DC756" s="1"/>
      <c r="DD756" s="1"/>
      <c r="DE756" s="1"/>
      <c r="DF756" s="1"/>
      <c r="DG756" s="2"/>
      <c r="DH756" s="1"/>
      <c r="DI756" s="1"/>
      <c r="DJ756" s="1"/>
      <c r="DK756" s="1"/>
      <c r="DL756" s="1"/>
      <c r="DM756" s="1"/>
    </row>
    <row r="757" spans="1:117" x14ac:dyDescent="0.2">
      <c r="A757" s="97">
        <f t="shared" si="316"/>
        <v>44198</v>
      </c>
      <c r="B757" s="5">
        <f t="shared" si="305"/>
        <v>712.82559810999999</v>
      </c>
      <c r="C757" s="5">
        <f t="shared" si="317"/>
        <v>656.24964893000003</v>
      </c>
      <c r="D757" s="63">
        <f t="shared" si="318"/>
        <v>5486.52</v>
      </c>
      <c r="E757" s="11">
        <f>IF(K757=1,VLOOKUP(A757,[1]Plan1!$BO$80:$BQ$314,3),E756)</f>
        <v>5560.59</v>
      </c>
      <c r="F757" s="143">
        <f t="shared" si="319"/>
        <v>44181</v>
      </c>
      <c r="G757" s="9">
        <f t="shared" si="306"/>
        <v>1.3500360884495022E-2</v>
      </c>
      <c r="H757" s="64">
        <f t="shared" si="323"/>
        <v>44211</v>
      </c>
      <c r="I757" s="64">
        <f t="shared" si="307"/>
        <v>44211</v>
      </c>
      <c r="J757" s="1">
        <f t="shared" si="320"/>
        <v>21</v>
      </c>
      <c r="K757" s="1">
        <f t="shared" si="327"/>
        <v>12</v>
      </c>
      <c r="L757" s="5">
        <f t="shared" si="308"/>
        <v>1.0076923099999999</v>
      </c>
      <c r="M757" s="12">
        <f t="shared" si="328"/>
        <v>1.00890013</v>
      </c>
      <c r="N757" s="12">
        <f t="shared" si="324"/>
        <v>1.076950247762853</v>
      </c>
      <c r="O757" s="5">
        <f t="shared" si="326"/>
        <v>1.08523448</v>
      </c>
      <c r="P757" s="5">
        <f t="shared" si="309"/>
        <v>712.18474649999996</v>
      </c>
      <c r="Q757" s="10">
        <f t="shared" si="310"/>
        <v>0</v>
      </c>
      <c r="R757" s="6">
        <f t="shared" si="311"/>
        <v>0</v>
      </c>
      <c r="S757" s="5">
        <f t="shared" si="312"/>
        <v>0</v>
      </c>
      <c r="T757" s="6">
        <f t="shared" si="321"/>
        <v>0.12</v>
      </c>
      <c r="U757" s="10">
        <f t="shared" si="325"/>
        <v>2</v>
      </c>
      <c r="V757" s="10">
        <v>252</v>
      </c>
      <c r="W757" s="12">
        <f t="shared" si="313"/>
        <v>1.0008998389999999</v>
      </c>
      <c r="X757" s="5">
        <f t="shared" si="314"/>
        <v>0.64085161000000002</v>
      </c>
      <c r="Y757" s="11">
        <f t="shared" si="315"/>
        <v>0</v>
      </c>
      <c r="Z757" s="2" t="s">
        <v>65</v>
      </c>
      <c r="AA757" s="64">
        <f t="shared" si="322"/>
        <v>44228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9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4"/>
      <c r="CX757" s="1"/>
      <c r="CY757" s="1"/>
      <c r="CZ757" s="1"/>
      <c r="DA757" s="1"/>
      <c r="DB757" s="1"/>
      <c r="DC757" s="1"/>
      <c r="DD757" s="1"/>
      <c r="DE757" s="1"/>
      <c r="DF757" s="1"/>
      <c r="DG757" s="2"/>
      <c r="DH757" s="1"/>
      <c r="DI757" s="1"/>
      <c r="DJ757" s="1"/>
      <c r="DK757" s="1"/>
      <c r="DL757" s="1"/>
      <c r="DM757" s="1"/>
    </row>
    <row r="758" spans="1:117" x14ac:dyDescent="0.2">
      <c r="A758" s="97">
        <f t="shared" si="316"/>
        <v>44199</v>
      </c>
      <c r="B758" s="5">
        <f t="shared" si="305"/>
        <v>712.82559810999999</v>
      </c>
      <c r="C758" s="5">
        <f t="shared" si="317"/>
        <v>656.24964893000003</v>
      </c>
      <c r="D758" s="63">
        <f t="shared" si="318"/>
        <v>5486.52</v>
      </c>
      <c r="E758" s="11">
        <f>IF(K758=1,VLOOKUP(A758,[1]Plan1!$BO$80:$BQ$314,3),E757)</f>
        <v>5560.59</v>
      </c>
      <c r="F758" s="143">
        <f t="shared" si="319"/>
        <v>44181</v>
      </c>
      <c r="G758" s="9">
        <f t="shared" si="306"/>
        <v>1.3500360884495022E-2</v>
      </c>
      <c r="H758" s="64">
        <f t="shared" si="323"/>
        <v>44211</v>
      </c>
      <c r="I758" s="64">
        <f t="shared" si="307"/>
        <v>44211</v>
      </c>
      <c r="J758" s="1">
        <f t="shared" si="320"/>
        <v>21</v>
      </c>
      <c r="K758" s="1">
        <f t="shared" si="327"/>
        <v>12</v>
      </c>
      <c r="L758" s="5">
        <f t="shared" si="308"/>
        <v>1.0076923099999999</v>
      </c>
      <c r="M758" s="12">
        <f t="shared" si="328"/>
        <v>1.00890013</v>
      </c>
      <c r="N758" s="12">
        <f t="shared" si="324"/>
        <v>1.076950247762853</v>
      </c>
      <c r="O758" s="5">
        <f t="shared" si="326"/>
        <v>1.08523448</v>
      </c>
      <c r="P758" s="5">
        <f t="shared" si="309"/>
        <v>712.18474649999996</v>
      </c>
      <c r="Q758" s="10">
        <f t="shared" si="310"/>
        <v>0</v>
      </c>
      <c r="R758" s="6">
        <f t="shared" si="311"/>
        <v>0</v>
      </c>
      <c r="S758" s="5">
        <f t="shared" si="312"/>
        <v>0</v>
      </c>
      <c r="T758" s="6">
        <f t="shared" si="321"/>
        <v>0.12</v>
      </c>
      <c r="U758" s="10">
        <f t="shared" si="325"/>
        <v>2</v>
      </c>
      <c r="V758" s="10">
        <v>252</v>
      </c>
      <c r="W758" s="12">
        <f t="shared" si="313"/>
        <v>1.0008998389999999</v>
      </c>
      <c r="X758" s="5">
        <f t="shared" si="314"/>
        <v>0.64085161000000002</v>
      </c>
      <c r="Y758" s="11">
        <f t="shared" si="315"/>
        <v>0</v>
      </c>
      <c r="Z758" s="2" t="s">
        <v>65</v>
      </c>
      <c r="AA758" s="64">
        <f t="shared" si="322"/>
        <v>44228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9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4"/>
      <c r="CX758" s="1"/>
      <c r="CY758" s="1"/>
      <c r="CZ758" s="1"/>
      <c r="DA758" s="1"/>
      <c r="DB758" s="1"/>
      <c r="DC758" s="1"/>
      <c r="DD758" s="1"/>
      <c r="DE758" s="1"/>
      <c r="DF758" s="1"/>
      <c r="DG758" s="2"/>
      <c r="DH758" s="1"/>
      <c r="DI758" s="1"/>
      <c r="DJ758" s="1"/>
      <c r="DK758" s="1"/>
      <c r="DL758" s="1"/>
      <c r="DM758" s="1"/>
    </row>
    <row r="759" spans="1:117" x14ac:dyDescent="0.2">
      <c r="A759" s="97">
        <f t="shared" si="316"/>
        <v>44200</v>
      </c>
      <c r="B759" s="5">
        <f t="shared" si="305"/>
        <v>712.82559810999999</v>
      </c>
      <c r="C759" s="5">
        <f t="shared" si="317"/>
        <v>656.24964893000003</v>
      </c>
      <c r="D759" s="63">
        <f t="shared" si="318"/>
        <v>5486.52</v>
      </c>
      <c r="E759" s="11">
        <f>IF(K759=1,VLOOKUP(A759,[1]Plan1!$BO$80:$BQ$314,3),E758)</f>
        <v>5560.59</v>
      </c>
      <c r="F759" s="143">
        <f t="shared" si="319"/>
        <v>44181</v>
      </c>
      <c r="G759" s="9">
        <f t="shared" si="306"/>
        <v>1.3500360884495022E-2</v>
      </c>
      <c r="H759" s="64">
        <f t="shared" si="323"/>
        <v>44211</v>
      </c>
      <c r="I759" s="64">
        <f t="shared" si="307"/>
        <v>44211</v>
      </c>
      <c r="J759" s="1">
        <f t="shared" si="320"/>
        <v>21</v>
      </c>
      <c r="K759" s="1">
        <f t="shared" si="327"/>
        <v>12</v>
      </c>
      <c r="L759" s="5">
        <f t="shared" si="308"/>
        <v>1.0076923099999999</v>
      </c>
      <c r="M759" s="12">
        <f t="shared" si="328"/>
        <v>1.00890013</v>
      </c>
      <c r="N759" s="12">
        <f t="shared" si="324"/>
        <v>1.076950247762853</v>
      </c>
      <c r="O759" s="5">
        <f t="shared" si="326"/>
        <v>1.08523448</v>
      </c>
      <c r="P759" s="5">
        <f t="shared" si="309"/>
        <v>712.18474649999996</v>
      </c>
      <c r="Q759" s="10">
        <f t="shared" si="310"/>
        <v>0</v>
      </c>
      <c r="R759" s="6">
        <f t="shared" si="311"/>
        <v>0</v>
      </c>
      <c r="S759" s="5">
        <f t="shared" si="312"/>
        <v>0</v>
      </c>
      <c r="T759" s="6">
        <f t="shared" si="321"/>
        <v>0.12</v>
      </c>
      <c r="U759" s="10">
        <f t="shared" si="325"/>
        <v>2</v>
      </c>
      <c r="V759" s="10">
        <v>252</v>
      </c>
      <c r="W759" s="12">
        <f t="shared" si="313"/>
        <v>1.0008998389999999</v>
      </c>
      <c r="X759" s="5">
        <f t="shared" si="314"/>
        <v>0.64085161000000002</v>
      </c>
      <c r="Y759" s="11">
        <f t="shared" si="315"/>
        <v>0</v>
      </c>
      <c r="Z759" s="2" t="s">
        <v>65</v>
      </c>
      <c r="AA759" s="64">
        <f t="shared" si="322"/>
        <v>44228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9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4"/>
      <c r="CX759" s="1"/>
      <c r="CY759" s="1"/>
      <c r="CZ759" s="1"/>
      <c r="DA759" s="1"/>
      <c r="DB759" s="1"/>
      <c r="DC759" s="1"/>
      <c r="DD759" s="1"/>
      <c r="DE759" s="1"/>
      <c r="DF759" s="1"/>
      <c r="DG759" s="2"/>
      <c r="DH759" s="1"/>
      <c r="DI759" s="1"/>
      <c r="DJ759" s="1"/>
      <c r="DK759" s="1"/>
      <c r="DL759" s="1"/>
      <c r="DM759" s="1"/>
    </row>
    <row r="760" spans="1:117" x14ac:dyDescent="0.2">
      <c r="A760" s="97">
        <f t="shared" si="316"/>
        <v>44201</v>
      </c>
      <c r="B760" s="5">
        <f t="shared" si="305"/>
        <v>713.6017789</v>
      </c>
      <c r="C760" s="5">
        <f t="shared" si="317"/>
        <v>656.24964893000003</v>
      </c>
      <c r="D760" s="63">
        <f t="shared" si="318"/>
        <v>5486.52</v>
      </c>
      <c r="E760" s="11">
        <f>IF(K760=1,VLOOKUP(A760,[1]Plan1!$BO$80:$BQ$314,3),E759)</f>
        <v>5560.59</v>
      </c>
      <c r="F760" s="143">
        <f t="shared" si="319"/>
        <v>44181</v>
      </c>
      <c r="G760" s="9">
        <f t="shared" si="306"/>
        <v>1.3500360884495022E-2</v>
      </c>
      <c r="H760" s="64">
        <f t="shared" si="323"/>
        <v>44211</v>
      </c>
      <c r="I760" s="64">
        <f t="shared" si="307"/>
        <v>44211</v>
      </c>
      <c r="J760" s="1">
        <f t="shared" si="320"/>
        <v>21</v>
      </c>
      <c r="K760" s="1">
        <f t="shared" si="327"/>
        <v>13</v>
      </c>
      <c r="L760" s="5">
        <f t="shared" si="308"/>
        <v>1.0083359999999999</v>
      </c>
      <c r="M760" s="12">
        <f t="shared" si="328"/>
        <v>1.00890013</v>
      </c>
      <c r="N760" s="12">
        <f t="shared" si="324"/>
        <v>1.076950247762853</v>
      </c>
      <c r="O760" s="5">
        <f t="shared" si="326"/>
        <v>1.0859277000000001</v>
      </c>
      <c r="P760" s="5">
        <f t="shared" si="309"/>
        <v>712.63967188000004</v>
      </c>
      <c r="Q760" s="10">
        <f t="shared" si="310"/>
        <v>0</v>
      </c>
      <c r="R760" s="6">
        <f t="shared" si="311"/>
        <v>0</v>
      </c>
      <c r="S760" s="5">
        <f t="shared" si="312"/>
        <v>0</v>
      </c>
      <c r="T760" s="6">
        <f t="shared" si="321"/>
        <v>0.12</v>
      </c>
      <c r="U760" s="10">
        <f t="shared" si="325"/>
        <v>3</v>
      </c>
      <c r="V760" s="10">
        <v>252</v>
      </c>
      <c r="W760" s="12">
        <f t="shared" si="313"/>
        <v>1.0013500609999999</v>
      </c>
      <c r="X760" s="5">
        <f t="shared" si="314"/>
        <v>0.96210702000000003</v>
      </c>
      <c r="Y760" s="11">
        <f t="shared" si="315"/>
        <v>0</v>
      </c>
      <c r="Z760" s="2" t="s">
        <v>65</v>
      </c>
      <c r="AA760" s="64">
        <f t="shared" si="322"/>
        <v>44228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9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4"/>
      <c r="CX760" s="1"/>
      <c r="CY760" s="1"/>
      <c r="CZ760" s="1"/>
      <c r="DA760" s="1"/>
      <c r="DB760" s="1"/>
      <c r="DC760" s="1"/>
      <c r="DD760" s="1"/>
      <c r="DE760" s="1"/>
      <c r="DF760" s="1"/>
      <c r="DG760" s="2"/>
      <c r="DH760" s="1"/>
      <c r="DI760" s="1"/>
      <c r="DJ760" s="1"/>
      <c r="DK760" s="1"/>
      <c r="DL760" s="1"/>
      <c r="DM760" s="1"/>
    </row>
    <row r="761" spans="1:117" x14ac:dyDescent="0.2">
      <c r="A761" s="97">
        <f t="shared" si="316"/>
        <v>44202</v>
      </c>
      <c r="B761" s="5">
        <f t="shared" si="305"/>
        <v>714.37881066</v>
      </c>
      <c r="C761" s="5">
        <f t="shared" si="317"/>
        <v>656.24964893000003</v>
      </c>
      <c r="D761" s="63">
        <f t="shared" si="318"/>
        <v>5486.52</v>
      </c>
      <c r="E761" s="11">
        <f>IF(K761=1,VLOOKUP(A761,[1]Plan1!$BO$80:$BQ$314,3),E760)</f>
        <v>5560.59</v>
      </c>
      <c r="F761" s="143">
        <f t="shared" si="319"/>
        <v>44181</v>
      </c>
      <c r="G761" s="9">
        <f t="shared" si="306"/>
        <v>1.3500360884495022E-2</v>
      </c>
      <c r="H761" s="64">
        <f t="shared" si="323"/>
        <v>44211</v>
      </c>
      <c r="I761" s="64">
        <f t="shared" si="307"/>
        <v>44211</v>
      </c>
      <c r="J761" s="1">
        <f t="shared" si="320"/>
        <v>21</v>
      </c>
      <c r="K761" s="1">
        <f t="shared" si="327"/>
        <v>14</v>
      </c>
      <c r="L761" s="5">
        <f t="shared" si="308"/>
        <v>1.00898011</v>
      </c>
      <c r="M761" s="12">
        <f t="shared" si="328"/>
        <v>1.00890013</v>
      </c>
      <c r="N761" s="12">
        <f t="shared" si="324"/>
        <v>1.076950247762853</v>
      </c>
      <c r="O761" s="5">
        <f t="shared" si="326"/>
        <v>1.08662137</v>
      </c>
      <c r="P761" s="5">
        <f t="shared" si="309"/>
        <v>713.09489257999996</v>
      </c>
      <c r="Q761" s="10">
        <f t="shared" si="310"/>
        <v>0</v>
      </c>
      <c r="R761" s="6">
        <f t="shared" si="311"/>
        <v>0</v>
      </c>
      <c r="S761" s="5">
        <f t="shared" si="312"/>
        <v>0</v>
      </c>
      <c r="T761" s="6">
        <f t="shared" si="321"/>
        <v>0.12</v>
      </c>
      <c r="U761" s="10">
        <f t="shared" si="325"/>
        <v>4</v>
      </c>
      <c r="V761" s="10">
        <v>252</v>
      </c>
      <c r="W761" s="12">
        <f t="shared" si="313"/>
        <v>1.0018004869999999</v>
      </c>
      <c r="X761" s="5">
        <f t="shared" si="314"/>
        <v>1.2839180800000001</v>
      </c>
      <c r="Y761" s="11">
        <f t="shared" si="315"/>
        <v>0</v>
      </c>
      <c r="Z761" s="2" t="s">
        <v>65</v>
      </c>
      <c r="AA761" s="64">
        <f t="shared" si="322"/>
        <v>44228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9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4"/>
      <c r="CX761" s="1"/>
      <c r="CY761" s="1"/>
      <c r="CZ761" s="1"/>
      <c r="DA761" s="1"/>
      <c r="DB761" s="1"/>
      <c r="DC761" s="1"/>
      <c r="DD761" s="1"/>
      <c r="DE761" s="1"/>
      <c r="DF761" s="1"/>
      <c r="DG761" s="2"/>
      <c r="DH761" s="1"/>
      <c r="DI761" s="1"/>
      <c r="DJ761" s="1"/>
      <c r="DK761" s="1"/>
      <c r="DL761" s="1"/>
      <c r="DM761" s="1"/>
    </row>
    <row r="762" spans="1:117" x14ac:dyDescent="0.2">
      <c r="A762" s="97">
        <f t="shared" si="316"/>
        <v>44203</v>
      </c>
      <c r="B762" s="5">
        <f t="shared" si="305"/>
        <v>715.15668602999995</v>
      </c>
      <c r="C762" s="5">
        <f t="shared" si="317"/>
        <v>656.24964893000003</v>
      </c>
      <c r="D762" s="63">
        <f t="shared" si="318"/>
        <v>5486.52</v>
      </c>
      <c r="E762" s="11">
        <f>IF(K762=1,VLOOKUP(A762,[1]Plan1!$BO$80:$BQ$314,3),E761)</f>
        <v>5560.59</v>
      </c>
      <c r="F762" s="143">
        <f t="shared" si="319"/>
        <v>44181</v>
      </c>
      <c r="G762" s="9">
        <f t="shared" si="306"/>
        <v>1.3500360884495022E-2</v>
      </c>
      <c r="H762" s="64">
        <f t="shared" si="323"/>
        <v>44211</v>
      </c>
      <c r="I762" s="64">
        <f t="shared" si="307"/>
        <v>44211</v>
      </c>
      <c r="J762" s="1">
        <f t="shared" si="320"/>
        <v>21</v>
      </c>
      <c r="K762" s="1">
        <f t="shared" si="327"/>
        <v>15</v>
      </c>
      <c r="L762" s="5">
        <f t="shared" si="308"/>
        <v>1.0096246200000001</v>
      </c>
      <c r="M762" s="12">
        <f t="shared" si="328"/>
        <v>1.00890013</v>
      </c>
      <c r="N762" s="12">
        <f t="shared" si="324"/>
        <v>1.076950247762853</v>
      </c>
      <c r="O762" s="5">
        <f t="shared" si="326"/>
        <v>1.08731548</v>
      </c>
      <c r="P762" s="5">
        <f t="shared" si="309"/>
        <v>713.55040201999998</v>
      </c>
      <c r="Q762" s="10">
        <f t="shared" si="310"/>
        <v>0</v>
      </c>
      <c r="R762" s="6">
        <f t="shared" si="311"/>
        <v>0</v>
      </c>
      <c r="S762" s="5">
        <f t="shared" si="312"/>
        <v>0</v>
      </c>
      <c r="T762" s="6">
        <f t="shared" si="321"/>
        <v>0.12</v>
      </c>
      <c r="U762" s="10">
        <f t="shared" si="325"/>
        <v>5</v>
      </c>
      <c r="V762" s="10">
        <v>252</v>
      </c>
      <c r="W762" s="12">
        <f t="shared" si="313"/>
        <v>1.002251115</v>
      </c>
      <c r="X762" s="5">
        <f t="shared" si="314"/>
        <v>1.60628401</v>
      </c>
      <c r="Y762" s="11">
        <f t="shared" si="315"/>
        <v>0</v>
      </c>
      <c r="Z762" s="2" t="s">
        <v>65</v>
      </c>
      <c r="AA762" s="64">
        <f t="shared" si="322"/>
        <v>44228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9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4"/>
      <c r="CX762" s="1"/>
      <c r="CY762" s="1"/>
      <c r="CZ762" s="1"/>
      <c r="DA762" s="1"/>
      <c r="DB762" s="1"/>
      <c r="DC762" s="1"/>
      <c r="DD762" s="1"/>
      <c r="DE762" s="1"/>
      <c r="DF762" s="1"/>
      <c r="DG762" s="2"/>
      <c r="DH762" s="1"/>
      <c r="DI762" s="1"/>
      <c r="DJ762" s="1"/>
      <c r="DK762" s="1"/>
      <c r="DL762" s="1"/>
      <c r="DM762" s="1"/>
    </row>
    <row r="763" spans="1:117" x14ac:dyDescent="0.2">
      <c r="A763" s="97">
        <f t="shared" si="316"/>
        <v>44204</v>
      </c>
      <c r="B763" s="5">
        <f t="shared" si="305"/>
        <v>715.93540639999992</v>
      </c>
      <c r="C763" s="5">
        <f t="shared" si="317"/>
        <v>656.24964893000003</v>
      </c>
      <c r="D763" s="63">
        <f t="shared" si="318"/>
        <v>5486.52</v>
      </c>
      <c r="E763" s="11">
        <f>IF(K763=1,VLOOKUP(A763,[1]Plan1!$BO$80:$BQ$314,3),E762)</f>
        <v>5560.59</v>
      </c>
      <c r="F763" s="143">
        <f t="shared" si="319"/>
        <v>44181</v>
      </c>
      <c r="G763" s="9">
        <f t="shared" si="306"/>
        <v>1.3500360884495022E-2</v>
      </c>
      <c r="H763" s="64">
        <f t="shared" si="323"/>
        <v>44211</v>
      </c>
      <c r="I763" s="64">
        <f t="shared" si="307"/>
        <v>44211</v>
      </c>
      <c r="J763" s="1">
        <f t="shared" si="320"/>
        <v>21</v>
      </c>
      <c r="K763" s="1">
        <f t="shared" si="327"/>
        <v>16</v>
      </c>
      <c r="L763" s="5">
        <f t="shared" si="308"/>
        <v>1.0102695399999999</v>
      </c>
      <c r="M763" s="12">
        <f t="shared" si="328"/>
        <v>1.00890013</v>
      </c>
      <c r="N763" s="12">
        <f t="shared" si="324"/>
        <v>1.076950247762853</v>
      </c>
      <c r="O763" s="5">
        <f t="shared" si="326"/>
        <v>1.08801003</v>
      </c>
      <c r="P763" s="5">
        <f t="shared" si="309"/>
        <v>714.00620020999997</v>
      </c>
      <c r="Q763" s="10">
        <f t="shared" si="310"/>
        <v>0</v>
      </c>
      <c r="R763" s="6">
        <f t="shared" si="311"/>
        <v>0</v>
      </c>
      <c r="S763" s="5">
        <f t="shared" si="312"/>
        <v>0</v>
      </c>
      <c r="T763" s="6">
        <f t="shared" si="321"/>
        <v>0.12</v>
      </c>
      <c r="U763" s="10">
        <f t="shared" si="325"/>
        <v>6</v>
      </c>
      <c r="V763" s="10">
        <v>252</v>
      </c>
      <c r="W763" s="12">
        <f t="shared" si="313"/>
        <v>1.002701946</v>
      </c>
      <c r="X763" s="5">
        <f t="shared" si="314"/>
        <v>1.9292061899999999</v>
      </c>
      <c r="Y763" s="11">
        <f t="shared" si="315"/>
        <v>0</v>
      </c>
      <c r="Z763" s="2" t="s">
        <v>65</v>
      </c>
      <c r="AA763" s="64">
        <f t="shared" si="322"/>
        <v>44228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9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4"/>
      <c r="CX763" s="1"/>
      <c r="CY763" s="1"/>
      <c r="CZ763" s="1"/>
      <c r="DA763" s="1"/>
      <c r="DB763" s="1"/>
      <c r="DC763" s="1"/>
      <c r="DD763" s="1"/>
      <c r="DE763" s="1"/>
      <c r="DF763" s="1"/>
      <c r="DG763" s="2"/>
      <c r="DH763" s="1"/>
      <c r="DI763" s="1"/>
      <c r="DJ763" s="1"/>
      <c r="DK763" s="1"/>
      <c r="DL763" s="1"/>
      <c r="DM763" s="1"/>
    </row>
    <row r="764" spans="1:117" x14ac:dyDescent="0.2">
      <c r="A764" s="97">
        <f t="shared" si="316"/>
        <v>44205</v>
      </c>
      <c r="B764" s="5">
        <f t="shared" si="305"/>
        <v>716.71497832</v>
      </c>
      <c r="C764" s="5">
        <f t="shared" si="317"/>
        <v>656.24964893000003</v>
      </c>
      <c r="D764" s="63">
        <f t="shared" si="318"/>
        <v>5486.52</v>
      </c>
      <c r="E764" s="11">
        <f>IF(K764=1,VLOOKUP(A764,[1]Plan1!$BO$80:$BQ$314,3),E763)</f>
        <v>5560.59</v>
      </c>
      <c r="F764" s="143">
        <f t="shared" si="319"/>
        <v>44181</v>
      </c>
      <c r="G764" s="9">
        <f t="shared" si="306"/>
        <v>1.3500360884495022E-2</v>
      </c>
      <c r="H764" s="64">
        <f t="shared" si="323"/>
        <v>44211</v>
      </c>
      <c r="I764" s="64">
        <f t="shared" si="307"/>
        <v>44211</v>
      </c>
      <c r="J764" s="1">
        <f t="shared" si="320"/>
        <v>21</v>
      </c>
      <c r="K764" s="1">
        <f t="shared" si="327"/>
        <v>17</v>
      </c>
      <c r="L764" s="5">
        <f t="shared" si="308"/>
        <v>1.0109148800000001</v>
      </c>
      <c r="M764" s="12">
        <f t="shared" si="328"/>
        <v>1.00890013</v>
      </c>
      <c r="N764" s="12">
        <f t="shared" si="324"/>
        <v>1.076950247762853</v>
      </c>
      <c r="O764" s="5">
        <f t="shared" si="326"/>
        <v>1.0887050300000001</v>
      </c>
      <c r="P764" s="5">
        <f t="shared" si="309"/>
        <v>714.46229372000005</v>
      </c>
      <c r="Q764" s="10">
        <f t="shared" si="310"/>
        <v>0</v>
      </c>
      <c r="R764" s="6">
        <f t="shared" si="311"/>
        <v>0</v>
      </c>
      <c r="S764" s="5">
        <f t="shared" si="312"/>
        <v>0</v>
      </c>
      <c r="T764" s="6">
        <f t="shared" si="321"/>
        <v>0.12</v>
      </c>
      <c r="U764" s="10">
        <f t="shared" si="325"/>
        <v>7</v>
      </c>
      <c r="V764" s="10">
        <v>252</v>
      </c>
      <c r="W764" s="12">
        <f t="shared" si="313"/>
        <v>1.003152979</v>
      </c>
      <c r="X764" s="5">
        <f t="shared" si="314"/>
        <v>2.2526845999999998</v>
      </c>
      <c r="Y764" s="11">
        <f t="shared" si="315"/>
        <v>0</v>
      </c>
      <c r="Z764" s="2" t="s">
        <v>65</v>
      </c>
      <c r="AA764" s="64">
        <f t="shared" si="322"/>
        <v>44228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9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4"/>
      <c r="CX764" s="1"/>
      <c r="CY764" s="1"/>
      <c r="CZ764" s="1"/>
      <c r="DA764" s="1"/>
      <c r="DB764" s="1"/>
      <c r="DC764" s="1"/>
      <c r="DD764" s="1"/>
      <c r="DE764" s="1"/>
      <c r="DF764" s="1"/>
      <c r="DG764" s="2"/>
      <c r="DH764" s="1"/>
      <c r="DI764" s="1"/>
      <c r="DJ764" s="1"/>
      <c r="DK764" s="1"/>
      <c r="DL764" s="1"/>
      <c r="DM764" s="1"/>
    </row>
    <row r="765" spans="1:117" x14ac:dyDescent="0.2">
      <c r="A765" s="97">
        <f t="shared" si="316"/>
        <v>44206</v>
      </c>
      <c r="B765" s="5">
        <f t="shared" si="305"/>
        <v>716.71497832</v>
      </c>
      <c r="C765" s="5">
        <f t="shared" si="317"/>
        <v>656.24964893000003</v>
      </c>
      <c r="D765" s="63">
        <f t="shared" si="318"/>
        <v>5486.52</v>
      </c>
      <c r="E765" s="11">
        <f>IF(K765=1,VLOOKUP(A765,[1]Plan1!$BO$80:$BQ$314,3),E764)</f>
        <v>5560.59</v>
      </c>
      <c r="F765" s="143">
        <f t="shared" si="319"/>
        <v>44181</v>
      </c>
      <c r="G765" s="9">
        <f t="shared" si="306"/>
        <v>1.3500360884495022E-2</v>
      </c>
      <c r="H765" s="64">
        <f t="shared" si="323"/>
        <v>44211</v>
      </c>
      <c r="I765" s="64">
        <f t="shared" si="307"/>
        <v>44211</v>
      </c>
      <c r="J765" s="1">
        <f t="shared" si="320"/>
        <v>21</v>
      </c>
      <c r="K765" s="1">
        <f t="shared" si="327"/>
        <v>17</v>
      </c>
      <c r="L765" s="5">
        <f t="shared" si="308"/>
        <v>1.0109148800000001</v>
      </c>
      <c r="M765" s="12">
        <f t="shared" si="328"/>
        <v>1.00890013</v>
      </c>
      <c r="N765" s="12">
        <f t="shared" si="324"/>
        <v>1.076950247762853</v>
      </c>
      <c r="O765" s="5">
        <f t="shared" si="326"/>
        <v>1.0887050300000001</v>
      </c>
      <c r="P765" s="5">
        <f t="shared" si="309"/>
        <v>714.46229372000005</v>
      </c>
      <c r="Q765" s="10">
        <f t="shared" si="310"/>
        <v>0</v>
      </c>
      <c r="R765" s="6">
        <f t="shared" si="311"/>
        <v>0</v>
      </c>
      <c r="S765" s="5">
        <f t="shared" si="312"/>
        <v>0</v>
      </c>
      <c r="T765" s="6">
        <f t="shared" si="321"/>
        <v>0.12</v>
      </c>
      <c r="U765" s="10">
        <f t="shared" si="325"/>
        <v>7</v>
      </c>
      <c r="V765" s="10">
        <v>252</v>
      </c>
      <c r="W765" s="12">
        <f t="shared" si="313"/>
        <v>1.003152979</v>
      </c>
      <c r="X765" s="5">
        <f t="shared" si="314"/>
        <v>2.2526845999999998</v>
      </c>
      <c r="Y765" s="11">
        <f t="shared" si="315"/>
        <v>0</v>
      </c>
      <c r="Z765" s="2" t="s">
        <v>65</v>
      </c>
      <c r="AA765" s="64">
        <f t="shared" si="322"/>
        <v>44228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9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4"/>
      <c r="CX765" s="1"/>
      <c r="CY765" s="1"/>
      <c r="CZ765" s="1"/>
      <c r="DA765" s="1"/>
      <c r="DB765" s="1"/>
      <c r="DC765" s="1"/>
      <c r="DD765" s="1"/>
      <c r="DE765" s="1"/>
      <c r="DF765" s="1"/>
      <c r="DG765" s="2"/>
      <c r="DH765" s="1"/>
      <c r="DI765" s="1"/>
      <c r="DJ765" s="1"/>
      <c r="DK765" s="1"/>
      <c r="DL765" s="1"/>
      <c r="DM765" s="1"/>
    </row>
    <row r="766" spans="1:117" x14ac:dyDescent="0.2">
      <c r="A766" s="97">
        <f t="shared" si="316"/>
        <v>44207</v>
      </c>
      <c r="B766" s="5">
        <f t="shared" si="305"/>
        <v>716.71497832</v>
      </c>
      <c r="C766" s="5">
        <f t="shared" si="317"/>
        <v>656.24964893000003</v>
      </c>
      <c r="D766" s="63">
        <f t="shared" si="318"/>
        <v>5486.52</v>
      </c>
      <c r="E766" s="11">
        <f>IF(K766=1,VLOOKUP(A766,[1]Plan1!$BO$80:$BQ$314,3),E765)</f>
        <v>5560.59</v>
      </c>
      <c r="F766" s="143">
        <f t="shared" si="319"/>
        <v>44181</v>
      </c>
      <c r="G766" s="9">
        <f t="shared" si="306"/>
        <v>1.3500360884495022E-2</v>
      </c>
      <c r="H766" s="64">
        <f t="shared" si="323"/>
        <v>44211</v>
      </c>
      <c r="I766" s="64">
        <f t="shared" si="307"/>
        <v>44211</v>
      </c>
      <c r="J766" s="1">
        <f t="shared" si="320"/>
        <v>21</v>
      </c>
      <c r="K766" s="1">
        <f t="shared" si="327"/>
        <v>17</v>
      </c>
      <c r="L766" s="5">
        <f t="shared" si="308"/>
        <v>1.0109148800000001</v>
      </c>
      <c r="M766" s="12">
        <f t="shared" si="328"/>
        <v>1.00890013</v>
      </c>
      <c r="N766" s="12">
        <f t="shared" si="324"/>
        <v>1.076950247762853</v>
      </c>
      <c r="O766" s="5">
        <f t="shared" si="326"/>
        <v>1.0887050300000001</v>
      </c>
      <c r="P766" s="5">
        <f t="shared" si="309"/>
        <v>714.46229372000005</v>
      </c>
      <c r="Q766" s="10">
        <f t="shared" si="310"/>
        <v>0</v>
      </c>
      <c r="R766" s="6">
        <f t="shared" si="311"/>
        <v>0</v>
      </c>
      <c r="S766" s="5">
        <f t="shared" si="312"/>
        <v>0</v>
      </c>
      <c r="T766" s="6">
        <f t="shared" si="321"/>
        <v>0.12</v>
      </c>
      <c r="U766" s="10">
        <f t="shared" si="325"/>
        <v>7</v>
      </c>
      <c r="V766" s="10">
        <v>252</v>
      </c>
      <c r="W766" s="12">
        <f t="shared" si="313"/>
        <v>1.003152979</v>
      </c>
      <c r="X766" s="5">
        <f t="shared" si="314"/>
        <v>2.2526845999999998</v>
      </c>
      <c r="Y766" s="11">
        <f t="shared" si="315"/>
        <v>0</v>
      </c>
      <c r="Z766" s="2" t="s">
        <v>65</v>
      </c>
      <c r="AA766" s="64">
        <f t="shared" si="322"/>
        <v>44228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9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4"/>
      <c r="CX766" s="1"/>
      <c r="CY766" s="1"/>
      <c r="CZ766" s="1"/>
      <c r="DA766" s="1"/>
      <c r="DB766" s="1"/>
      <c r="DC766" s="1"/>
      <c r="DD766" s="1"/>
      <c r="DE766" s="1"/>
      <c r="DF766" s="1"/>
      <c r="DG766" s="2"/>
      <c r="DH766" s="1"/>
      <c r="DI766" s="1"/>
      <c r="DJ766" s="1"/>
      <c r="DK766" s="1"/>
      <c r="DL766" s="1"/>
      <c r="DM766" s="1"/>
    </row>
    <row r="767" spans="1:117" x14ac:dyDescent="0.2">
      <c r="A767" s="97">
        <f t="shared" si="316"/>
        <v>44208</v>
      </c>
      <c r="B767" s="5">
        <f t="shared" si="305"/>
        <v>717.49539731000004</v>
      </c>
      <c r="C767" s="5">
        <f t="shared" si="317"/>
        <v>656.24964893000003</v>
      </c>
      <c r="D767" s="63">
        <f t="shared" si="318"/>
        <v>5486.52</v>
      </c>
      <c r="E767" s="11">
        <f>IF(K767=1,VLOOKUP(A767,[1]Plan1!$BO$80:$BQ$314,3),E766)</f>
        <v>5560.59</v>
      </c>
      <c r="F767" s="143">
        <f t="shared" si="319"/>
        <v>44181</v>
      </c>
      <c r="G767" s="9">
        <f t="shared" si="306"/>
        <v>1.3500360884495022E-2</v>
      </c>
      <c r="H767" s="64">
        <f t="shared" si="323"/>
        <v>44211</v>
      </c>
      <c r="I767" s="64">
        <f t="shared" si="307"/>
        <v>44211</v>
      </c>
      <c r="J767" s="1">
        <f t="shared" si="320"/>
        <v>21</v>
      </c>
      <c r="K767" s="1">
        <f t="shared" si="327"/>
        <v>18</v>
      </c>
      <c r="L767" s="5">
        <f t="shared" si="308"/>
        <v>1.01156063</v>
      </c>
      <c r="M767" s="12">
        <f t="shared" si="328"/>
        <v>1.00890013</v>
      </c>
      <c r="N767" s="12">
        <f t="shared" si="324"/>
        <v>1.076950247762853</v>
      </c>
      <c r="O767" s="5">
        <f t="shared" si="326"/>
        <v>1.08940047</v>
      </c>
      <c r="P767" s="5">
        <f t="shared" si="309"/>
        <v>714.91867597999999</v>
      </c>
      <c r="Q767" s="10">
        <f t="shared" si="310"/>
        <v>0</v>
      </c>
      <c r="R767" s="6">
        <f t="shared" si="311"/>
        <v>0</v>
      </c>
      <c r="S767" s="5">
        <f t="shared" si="312"/>
        <v>0</v>
      </c>
      <c r="T767" s="6">
        <f t="shared" si="321"/>
        <v>0.12</v>
      </c>
      <c r="U767" s="10">
        <f t="shared" si="325"/>
        <v>8</v>
      </c>
      <c r="V767" s="10">
        <v>252</v>
      </c>
      <c r="W767" s="12">
        <f t="shared" si="313"/>
        <v>1.003604216</v>
      </c>
      <c r="X767" s="5">
        <f t="shared" si="314"/>
        <v>2.5767213299999998</v>
      </c>
      <c r="Y767" s="11">
        <f t="shared" si="315"/>
        <v>0</v>
      </c>
      <c r="Z767" s="2" t="s">
        <v>65</v>
      </c>
      <c r="AA767" s="64">
        <f t="shared" si="322"/>
        <v>44228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9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4"/>
      <c r="CX767" s="1"/>
      <c r="CY767" s="1"/>
      <c r="CZ767" s="1"/>
      <c r="DA767" s="1"/>
      <c r="DB767" s="1"/>
      <c r="DC767" s="1"/>
      <c r="DD767" s="1"/>
      <c r="DE767" s="1"/>
      <c r="DF767" s="1"/>
      <c r="DG767" s="2"/>
      <c r="DH767" s="1"/>
      <c r="DI767" s="1"/>
      <c r="DJ767" s="1"/>
      <c r="DK767" s="1"/>
      <c r="DL767" s="1"/>
      <c r="DM767" s="1"/>
    </row>
    <row r="768" spans="1:117" x14ac:dyDescent="0.2">
      <c r="A768" s="97">
        <f t="shared" si="316"/>
        <v>44209</v>
      </c>
      <c r="B768" s="5">
        <f t="shared" si="305"/>
        <v>718.27666257999999</v>
      </c>
      <c r="C768" s="5">
        <f t="shared" si="317"/>
        <v>656.24964893000003</v>
      </c>
      <c r="D768" s="63">
        <f t="shared" si="318"/>
        <v>5486.52</v>
      </c>
      <c r="E768" s="11">
        <f>IF(K768=1,VLOOKUP(A768,[1]Plan1!$BO$80:$BQ$314,3),E767)</f>
        <v>5560.59</v>
      </c>
      <c r="F768" s="143">
        <f t="shared" si="319"/>
        <v>44181</v>
      </c>
      <c r="G768" s="9">
        <f t="shared" si="306"/>
        <v>1.3500360884495022E-2</v>
      </c>
      <c r="H768" s="64">
        <f t="shared" si="323"/>
        <v>44211</v>
      </c>
      <c r="I768" s="64">
        <f t="shared" si="307"/>
        <v>44211</v>
      </c>
      <c r="J768" s="1">
        <f t="shared" si="320"/>
        <v>21</v>
      </c>
      <c r="K768" s="1">
        <f t="shared" si="327"/>
        <v>19</v>
      </c>
      <c r="L768" s="5">
        <f t="shared" si="308"/>
        <v>1.01220679</v>
      </c>
      <c r="M768" s="12">
        <f t="shared" si="328"/>
        <v>1.00890013</v>
      </c>
      <c r="N768" s="12">
        <f t="shared" si="324"/>
        <v>1.076950247762853</v>
      </c>
      <c r="O768" s="5">
        <f t="shared" si="326"/>
        <v>1.09009635</v>
      </c>
      <c r="P768" s="5">
        <f t="shared" si="309"/>
        <v>715.37534698000002</v>
      </c>
      <c r="Q768" s="10">
        <f t="shared" si="310"/>
        <v>0</v>
      </c>
      <c r="R768" s="6">
        <f t="shared" si="311"/>
        <v>0</v>
      </c>
      <c r="S768" s="5">
        <f t="shared" si="312"/>
        <v>0</v>
      </c>
      <c r="T768" s="6">
        <f t="shared" si="321"/>
        <v>0.12</v>
      </c>
      <c r="U768" s="10">
        <f t="shared" si="325"/>
        <v>9</v>
      </c>
      <c r="V768" s="10">
        <v>252</v>
      </c>
      <c r="W768" s="12">
        <f t="shared" si="313"/>
        <v>1.0040556549999999</v>
      </c>
      <c r="X768" s="5">
        <f t="shared" si="314"/>
        <v>2.9013156000000002</v>
      </c>
      <c r="Y768" s="11">
        <f t="shared" si="315"/>
        <v>0</v>
      </c>
      <c r="Z768" s="2" t="s">
        <v>65</v>
      </c>
      <c r="AA768" s="64">
        <f t="shared" si="322"/>
        <v>44228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9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4"/>
      <c r="CX768" s="1"/>
      <c r="CY768" s="1"/>
      <c r="CZ768" s="1"/>
      <c r="DA768" s="1"/>
      <c r="DB768" s="1"/>
      <c r="DC768" s="1"/>
      <c r="DD768" s="1"/>
      <c r="DE768" s="1"/>
      <c r="DF768" s="1"/>
      <c r="DG768" s="2"/>
      <c r="DH768" s="1"/>
      <c r="DI768" s="1"/>
      <c r="DJ768" s="1"/>
      <c r="DK768" s="1"/>
      <c r="DL768" s="1"/>
      <c r="DM768" s="1"/>
    </row>
    <row r="769" spans="1:117" x14ac:dyDescent="0.2">
      <c r="A769" s="97">
        <f t="shared" si="316"/>
        <v>44210</v>
      </c>
      <c r="B769" s="5">
        <f t="shared" si="305"/>
        <v>719.05878213000005</v>
      </c>
      <c r="C769" s="5">
        <f t="shared" si="317"/>
        <v>656.24964893000003</v>
      </c>
      <c r="D769" s="63">
        <f t="shared" si="318"/>
        <v>5486.52</v>
      </c>
      <c r="E769" s="11">
        <f>IF(K769=1,VLOOKUP(A769,[1]Plan1!$BO$80:$BQ$314,3),E768)</f>
        <v>5560.59</v>
      </c>
      <c r="F769" s="143">
        <f t="shared" si="319"/>
        <v>44181</v>
      </c>
      <c r="G769" s="9">
        <f t="shared" si="306"/>
        <v>1.3500360884495022E-2</v>
      </c>
      <c r="H769" s="64">
        <f t="shared" si="323"/>
        <v>44211</v>
      </c>
      <c r="I769" s="64">
        <f t="shared" si="307"/>
        <v>44211</v>
      </c>
      <c r="J769" s="1">
        <f t="shared" si="320"/>
        <v>21</v>
      </c>
      <c r="K769" s="1">
        <f t="shared" si="327"/>
        <v>20</v>
      </c>
      <c r="L769" s="5">
        <f t="shared" si="308"/>
        <v>1.01285337</v>
      </c>
      <c r="M769" s="12">
        <f t="shared" si="328"/>
        <v>1.00890013</v>
      </c>
      <c r="N769" s="12">
        <f t="shared" si="324"/>
        <v>1.076950247762853</v>
      </c>
      <c r="O769" s="5">
        <f t="shared" si="326"/>
        <v>1.0907926800000001</v>
      </c>
      <c r="P769" s="5">
        <f t="shared" si="309"/>
        <v>715.83231330000001</v>
      </c>
      <c r="Q769" s="10">
        <f t="shared" si="310"/>
        <v>0</v>
      </c>
      <c r="R769" s="6">
        <f t="shared" si="311"/>
        <v>0</v>
      </c>
      <c r="S769" s="5">
        <f t="shared" si="312"/>
        <v>0</v>
      </c>
      <c r="T769" s="6">
        <f t="shared" si="321"/>
        <v>0.12</v>
      </c>
      <c r="U769" s="10">
        <f t="shared" si="325"/>
        <v>10</v>
      </c>
      <c r="V769" s="10">
        <v>252</v>
      </c>
      <c r="W769" s="12">
        <f t="shared" si="313"/>
        <v>1.004507297</v>
      </c>
      <c r="X769" s="5">
        <f t="shared" si="314"/>
        <v>3.22646883</v>
      </c>
      <c r="Y769" s="11">
        <f t="shared" si="315"/>
        <v>0</v>
      </c>
      <c r="Z769" s="2" t="s">
        <v>65</v>
      </c>
      <c r="AA769" s="64">
        <f t="shared" si="322"/>
        <v>44228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9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4"/>
      <c r="CX769" s="1"/>
      <c r="CY769" s="1"/>
      <c r="CZ769" s="1"/>
      <c r="DA769" s="1"/>
      <c r="DB769" s="1"/>
      <c r="DC769" s="1"/>
      <c r="DD769" s="1"/>
      <c r="DE769" s="1"/>
      <c r="DF769" s="1"/>
      <c r="DG769" s="2"/>
      <c r="DH769" s="1"/>
      <c r="DI769" s="1"/>
      <c r="DJ769" s="1"/>
      <c r="DK769" s="1"/>
      <c r="DL769" s="1"/>
      <c r="DM769" s="1"/>
    </row>
    <row r="770" spans="1:117" x14ac:dyDescent="0.2">
      <c r="A770" s="97">
        <f t="shared" si="316"/>
        <v>44211</v>
      </c>
      <c r="B770" s="5">
        <f t="shared" si="305"/>
        <v>719.84175735999997</v>
      </c>
      <c r="C770" s="5">
        <f t="shared" si="317"/>
        <v>656.24964893000003</v>
      </c>
      <c r="D770" s="63">
        <f t="shared" si="318"/>
        <v>5486.52</v>
      </c>
      <c r="E770" s="11">
        <f>IF(K770=1,VLOOKUP(A770,[1]Plan1!$BO$80:$BQ$314,3),E769)</f>
        <v>5560.59</v>
      </c>
      <c r="F770" s="143">
        <f t="shared" si="319"/>
        <v>44181</v>
      </c>
      <c r="G770" s="9">
        <f t="shared" si="306"/>
        <v>1.3500360884495022E-2</v>
      </c>
      <c r="H770" s="64">
        <f t="shared" si="323"/>
        <v>44244</v>
      </c>
      <c r="I770" s="64">
        <f t="shared" si="307"/>
        <v>44211</v>
      </c>
      <c r="J770" s="1">
        <f t="shared" si="320"/>
        <v>21</v>
      </c>
      <c r="K770" s="1">
        <f t="shared" si="327"/>
        <v>21</v>
      </c>
      <c r="L770" s="5">
        <f t="shared" si="308"/>
        <v>1.0135003600000001</v>
      </c>
      <c r="M770" s="12">
        <f t="shared" si="328"/>
        <v>1.00890013</v>
      </c>
      <c r="N770" s="12">
        <f t="shared" si="324"/>
        <v>1.076950247762853</v>
      </c>
      <c r="O770" s="5">
        <f t="shared" si="326"/>
        <v>1.09148946</v>
      </c>
      <c r="P770" s="5">
        <f t="shared" si="309"/>
        <v>716.28957492999996</v>
      </c>
      <c r="Q770" s="10">
        <f t="shared" si="310"/>
        <v>0</v>
      </c>
      <c r="R770" s="6">
        <f t="shared" si="311"/>
        <v>0</v>
      </c>
      <c r="S770" s="5">
        <f t="shared" si="312"/>
        <v>0</v>
      </c>
      <c r="T770" s="6">
        <f t="shared" si="321"/>
        <v>0.12</v>
      </c>
      <c r="U770" s="10">
        <f t="shared" si="325"/>
        <v>11</v>
      </c>
      <c r="V770" s="10">
        <v>252</v>
      </c>
      <c r="W770" s="12">
        <f t="shared" si="313"/>
        <v>1.004959143</v>
      </c>
      <c r="X770" s="5">
        <f t="shared" si="314"/>
        <v>3.5521824299999998</v>
      </c>
      <c r="Y770" s="11">
        <f t="shared" si="315"/>
        <v>0</v>
      </c>
      <c r="Z770" s="2" t="s">
        <v>65</v>
      </c>
      <c r="AA770" s="64">
        <f t="shared" si="322"/>
        <v>44228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9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4"/>
      <c r="CX770" s="1"/>
      <c r="CY770" s="1"/>
      <c r="CZ770" s="1"/>
      <c r="DA770" s="1"/>
      <c r="DB770" s="1"/>
      <c r="DC770" s="1"/>
      <c r="DD770" s="1"/>
      <c r="DE770" s="1"/>
      <c r="DF770" s="1"/>
      <c r="DG770" s="2"/>
      <c r="DH770" s="1"/>
      <c r="DI770" s="1"/>
      <c r="DJ770" s="1"/>
      <c r="DK770" s="1"/>
      <c r="DL770" s="1"/>
      <c r="DM770" s="1"/>
    </row>
    <row r="771" spans="1:117" x14ac:dyDescent="0.2">
      <c r="A771" s="97">
        <f t="shared" si="316"/>
        <v>44212</v>
      </c>
      <c r="B771" s="5">
        <f t="shared" si="305"/>
        <v>720.25117768999996</v>
      </c>
      <c r="C771" s="5">
        <f t="shared" si="317"/>
        <v>656.24964893000003</v>
      </c>
      <c r="D771" s="63">
        <f t="shared" si="318"/>
        <v>5560.59</v>
      </c>
      <c r="E771" s="11">
        <f>IF(K771=1,VLOOKUP(A771,[1]Plan1!$BO$80:$BQ$314,3),E770)</f>
        <v>5574.49</v>
      </c>
      <c r="F771" s="143">
        <f t="shared" si="319"/>
        <v>44212</v>
      </c>
      <c r="G771" s="9">
        <f t="shared" si="306"/>
        <v>2.4997347403781234E-3</v>
      </c>
      <c r="H771" s="64">
        <f t="shared" si="323"/>
        <v>44244</v>
      </c>
      <c r="I771" s="64">
        <f t="shared" si="307"/>
        <v>44244</v>
      </c>
      <c r="J771" s="1">
        <f t="shared" si="320"/>
        <v>21</v>
      </c>
      <c r="K771" s="1">
        <f t="shared" si="327"/>
        <v>1</v>
      </c>
      <c r="L771" s="5">
        <f t="shared" si="308"/>
        <v>1.00011889</v>
      </c>
      <c r="M771" s="12">
        <f t="shared" si="328"/>
        <v>1.0135003600000001</v>
      </c>
      <c r="N771" s="12">
        <f t="shared" si="324"/>
        <v>1.0914894638097408</v>
      </c>
      <c r="O771" s="5">
        <f t="shared" si="326"/>
        <v>1.0916192300000001</v>
      </c>
      <c r="P771" s="5">
        <f t="shared" si="309"/>
        <v>716.37473645</v>
      </c>
      <c r="Q771" s="10">
        <f t="shared" si="310"/>
        <v>0</v>
      </c>
      <c r="R771" s="6">
        <f t="shared" si="311"/>
        <v>0</v>
      </c>
      <c r="S771" s="5">
        <f t="shared" si="312"/>
        <v>0</v>
      </c>
      <c r="T771" s="6">
        <f t="shared" si="321"/>
        <v>0.12</v>
      </c>
      <c r="U771" s="10">
        <f t="shared" si="325"/>
        <v>12</v>
      </c>
      <c r="V771" s="10">
        <v>252</v>
      </c>
      <c r="W771" s="12">
        <f t="shared" si="313"/>
        <v>1.005411192</v>
      </c>
      <c r="X771" s="5">
        <f t="shared" si="314"/>
        <v>3.8764412400000001</v>
      </c>
      <c r="Y771" s="11">
        <f t="shared" si="315"/>
        <v>0</v>
      </c>
      <c r="Z771" s="2" t="s">
        <v>65</v>
      </c>
      <c r="AA771" s="64">
        <f t="shared" si="322"/>
        <v>44228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9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4"/>
      <c r="CX771" s="1"/>
      <c r="CY771" s="1"/>
      <c r="CZ771" s="1"/>
      <c r="DA771" s="1"/>
      <c r="DB771" s="1"/>
      <c r="DC771" s="1"/>
      <c r="DD771" s="1"/>
      <c r="DE771" s="1"/>
      <c r="DF771" s="1"/>
      <c r="DG771" s="2"/>
      <c r="DH771" s="1"/>
      <c r="DI771" s="1"/>
      <c r="DJ771" s="1"/>
      <c r="DK771" s="1"/>
      <c r="DL771" s="1"/>
      <c r="DM771" s="1"/>
    </row>
    <row r="772" spans="1:117" x14ac:dyDescent="0.2">
      <c r="A772" s="97">
        <f t="shared" si="316"/>
        <v>44213</v>
      </c>
      <c r="B772" s="5">
        <f t="shared" si="305"/>
        <v>720.25117768999996</v>
      </c>
      <c r="C772" s="5">
        <f t="shared" si="317"/>
        <v>656.24964893000003</v>
      </c>
      <c r="D772" s="63">
        <f t="shared" si="318"/>
        <v>5560.59</v>
      </c>
      <c r="E772" s="11">
        <f>IF(K772=1,VLOOKUP(A772,[1]Plan1!$BO$80:$BQ$314,3),E771)</f>
        <v>5574.49</v>
      </c>
      <c r="F772" s="143">
        <f t="shared" si="319"/>
        <v>44212</v>
      </c>
      <c r="G772" s="9">
        <f t="shared" si="306"/>
        <v>2.4997347403781234E-3</v>
      </c>
      <c r="H772" s="64">
        <f t="shared" si="323"/>
        <v>44244</v>
      </c>
      <c r="I772" s="64">
        <f t="shared" si="307"/>
        <v>44244</v>
      </c>
      <c r="J772" s="1">
        <f t="shared" si="320"/>
        <v>21</v>
      </c>
      <c r="K772" s="1">
        <f t="shared" si="327"/>
        <v>1</v>
      </c>
      <c r="L772" s="5">
        <f t="shared" si="308"/>
        <v>1.00011889</v>
      </c>
      <c r="M772" s="12">
        <f t="shared" si="328"/>
        <v>1.0135003600000001</v>
      </c>
      <c r="N772" s="12">
        <f t="shared" si="324"/>
        <v>1.0914894638097408</v>
      </c>
      <c r="O772" s="5">
        <f t="shared" si="326"/>
        <v>1.0916192300000001</v>
      </c>
      <c r="P772" s="5">
        <f t="shared" si="309"/>
        <v>716.37473645</v>
      </c>
      <c r="Q772" s="10">
        <f t="shared" si="310"/>
        <v>0</v>
      </c>
      <c r="R772" s="6">
        <f t="shared" si="311"/>
        <v>0</v>
      </c>
      <c r="S772" s="5">
        <f t="shared" si="312"/>
        <v>0</v>
      </c>
      <c r="T772" s="6">
        <f t="shared" si="321"/>
        <v>0.12</v>
      </c>
      <c r="U772" s="10">
        <f t="shared" si="325"/>
        <v>12</v>
      </c>
      <c r="V772" s="10">
        <v>252</v>
      </c>
      <c r="W772" s="12">
        <f t="shared" si="313"/>
        <v>1.005411192</v>
      </c>
      <c r="X772" s="5">
        <f t="shared" si="314"/>
        <v>3.8764412400000001</v>
      </c>
      <c r="Y772" s="11">
        <f t="shared" si="315"/>
        <v>0</v>
      </c>
      <c r="Z772" s="2" t="s">
        <v>65</v>
      </c>
      <c r="AA772" s="64">
        <f t="shared" si="322"/>
        <v>44228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9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4"/>
      <c r="CX772" s="1"/>
      <c r="CY772" s="1"/>
      <c r="CZ772" s="1"/>
      <c r="DA772" s="1"/>
      <c r="DB772" s="1"/>
      <c r="DC772" s="1"/>
      <c r="DD772" s="1"/>
      <c r="DE772" s="1"/>
      <c r="DF772" s="1"/>
      <c r="DG772" s="2"/>
      <c r="DH772" s="1"/>
      <c r="DI772" s="1"/>
      <c r="DJ772" s="1"/>
      <c r="DK772" s="1"/>
      <c r="DL772" s="1"/>
      <c r="DM772" s="1"/>
    </row>
    <row r="773" spans="1:117" x14ac:dyDescent="0.2">
      <c r="A773" s="97">
        <f t="shared" si="316"/>
        <v>44214</v>
      </c>
      <c r="B773" s="5">
        <f t="shared" si="305"/>
        <v>720.25117768999996</v>
      </c>
      <c r="C773" s="5">
        <f t="shared" si="317"/>
        <v>656.24964893000003</v>
      </c>
      <c r="D773" s="63">
        <f t="shared" si="318"/>
        <v>5560.59</v>
      </c>
      <c r="E773" s="11">
        <f>IF(K773=1,VLOOKUP(A773,[1]Plan1!$BO$80:$BQ$314,3),E772)</f>
        <v>5574.49</v>
      </c>
      <c r="F773" s="143">
        <f t="shared" si="319"/>
        <v>44212</v>
      </c>
      <c r="G773" s="9">
        <f t="shared" si="306"/>
        <v>2.4997347403781234E-3</v>
      </c>
      <c r="H773" s="64">
        <f t="shared" si="323"/>
        <v>44244</v>
      </c>
      <c r="I773" s="64">
        <f t="shared" si="307"/>
        <v>44244</v>
      </c>
      <c r="J773" s="1">
        <f t="shared" si="320"/>
        <v>21</v>
      </c>
      <c r="K773" s="1">
        <f t="shared" si="327"/>
        <v>1</v>
      </c>
      <c r="L773" s="5">
        <f t="shared" si="308"/>
        <v>1.00011889</v>
      </c>
      <c r="M773" s="12">
        <f t="shared" si="328"/>
        <v>1.0135003600000001</v>
      </c>
      <c r="N773" s="12">
        <f t="shared" si="324"/>
        <v>1.0914894638097408</v>
      </c>
      <c r="O773" s="5">
        <f t="shared" si="326"/>
        <v>1.0916192300000001</v>
      </c>
      <c r="P773" s="5">
        <f t="shared" si="309"/>
        <v>716.37473645</v>
      </c>
      <c r="Q773" s="10">
        <f t="shared" si="310"/>
        <v>0</v>
      </c>
      <c r="R773" s="6">
        <f t="shared" si="311"/>
        <v>0</v>
      </c>
      <c r="S773" s="5">
        <f t="shared" si="312"/>
        <v>0</v>
      </c>
      <c r="T773" s="6">
        <f t="shared" si="321"/>
        <v>0.12</v>
      </c>
      <c r="U773" s="10">
        <f t="shared" si="325"/>
        <v>12</v>
      </c>
      <c r="V773" s="10">
        <v>252</v>
      </c>
      <c r="W773" s="12">
        <f t="shared" si="313"/>
        <v>1.005411192</v>
      </c>
      <c r="X773" s="5">
        <f t="shared" si="314"/>
        <v>3.8764412400000001</v>
      </c>
      <c r="Y773" s="11">
        <f t="shared" si="315"/>
        <v>0</v>
      </c>
      <c r="Z773" s="2" t="s">
        <v>65</v>
      </c>
      <c r="AA773" s="64">
        <f t="shared" si="322"/>
        <v>44228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9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4"/>
      <c r="CX773" s="1"/>
      <c r="CY773" s="1"/>
      <c r="CZ773" s="1"/>
      <c r="DA773" s="1"/>
      <c r="DB773" s="1"/>
      <c r="DC773" s="1"/>
      <c r="DD773" s="1"/>
      <c r="DE773" s="1"/>
      <c r="DF773" s="1"/>
      <c r="DG773" s="2"/>
      <c r="DH773" s="1"/>
      <c r="DI773" s="1"/>
      <c r="DJ773" s="1"/>
      <c r="DK773" s="1"/>
      <c r="DL773" s="1"/>
      <c r="DM773" s="1"/>
    </row>
    <row r="774" spans="1:117" x14ac:dyDescent="0.2">
      <c r="A774" s="97">
        <f t="shared" si="316"/>
        <v>44215</v>
      </c>
      <c r="B774" s="5">
        <f t="shared" si="305"/>
        <v>720.66083364999997</v>
      </c>
      <c r="C774" s="5">
        <f t="shared" si="317"/>
        <v>656.24964893000003</v>
      </c>
      <c r="D774" s="63">
        <f t="shared" si="318"/>
        <v>5560.59</v>
      </c>
      <c r="E774" s="11">
        <f>IF(K774=1,VLOOKUP(A774,[1]Plan1!$BO$80:$BQ$314,3),E773)</f>
        <v>5574.49</v>
      </c>
      <c r="F774" s="143">
        <f t="shared" si="319"/>
        <v>44212</v>
      </c>
      <c r="G774" s="9">
        <f t="shared" si="306"/>
        <v>2.4997347403781234E-3</v>
      </c>
      <c r="H774" s="64">
        <f t="shared" si="323"/>
        <v>44244</v>
      </c>
      <c r="I774" s="64">
        <f t="shared" si="307"/>
        <v>44244</v>
      </c>
      <c r="J774" s="1">
        <f t="shared" si="320"/>
        <v>21</v>
      </c>
      <c r="K774" s="1">
        <f t="shared" si="327"/>
        <v>2</v>
      </c>
      <c r="L774" s="5">
        <f t="shared" si="308"/>
        <v>1.0002378000000001</v>
      </c>
      <c r="M774" s="12">
        <f t="shared" si="328"/>
        <v>1.0135003600000001</v>
      </c>
      <c r="N774" s="12">
        <f t="shared" si="324"/>
        <v>1.0914894638097408</v>
      </c>
      <c r="O774" s="5">
        <f t="shared" si="326"/>
        <v>1.09174902</v>
      </c>
      <c r="P774" s="5">
        <f t="shared" si="309"/>
        <v>716.45991108999999</v>
      </c>
      <c r="Q774" s="10">
        <f t="shared" si="310"/>
        <v>0</v>
      </c>
      <c r="R774" s="6">
        <f t="shared" si="311"/>
        <v>0</v>
      </c>
      <c r="S774" s="5">
        <f t="shared" si="312"/>
        <v>0</v>
      </c>
      <c r="T774" s="6">
        <f t="shared" si="321"/>
        <v>0.12</v>
      </c>
      <c r="U774" s="10">
        <f t="shared" si="325"/>
        <v>13</v>
      </c>
      <c r="V774" s="10">
        <v>252</v>
      </c>
      <c r="W774" s="12">
        <f t="shared" si="313"/>
        <v>1.0058634440000001</v>
      </c>
      <c r="X774" s="5">
        <f t="shared" si="314"/>
        <v>4.2009225600000004</v>
      </c>
      <c r="Y774" s="11">
        <f t="shared" si="315"/>
        <v>0</v>
      </c>
      <c r="Z774" s="2" t="s">
        <v>65</v>
      </c>
      <c r="AA774" s="64">
        <f t="shared" si="322"/>
        <v>44228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9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4"/>
      <c r="CX774" s="1"/>
      <c r="CY774" s="1"/>
      <c r="CZ774" s="1"/>
      <c r="DA774" s="1"/>
      <c r="DB774" s="1"/>
      <c r="DC774" s="1"/>
      <c r="DD774" s="1"/>
      <c r="DE774" s="1"/>
      <c r="DF774" s="1"/>
      <c r="DG774" s="2"/>
      <c r="DH774" s="1"/>
      <c r="DI774" s="1"/>
      <c r="DJ774" s="1"/>
      <c r="DK774" s="1"/>
      <c r="DL774" s="1"/>
      <c r="DM774" s="1"/>
    </row>
    <row r="775" spans="1:117" x14ac:dyDescent="0.2">
      <c r="A775" s="97">
        <f t="shared" si="316"/>
        <v>44216</v>
      </c>
      <c r="B775" s="5">
        <f t="shared" si="305"/>
        <v>721.07071282999993</v>
      </c>
      <c r="C775" s="5">
        <f t="shared" si="317"/>
        <v>656.24964893000003</v>
      </c>
      <c r="D775" s="63">
        <f t="shared" si="318"/>
        <v>5560.59</v>
      </c>
      <c r="E775" s="11">
        <f>IF(K775=1,VLOOKUP(A775,[1]Plan1!$BO$80:$BQ$314,3),E774)</f>
        <v>5574.49</v>
      </c>
      <c r="F775" s="143">
        <f t="shared" si="319"/>
        <v>44212</v>
      </c>
      <c r="G775" s="9">
        <f t="shared" si="306"/>
        <v>2.4997347403781234E-3</v>
      </c>
      <c r="H775" s="64">
        <f t="shared" si="323"/>
        <v>44244</v>
      </c>
      <c r="I775" s="64">
        <f t="shared" si="307"/>
        <v>44244</v>
      </c>
      <c r="J775" s="1">
        <f t="shared" si="320"/>
        <v>21</v>
      </c>
      <c r="K775" s="1">
        <f t="shared" si="327"/>
        <v>3</v>
      </c>
      <c r="L775" s="5">
        <f t="shared" si="308"/>
        <v>1.0003567200000001</v>
      </c>
      <c r="M775" s="12">
        <f t="shared" si="328"/>
        <v>1.0135003600000001</v>
      </c>
      <c r="N775" s="12">
        <f t="shared" si="324"/>
        <v>1.0914894638097408</v>
      </c>
      <c r="O775" s="5">
        <f t="shared" si="326"/>
        <v>1.0918788100000001</v>
      </c>
      <c r="P775" s="5">
        <f t="shared" si="309"/>
        <v>716.54508572999998</v>
      </c>
      <c r="Q775" s="10">
        <f t="shared" si="310"/>
        <v>0</v>
      </c>
      <c r="R775" s="6">
        <f t="shared" si="311"/>
        <v>0</v>
      </c>
      <c r="S775" s="5">
        <f t="shared" si="312"/>
        <v>0</v>
      </c>
      <c r="T775" s="6">
        <f t="shared" si="321"/>
        <v>0.12</v>
      </c>
      <c r="U775" s="10">
        <f t="shared" si="325"/>
        <v>14</v>
      </c>
      <c r="V775" s="10">
        <v>252</v>
      </c>
      <c r="W775" s="12">
        <f t="shared" si="313"/>
        <v>1.0063158999999999</v>
      </c>
      <c r="X775" s="5">
        <f t="shared" si="314"/>
        <v>4.5256271000000003</v>
      </c>
      <c r="Y775" s="11">
        <f t="shared" si="315"/>
        <v>0</v>
      </c>
      <c r="Z775" s="2" t="s">
        <v>65</v>
      </c>
      <c r="AA775" s="64">
        <f t="shared" si="322"/>
        <v>44228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9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4"/>
      <c r="CX775" s="1"/>
      <c r="CY775" s="1"/>
      <c r="CZ775" s="1"/>
      <c r="DA775" s="1"/>
      <c r="DB775" s="1"/>
      <c r="DC775" s="1"/>
      <c r="DD775" s="1"/>
      <c r="DE775" s="1"/>
      <c r="DF775" s="1"/>
      <c r="DG775" s="2"/>
      <c r="DH775" s="1"/>
      <c r="DI775" s="1"/>
      <c r="DJ775" s="1"/>
      <c r="DK775" s="1"/>
      <c r="DL775" s="1"/>
      <c r="DM775" s="1"/>
    </row>
    <row r="776" spans="1:117" x14ac:dyDescent="0.2">
      <c r="A776" s="97">
        <f t="shared" si="316"/>
        <v>44217</v>
      </c>
      <c r="B776" s="5">
        <f t="shared" si="305"/>
        <v>721.48083439000004</v>
      </c>
      <c r="C776" s="5">
        <f t="shared" si="317"/>
        <v>656.24964893000003</v>
      </c>
      <c r="D776" s="63">
        <f t="shared" si="318"/>
        <v>5560.59</v>
      </c>
      <c r="E776" s="11">
        <f>IF(K776=1,VLOOKUP(A776,[1]Plan1!$BO$80:$BQ$314,3),E775)</f>
        <v>5574.49</v>
      </c>
      <c r="F776" s="143">
        <f t="shared" si="319"/>
        <v>44212</v>
      </c>
      <c r="G776" s="9">
        <f t="shared" si="306"/>
        <v>2.4997347403781234E-3</v>
      </c>
      <c r="H776" s="64">
        <f t="shared" si="323"/>
        <v>44244</v>
      </c>
      <c r="I776" s="64">
        <f t="shared" si="307"/>
        <v>44244</v>
      </c>
      <c r="J776" s="1">
        <f t="shared" si="320"/>
        <v>21</v>
      </c>
      <c r="K776" s="1">
        <f t="shared" si="327"/>
        <v>4</v>
      </c>
      <c r="L776" s="5">
        <f t="shared" si="308"/>
        <v>1.00047565</v>
      </c>
      <c r="M776" s="12">
        <f t="shared" si="328"/>
        <v>1.0135003600000001</v>
      </c>
      <c r="N776" s="12">
        <f t="shared" si="324"/>
        <v>1.0914894638097408</v>
      </c>
      <c r="O776" s="5">
        <f t="shared" si="326"/>
        <v>1.09200863</v>
      </c>
      <c r="P776" s="5">
        <f t="shared" si="309"/>
        <v>716.63028006000002</v>
      </c>
      <c r="Q776" s="10">
        <f t="shared" si="310"/>
        <v>0</v>
      </c>
      <c r="R776" s="6">
        <f t="shared" si="311"/>
        <v>0</v>
      </c>
      <c r="S776" s="5">
        <f t="shared" si="312"/>
        <v>0</v>
      </c>
      <c r="T776" s="6">
        <f t="shared" si="321"/>
        <v>0.12</v>
      </c>
      <c r="U776" s="10">
        <f t="shared" si="325"/>
        <v>15</v>
      </c>
      <c r="V776" s="10">
        <v>252</v>
      </c>
      <c r="W776" s="12">
        <f t="shared" si="313"/>
        <v>1.006768559</v>
      </c>
      <c r="X776" s="5">
        <f t="shared" si="314"/>
        <v>4.8505543299999996</v>
      </c>
      <c r="Y776" s="11">
        <f t="shared" si="315"/>
        <v>0</v>
      </c>
      <c r="Z776" s="2" t="s">
        <v>65</v>
      </c>
      <c r="AA776" s="64">
        <f t="shared" si="322"/>
        <v>44228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9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4"/>
      <c r="CX776" s="1"/>
      <c r="CY776" s="1"/>
      <c r="CZ776" s="1"/>
      <c r="DA776" s="1"/>
      <c r="DB776" s="1"/>
      <c r="DC776" s="1"/>
      <c r="DD776" s="1"/>
      <c r="DE776" s="1"/>
      <c r="DF776" s="1"/>
      <c r="DG776" s="2"/>
      <c r="DH776" s="1"/>
      <c r="DI776" s="1"/>
      <c r="DJ776" s="1"/>
      <c r="DK776" s="1"/>
      <c r="DL776" s="1"/>
      <c r="DM776" s="1"/>
    </row>
    <row r="777" spans="1:117" x14ac:dyDescent="0.2">
      <c r="A777" s="97">
        <f t="shared" si="316"/>
        <v>44218</v>
      </c>
      <c r="B777" s="5">
        <f t="shared" si="305"/>
        <v>721.89118588999997</v>
      </c>
      <c r="C777" s="5">
        <f t="shared" si="317"/>
        <v>656.24964893000003</v>
      </c>
      <c r="D777" s="63">
        <f t="shared" si="318"/>
        <v>5560.59</v>
      </c>
      <c r="E777" s="11">
        <f>IF(K777=1,VLOOKUP(A777,[1]Plan1!$BO$80:$BQ$314,3),E776)</f>
        <v>5574.49</v>
      </c>
      <c r="F777" s="143">
        <f t="shared" si="319"/>
        <v>44212</v>
      </c>
      <c r="G777" s="9">
        <f t="shared" si="306"/>
        <v>2.4997347403781234E-3</v>
      </c>
      <c r="H777" s="64">
        <f t="shared" si="323"/>
        <v>44244</v>
      </c>
      <c r="I777" s="64">
        <f t="shared" si="307"/>
        <v>44244</v>
      </c>
      <c r="J777" s="1">
        <f t="shared" si="320"/>
        <v>21</v>
      </c>
      <c r="K777" s="1">
        <f t="shared" si="327"/>
        <v>5</v>
      </c>
      <c r="L777" s="5">
        <f t="shared" si="308"/>
        <v>1.0005945999999999</v>
      </c>
      <c r="M777" s="12">
        <f t="shared" si="328"/>
        <v>1.0135003600000001</v>
      </c>
      <c r="N777" s="12">
        <f t="shared" si="324"/>
        <v>1.0914894638097408</v>
      </c>
      <c r="O777" s="5">
        <f t="shared" si="326"/>
        <v>1.0921384599999999</v>
      </c>
      <c r="P777" s="5">
        <f t="shared" si="309"/>
        <v>716.71548095000003</v>
      </c>
      <c r="Q777" s="10">
        <f t="shared" si="310"/>
        <v>0</v>
      </c>
      <c r="R777" s="6">
        <f t="shared" si="311"/>
        <v>0</v>
      </c>
      <c r="S777" s="5">
        <f t="shared" si="312"/>
        <v>0</v>
      </c>
      <c r="T777" s="6">
        <f t="shared" si="321"/>
        <v>0.12</v>
      </c>
      <c r="U777" s="10">
        <f t="shared" si="325"/>
        <v>16</v>
      </c>
      <c r="V777" s="10">
        <v>252</v>
      </c>
      <c r="W777" s="12">
        <f t="shared" si="313"/>
        <v>1.007221422</v>
      </c>
      <c r="X777" s="5">
        <f t="shared" si="314"/>
        <v>5.1757049400000001</v>
      </c>
      <c r="Y777" s="11">
        <f t="shared" si="315"/>
        <v>0</v>
      </c>
      <c r="Z777" s="2" t="s">
        <v>65</v>
      </c>
      <c r="AA777" s="64">
        <f t="shared" si="322"/>
        <v>44228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9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4"/>
      <c r="CX777" s="1"/>
      <c r="CY777" s="1"/>
      <c r="CZ777" s="1"/>
      <c r="DA777" s="1"/>
      <c r="DB777" s="1"/>
      <c r="DC777" s="1"/>
      <c r="DD777" s="1"/>
      <c r="DE777" s="1"/>
      <c r="DF777" s="1"/>
      <c r="DG777" s="2"/>
      <c r="DH777" s="1"/>
      <c r="DI777" s="1"/>
      <c r="DJ777" s="1"/>
      <c r="DK777" s="1"/>
      <c r="DL777" s="1"/>
      <c r="DM777" s="1"/>
    </row>
    <row r="778" spans="1:117" x14ac:dyDescent="0.2">
      <c r="A778" s="97">
        <f t="shared" si="316"/>
        <v>44219</v>
      </c>
      <c r="B778" s="5">
        <f t="shared" ref="B778:B841" si="329">(P778+X778)</f>
        <v>722.30177330000004</v>
      </c>
      <c r="C778" s="5">
        <f t="shared" si="317"/>
        <v>656.24964893000003</v>
      </c>
      <c r="D778" s="63">
        <f t="shared" si="318"/>
        <v>5560.59</v>
      </c>
      <c r="E778" s="11">
        <f>IF(K778=1,VLOOKUP(A778,[1]Plan1!$BO$80:$BQ$314,3),E777)</f>
        <v>5574.49</v>
      </c>
      <c r="F778" s="143">
        <f t="shared" si="319"/>
        <v>44212</v>
      </c>
      <c r="G778" s="9">
        <f t="shared" ref="G778:G841" si="330">(E778/D778)-1</f>
        <v>2.4997347403781234E-3</v>
      </c>
      <c r="H778" s="64">
        <f t="shared" si="323"/>
        <v>44244</v>
      </c>
      <c r="I778" s="64">
        <f t="shared" ref="I778:I841" si="331">IF(A778&gt;I777,H778,I777)</f>
        <v>44244</v>
      </c>
      <c r="J778" s="1">
        <f t="shared" si="320"/>
        <v>21</v>
      </c>
      <c r="K778" s="1">
        <f t="shared" si="327"/>
        <v>6</v>
      </c>
      <c r="L778" s="5">
        <f t="shared" ref="L778:L841" si="332">TRUNC((E778/D778)^TRUNC((K778/J778),9),8)</f>
        <v>1.0007135700000001</v>
      </c>
      <c r="M778" s="12">
        <f t="shared" si="328"/>
        <v>1.0135003600000001</v>
      </c>
      <c r="N778" s="12">
        <f t="shared" si="324"/>
        <v>1.0914894638097408</v>
      </c>
      <c r="O778" s="5">
        <f t="shared" si="326"/>
        <v>1.0922683099999999</v>
      </c>
      <c r="P778" s="5">
        <f t="shared" ref="P778:P841" si="333">TRUNC(C778*O778,8)</f>
        <v>716.80069497</v>
      </c>
      <c r="Q778" s="10">
        <f t="shared" ref="Q778:Q841" si="334">IF(VLOOKUP(A778,AD$10:AK$114,8)=VLOOKUP(A777,AD$10:AK$114,8),0,VLOOKUP(A778,AD$10:AK$114,8))</f>
        <v>0</v>
      </c>
      <c r="R778" s="6">
        <f t="shared" ref="R778:R841" si="335">IF(Q778&gt;0,VLOOKUP($A778,$AD$10:$AI$114,6),0)</f>
        <v>0</v>
      </c>
      <c r="S778" s="5">
        <f t="shared" ref="S778:S841" si="336">IF(R778&gt;0,TRUNC(R778*P778,8),0)</f>
        <v>0</v>
      </c>
      <c r="T778" s="6">
        <f t="shared" si="321"/>
        <v>0.12</v>
      </c>
      <c r="U778" s="10">
        <f t="shared" si="325"/>
        <v>17</v>
      </c>
      <c r="V778" s="10">
        <v>252</v>
      </c>
      <c r="W778" s="12">
        <f t="shared" ref="W778:W841" si="337">ROUND((1+T778)^TRUNC((U778/V778),9),9)</f>
        <v>1.0076744879999999</v>
      </c>
      <c r="X778" s="5">
        <f t="shared" ref="X778:X841" si="338">TRUNC((P778*(W778-1)),8)</f>
        <v>5.5010783300000003</v>
      </c>
      <c r="Y778" s="11">
        <f t="shared" ref="Y778:Y841" si="339">IF(Q778&gt;0,S778+X778,0)</f>
        <v>0</v>
      </c>
      <c r="Z778" s="2" t="s">
        <v>65</v>
      </c>
      <c r="AA778" s="64">
        <f t="shared" si="322"/>
        <v>44228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9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4"/>
      <c r="CX778" s="1"/>
      <c r="CY778" s="1"/>
      <c r="CZ778" s="1"/>
      <c r="DA778" s="1"/>
      <c r="DB778" s="1"/>
      <c r="DC778" s="1"/>
      <c r="DD778" s="1"/>
      <c r="DE778" s="1"/>
      <c r="DF778" s="1"/>
      <c r="DG778" s="2"/>
      <c r="DH778" s="1"/>
      <c r="DI778" s="1"/>
      <c r="DJ778" s="1"/>
      <c r="DK778" s="1"/>
      <c r="DL778" s="1"/>
      <c r="DM778" s="1"/>
    </row>
    <row r="779" spans="1:117" x14ac:dyDescent="0.2">
      <c r="A779" s="97">
        <f t="shared" ref="A779:A842" si="340">(A778+1)</f>
        <v>44220</v>
      </c>
      <c r="B779" s="5">
        <f t="shared" si="329"/>
        <v>722.30177330000004</v>
      </c>
      <c r="C779" s="5">
        <f t="shared" ref="C779:C842" si="341">TRUNC(IF(Q778&gt;0,VLOOKUP(A778,$AD$12:$AE$114,2),C778),8)</f>
        <v>656.24964893000003</v>
      </c>
      <c r="D779" s="63">
        <f t="shared" ref="D779:D842" si="342">IF(E779=E778,D778,E778)</f>
        <v>5560.59</v>
      </c>
      <c r="E779" s="11">
        <f>IF(K779=1,VLOOKUP(A779,[1]Plan1!$BO$80:$BQ$314,3),E778)</f>
        <v>5574.49</v>
      </c>
      <c r="F779" s="143">
        <f t="shared" ref="F779:F842" si="343">IF(D779=D778,F778,A779)</f>
        <v>44212</v>
      </c>
      <c r="G779" s="9">
        <f t="shared" si="330"/>
        <v>2.4997347403781234E-3</v>
      </c>
      <c r="H779" s="64">
        <f t="shared" si="323"/>
        <v>44244</v>
      </c>
      <c r="I779" s="64">
        <f t="shared" si="331"/>
        <v>44244</v>
      </c>
      <c r="J779" s="1">
        <f t="shared" ref="J779:J842" si="344">IF(I779=I778,J778,NETWORKDAYS(I778,I779,$AD$118:$AD$502)-1)</f>
        <v>21</v>
      </c>
      <c r="K779" s="1">
        <f t="shared" si="327"/>
        <v>6</v>
      </c>
      <c r="L779" s="5">
        <f t="shared" si="332"/>
        <v>1.0007135700000001</v>
      </c>
      <c r="M779" s="12">
        <f t="shared" si="328"/>
        <v>1.0135003600000001</v>
      </c>
      <c r="N779" s="12">
        <f t="shared" si="324"/>
        <v>1.0914894638097408</v>
      </c>
      <c r="O779" s="5">
        <f t="shared" si="326"/>
        <v>1.0922683099999999</v>
      </c>
      <c r="P779" s="5">
        <f t="shared" si="333"/>
        <v>716.80069497</v>
      </c>
      <c r="Q779" s="10">
        <f t="shared" si="334"/>
        <v>0</v>
      </c>
      <c r="R779" s="6">
        <f t="shared" si="335"/>
        <v>0</v>
      </c>
      <c r="S779" s="5">
        <f t="shared" si="336"/>
        <v>0</v>
      </c>
      <c r="T779" s="6">
        <f t="shared" ref="T779:T842" si="345">(T778)</f>
        <v>0.12</v>
      </c>
      <c r="U779" s="10">
        <f t="shared" si="325"/>
        <v>17</v>
      </c>
      <c r="V779" s="10">
        <v>252</v>
      </c>
      <c r="W779" s="12">
        <f t="shared" si="337"/>
        <v>1.0076744879999999</v>
      </c>
      <c r="X779" s="5">
        <f t="shared" si="338"/>
        <v>5.5010783300000003</v>
      </c>
      <c r="Y779" s="11">
        <f t="shared" si="339"/>
        <v>0</v>
      </c>
      <c r="Z779" s="2" t="s">
        <v>65</v>
      </c>
      <c r="AA779" s="64">
        <f t="shared" ref="AA779:AA842" si="346">IF(Q778&gt;0,VLOOKUP(A778,$AD$10:$AL$114,9),AA778)</f>
        <v>44228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9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4"/>
      <c r="CX779" s="1"/>
      <c r="CY779" s="1"/>
      <c r="CZ779" s="1"/>
      <c r="DA779" s="1"/>
      <c r="DB779" s="1"/>
      <c r="DC779" s="1"/>
      <c r="DD779" s="1"/>
      <c r="DE779" s="1"/>
      <c r="DF779" s="1"/>
      <c r="DG779" s="2"/>
      <c r="DH779" s="1"/>
      <c r="DI779" s="1"/>
      <c r="DJ779" s="1"/>
      <c r="DK779" s="1"/>
      <c r="DL779" s="1"/>
      <c r="DM779" s="1"/>
    </row>
    <row r="780" spans="1:117" x14ac:dyDescent="0.2">
      <c r="A780" s="97">
        <f t="shared" si="340"/>
        <v>44221</v>
      </c>
      <c r="B780" s="5">
        <f t="shared" si="329"/>
        <v>722.30177330000004</v>
      </c>
      <c r="C780" s="5">
        <f t="shared" si="341"/>
        <v>656.24964893000003</v>
      </c>
      <c r="D780" s="63">
        <f t="shared" si="342"/>
        <v>5560.59</v>
      </c>
      <c r="E780" s="11">
        <f>IF(K780=1,VLOOKUP(A780,[1]Plan1!$BO$80:$BQ$314,3),E779)</f>
        <v>5574.49</v>
      </c>
      <c r="F780" s="143">
        <f t="shared" si="343"/>
        <v>44212</v>
      </c>
      <c r="G780" s="9">
        <f t="shared" si="330"/>
        <v>2.4997347403781234E-3</v>
      </c>
      <c r="H780" s="64">
        <f t="shared" ref="H780:H843" si="347">IF(DAY(A780)=15,VLOOKUP(A780,AH$118:AK$167,4),H779)</f>
        <v>44244</v>
      </c>
      <c r="I780" s="64">
        <f t="shared" si="331"/>
        <v>44244</v>
      </c>
      <c r="J780" s="1">
        <f t="shared" si="344"/>
        <v>21</v>
      </c>
      <c r="K780" s="1">
        <f t="shared" si="327"/>
        <v>6</v>
      </c>
      <c r="L780" s="5">
        <f t="shared" si="332"/>
        <v>1.0007135700000001</v>
      </c>
      <c r="M780" s="12">
        <f t="shared" si="328"/>
        <v>1.0135003600000001</v>
      </c>
      <c r="N780" s="12">
        <f t="shared" si="324"/>
        <v>1.0914894638097408</v>
      </c>
      <c r="O780" s="5">
        <f t="shared" si="326"/>
        <v>1.0922683099999999</v>
      </c>
      <c r="P780" s="5">
        <f t="shared" si="333"/>
        <v>716.80069497</v>
      </c>
      <c r="Q780" s="10">
        <f t="shared" si="334"/>
        <v>0</v>
      </c>
      <c r="R780" s="6">
        <f t="shared" si="335"/>
        <v>0</v>
      </c>
      <c r="S780" s="5">
        <f t="shared" si="336"/>
        <v>0</v>
      </c>
      <c r="T780" s="6">
        <f t="shared" si="345"/>
        <v>0.12</v>
      </c>
      <c r="U780" s="10">
        <f t="shared" si="325"/>
        <v>17</v>
      </c>
      <c r="V780" s="10">
        <v>252</v>
      </c>
      <c r="W780" s="12">
        <f t="shared" si="337"/>
        <v>1.0076744879999999</v>
      </c>
      <c r="X780" s="5">
        <f t="shared" si="338"/>
        <v>5.5010783300000003</v>
      </c>
      <c r="Y780" s="11">
        <f t="shared" si="339"/>
        <v>0</v>
      </c>
      <c r="Z780" s="2" t="s">
        <v>65</v>
      </c>
      <c r="AA780" s="64">
        <f t="shared" si="346"/>
        <v>44228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9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4"/>
      <c r="CX780" s="1"/>
      <c r="CY780" s="1"/>
      <c r="CZ780" s="1"/>
      <c r="DA780" s="1"/>
      <c r="DB780" s="1"/>
      <c r="DC780" s="1"/>
      <c r="DD780" s="1"/>
      <c r="DE780" s="1"/>
      <c r="DF780" s="1"/>
      <c r="DG780" s="2"/>
      <c r="DH780" s="1"/>
      <c r="DI780" s="1"/>
      <c r="DJ780" s="1"/>
      <c r="DK780" s="1"/>
      <c r="DL780" s="1"/>
      <c r="DM780" s="1"/>
    </row>
    <row r="781" spans="1:117" x14ac:dyDescent="0.2">
      <c r="A781" s="97">
        <f t="shared" si="340"/>
        <v>44222</v>
      </c>
      <c r="B781" s="5">
        <f t="shared" si="329"/>
        <v>722.71259739000004</v>
      </c>
      <c r="C781" s="5">
        <f t="shared" si="341"/>
        <v>656.24964893000003</v>
      </c>
      <c r="D781" s="63">
        <f t="shared" si="342"/>
        <v>5560.59</v>
      </c>
      <c r="E781" s="11">
        <f>IF(K781=1,VLOOKUP(A781,[1]Plan1!$BO$80:$BQ$314,3),E780)</f>
        <v>5574.49</v>
      </c>
      <c r="F781" s="143">
        <f t="shared" si="343"/>
        <v>44212</v>
      </c>
      <c r="G781" s="9">
        <f t="shared" si="330"/>
        <v>2.4997347403781234E-3</v>
      </c>
      <c r="H781" s="64">
        <f t="shared" si="347"/>
        <v>44244</v>
      </c>
      <c r="I781" s="64">
        <f t="shared" si="331"/>
        <v>44244</v>
      </c>
      <c r="J781" s="1">
        <f t="shared" si="344"/>
        <v>21</v>
      </c>
      <c r="K781" s="1">
        <f t="shared" si="327"/>
        <v>7</v>
      </c>
      <c r="L781" s="5">
        <f t="shared" si="332"/>
        <v>1.0008325499999999</v>
      </c>
      <c r="M781" s="12">
        <f t="shared" si="328"/>
        <v>1.0135003600000001</v>
      </c>
      <c r="N781" s="12">
        <f t="shared" si="324"/>
        <v>1.0914894638097408</v>
      </c>
      <c r="O781" s="5">
        <f t="shared" si="326"/>
        <v>1.09239818</v>
      </c>
      <c r="P781" s="5">
        <f t="shared" si="333"/>
        <v>716.88592211000002</v>
      </c>
      <c r="Q781" s="10">
        <f t="shared" si="334"/>
        <v>0</v>
      </c>
      <c r="R781" s="6">
        <f t="shared" si="335"/>
        <v>0</v>
      </c>
      <c r="S781" s="5">
        <f t="shared" si="336"/>
        <v>0</v>
      </c>
      <c r="T781" s="6">
        <f t="shared" si="345"/>
        <v>0.12</v>
      </c>
      <c r="U781" s="10">
        <f t="shared" si="325"/>
        <v>18</v>
      </c>
      <c r="V781" s="10">
        <v>252</v>
      </c>
      <c r="W781" s="12">
        <f t="shared" si="337"/>
        <v>1.0081277580000001</v>
      </c>
      <c r="X781" s="5">
        <f t="shared" si="338"/>
        <v>5.8266752799999999</v>
      </c>
      <c r="Y781" s="11">
        <f t="shared" si="339"/>
        <v>0</v>
      </c>
      <c r="Z781" s="2" t="s">
        <v>65</v>
      </c>
      <c r="AA781" s="64">
        <f t="shared" si="346"/>
        <v>44228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9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4"/>
      <c r="CX781" s="1"/>
      <c r="CY781" s="1"/>
      <c r="CZ781" s="1"/>
      <c r="DA781" s="1"/>
      <c r="DB781" s="1"/>
      <c r="DC781" s="1"/>
      <c r="DD781" s="1"/>
      <c r="DE781" s="1"/>
      <c r="DF781" s="1"/>
      <c r="DG781" s="2"/>
      <c r="DH781" s="1"/>
      <c r="DI781" s="1"/>
      <c r="DJ781" s="1"/>
      <c r="DK781" s="1"/>
      <c r="DL781" s="1"/>
      <c r="DM781" s="1"/>
    </row>
    <row r="782" spans="1:117" x14ac:dyDescent="0.2">
      <c r="A782" s="97">
        <f t="shared" si="340"/>
        <v>44223</v>
      </c>
      <c r="B782" s="5">
        <f t="shared" si="329"/>
        <v>723.12364573000002</v>
      </c>
      <c r="C782" s="5">
        <f t="shared" si="341"/>
        <v>656.24964893000003</v>
      </c>
      <c r="D782" s="63">
        <f t="shared" si="342"/>
        <v>5560.59</v>
      </c>
      <c r="E782" s="11">
        <f>IF(K782=1,VLOOKUP(A782,[1]Plan1!$BO$80:$BQ$314,3),E781)</f>
        <v>5574.49</v>
      </c>
      <c r="F782" s="143">
        <f t="shared" si="343"/>
        <v>44212</v>
      </c>
      <c r="G782" s="9">
        <f t="shared" si="330"/>
        <v>2.4997347403781234E-3</v>
      </c>
      <c r="H782" s="64">
        <f t="shared" si="347"/>
        <v>44244</v>
      </c>
      <c r="I782" s="64">
        <f t="shared" si="331"/>
        <v>44244</v>
      </c>
      <c r="J782" s="1">
        <f t="shared" si="344"/>
        <v>21</v>
      </c>
      <c r="K782" s="1">
        <f t="shared" si="327"/>
        <v>8</v>
      </c>
      <c r="L782" s="5">
        <f t="shared" si="332"/>
        <v>1.00095154</v>
      </c>
      <c r="M782" s="12">
        <f t="shared" si="328"/>
        <v>1.0135003600000001</v>
      </c>
      <c r="N782" s="12">
        <f t="shared" si="324"/>
        <v>1.0914894638097408</v>
      </c>
      <c r="O782" s="5">
        <f t="shared" si="326"/>
        <v>1.0925280500000001</v>
      </c>
      <c r="P782" s="5">
        <f t="shared" si="333"/>
        <v>716.97114925000005</v>
      </c>
      <c r="Q782" s="10">
        <f t="shared" si="334"/>
        <v>0</v>
      </c>
      <c r="R782" s="6">
        <f t="shared" si="335"/>
        <v>0</v>
      </c>
      <c r="S782" s="5">
        <f t="shared" si="336"/>
        <v>0</v>
      </c>
      <c r="T782" s="6">
        <f t="shared" si="345"/>
        <v>0.12</v>
      </c>
      <c r="U782" s="10">
        <f t="shared" si="325"/>
        <v>19</v>
      </c>
      <c r="V782" s="10">
        <v>252</v>
      </c>
      <c r="W782" s="12">
        <f t="shared" si="337"/>
        <v>1.0085812329999999</v>
      </c>
      <c r="X782" s="5">
        <f t="shared" si="338"/>
        <v>6.1524964799999999</v>
      </c>
      <c r="Y782" s="11">
        <f t="shared" si="339"/>
        <v>0</v>
      </c>
      <c r="Z782" s="2" t="s">
        <v>65</v>
      </c>
      <c r="AA782" s="64">
        <f t="shared" si="346"/>
        <v>44228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9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4"/>
      <c r="CX782" s="1"/>
      <c r="CY782" s="1"/>
      <c r="CZ782" s="1"/>
      <c r="DA782" s="1"/>
      <c r="DB782" s="1"/>
      <c r="DC782" s="1"/>
      <c r="DD782" s="1"/>
      <c r="DE782" s="1"/>
      <c r="DF782" s="1"/>
      <c r="DG782" s="2"/>
      <c r="DH782" s="1"/>
      <c r="DI782" s="1"/>
      <c r="DJ782" s="1"/>
      <c r="DK782" s="1"/>
      <c r="DL782" s="1"/>
      <c r="DM782" s="1"/>
    </row>
    <row r="783" spans="1:117" x14ac:dyDescent="0.2">
      <c r="A783" s="97">
        <f t="shared" si="340"/>
        <v>44224</v>
      </c>
      <c r="B783" s="5">
        <f t="shared" si="329"/>
        <v>723.53493679999997</v>
      </c>
      <c r="C783" s="5">
        <f t="shared" si="341"/>
        <v>656.24964893000003</v>
      </c>
      <c r="D783" s="63">
        <f t="shared" si="342"/>
        <v>5560.59</v>
      </c>
      <c r="E783" s="11">
        <f>IF(K783=1,VLOOKUP(A783,[1]Plan1!$BO$80:$BQ$314,3),E782)</f>
        <v>5574.49</v>
      </c>
      <c r="F783" s="143">
        <f t="shared" si="343"/>
        <v>44212</v>
      </c>
      <c r="G783" s="9">
        <f t="shared" si="330"/>
        <v>2.4997347403781234E-3</v>
      </c>
      <c r="H783" s="64">
        <f t="shared" si="347"/>
        <v>44244</v>
      </c>
      <c r="I783" s="64">
        <f t="shared" si="331"/>
        <v>44244</v>
      </c>
      <c r="J783" s="1">
        <f t="shared" si="344"/>
        <v>21</v>
      </c>
      <c r="K783" s="1">
        <f t="shared" si="327"/>
        <v>9</v>
      </c>
      <c r="L783" s="5">
        <f t="shared" si="332"/>
        <v>1.0010705499999999</v>
      </c>
      <c r="M783" s="12">
        <f t="shared" si="328"/>
        <v>1.0135003600000001</v>
      </c>
      <c r="N783" s="12">
        <f t="shared" si="324"/>
        <v>1.0914894638097408</v>
      </c>
      <c r="O783" s="5">
        <f t="shared" si="326"/>
        <v>1.09265795</v>
      </c>
      <c r="P783" s="5">
        <f t="shared" si="333"/>
        <v>717.05639608000001</v>
      </c>
      <c r="Q783" s="10">
        <f t="shared" si="334"/>
        <v>0</v>
      </c>
      <c r="R783" s="6">
        <f t="shared" si="335"/>
        <v>0</v>
      </c>
      <c r="S783" s="5">
        <f t="shared" si="336"/>
        <v>0</v>
      </c>
      <c r="T783" s="6">
        <f t="shared" si="345"/>
        <v>0.12</v>
      </c>
      <c r="U783" s="10">
        <f t="shared" si="325"/>
        <v>20</v>
      </c>
      <c r="V783" s="10">
        <v>252</v>
      </c>
      <c r="W783" s="12">
        <f t="shared" si="337"/>
        <v>1.0090349110000001</v>
      </c>
      <c r="X783" s="5">
        <f t="shared" si="338"/>
        <v>6.4785407199999998</v>
      </c>
      <c r="Y783" s="11">
        <f t="shared" si="339"/>
        <v>0</v>
      </c>
      <c r="Z783" s="2" t="s">
        <v>65</v>
      </c>
      <c r="AA783" s="64">
        <f t="shared" si="346"/>
        <v>44228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9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4"/>
      <c r="CX783" s="1"/>
      <c r="CY783" s="1"/>
      <c r="CZ783" s="1"/>
      <c r="DA783" s="1"/>
      <c r="DB783" s="1"/>
      <c r="DC783" s="1"/>
      <c r="DD783" s="1"/>
      <c r="DE783" s="1"/>
      <c r="DF783" s="1"/>
      <c r="DG783" s="2"/>
      <c r="DH783" s="1"/>
      <c r="DI783" s="1"/>
      <c r="DJ783" s="1"/>
      <c r="DK783" s="1"/>
      <c r="DL783" s="1"/>
      <c r="DM783" s="1"/>
    </row>
    <row r="784" spans="1:117" x14ac:dyDescent="0.2">
      <c r="A784" s="97">
        <f t="shared" si="340"/>
        <v>44225</v>
      </c>
      <c r="B784" s="5">
        <f t="shared" si="329"/>
        <v>723.94645813</v>
      </c>
      <c r="C784" s="5">
        <f t="shared" si="341"/>
        <v>656.24964893000003</v>
      </c>
      <c r="D784" s="63">
        <f t="shared" si="342"/>
        <v>5560.59</v>
      </c>
      <c r="E784" s="11">
        <f>IF(K784=1,VLOOKUP(A784,[1]Plan1!$BO$80:$BQ$314,3),E783)</f>
        <v>5574.49</v>
      </c>
      <c r="F784" s="143">
        <f t="shared" si="343"/>
        <v>44212</v>
      </c>
      <c r="G784" s="9">
        <f t="shared" si="330"/>
        <v>2.4997347403781234E-3</v>
      </c>
      <c r="H784" s="64">
        <f t="shared" si="347"/>
        <v>44244</v>
      </c>
      <c r="I784" s="64">
        <f t="shared" si="331"/>
        <v>44244</v>
      </c>
      <c r="J784" s="1">
        <f t="shared" si="344"/>
        <v>21</v>
      </c>
      <c r="K784" s="1">
        <f t="shared" si="327"/>
        <v>10</v>
      </c>
      <c r="L784" s="5">
        <f t="shared" si="332"/>
        <v>1.00118957</v>
      </c>
      <c r="M784" s="12">
        <f t="shared" si="328"/>
        <v>1.0135003600000001</v>
      </c>
      <c r="N784" s="12">
        <f t="shared" si="324"/>
        <v>1.0914894638097408</v>
      </c>
      <c r="O784" s="5">
        <f t="shared" si="326"/>
        <v>1.0927878600000001</v>
      </c>
      <c r="P784" s="5">
        <f t="shared" si="333"/>
        <v>717.14164946999995</v>
      </c>
      <c r="Q784" s="10">
        <f t="shared" si="334"/>
        <v>0</v>
      </c>
      <c r="R784" s="6">
        <f t="shared" si="335"/>
        <v>0</v>
      </c>
      <c r="S784" s="5">
        <f t="shared" si="336"/>
        <v>0</v>
      </c>
      <c r="T784" s="6">
        <f t="shared" si="345"/>
        <v>0.12</v>
      </c>
      <c r="U784" s="10">
        <f t="shared" si="325"/>
        <v>21</v>
      </c>
      <c r="V784" s="10">
        <v>252</v>
      </c>
      <c r="W784" s="12">
        <f t="shared" si="337"/>
        <v>1.0094887930000001</v>
      </c>
      <c r="X784" s="5">
        <f t="shared" si="338"/>
        <v>6.80480866</v>
      </c>
      <c r="Y784" s="11">
        <f t="shared" si="339"/>
        <v>0</v>
      </c>
      <c r="Z784" s="2" t="s">
        <v>65</v>
      </c>
      <c r="AA784" s="64">
        <f t="shared" si="346"/>
        <v>44228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9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4"/>
      <c r="CX784" s="1"/>
      <c r="CY784" s="1"/>
      <c r="CZ784" s="1"/>
      <c r="DA784" s="1"/>
      <c r="DB784" s="1"/>
      <c r="DC784" s="1"/>
      <c r="DD784" s="1"/>
      <c r="DE784" s="1"/>
      <c r="DF784" s="1"/>
      <c r="DG784" s="2"/>
      <c r="DH784" s="1"/>
      <c r="DI784" s="1"/>
      <c r="DJ784" s="1"/>
      <c r="DK784" s="1"/>
      <c r="DL784" s="1"/>
      <c r="DM784" s="1"/>
    </row>
    <row r="785" spans="1:117" x14ac:dyDescent="0.2">
      <c r="A785" s="97">
        <f t="shared" si="340"/>
        <v>44226</v>
      </c>
      <c r="B785" s="5">
        <f t="shared" si="329"/>
        <v>724.35820979999994</v>
      </c>
      <c r="C785" s="5">
        <f t="shared" si="341"/>
        <v>656.24964893000003</v>
      </c>
      <c r="D785" s="63">
        <f t="shared" si="342"/>
        <v>5560.59</v>
      </c>
      <c r="E785" s="11">
        <f>IF(K785=1,VLOOKUP(A785,[1]Plan1!$BO$80:$BQ$314,3),E784)</f>
        <v>5574.49</v>
      </c>
      <c r="F785" s="143">
        <f t="shared" si="343"/>
        <v>44212</v>
      </c>
      <c r="G785" s="9">
        <f t="shared" si="330"/>
        <v>2.4997347403781234E-3</v>
      </c>
      <c r="H785" s="64">
        <f t="shared" si="347"/>
        <v>44244</v>
      </c>
      <c r="I785" s="64">
        <f t="shared" si="331"/>
        <v>44244</v>
      </c>
      <c r="J785" s="1">
        <f t="shared" si="344"/>
        <v>21</v>
      </c>
      <c r="K785" s="1">
        <f t="shared" si="327"/>
        <v>11</v>
      </c>
      <c r="L785" s="5">
        <f t="shared" si="332"/>
        <v>1.0013086</v>
      </c>
      <c r="M785" s="12">
        <f t="shared" si="328"/>
        <v>1.0135003600000001</v>
      </c>
      <c r="N785" s="12">
        <f t="shared" si="324"/>
        <v>1.0914894638097408</v>
      </c>
      <c r="O785" s="5">
        <f t="shared" si="326"/>
        <v>1.0929177800000001</v>
      </c>
      <c r="P785" s="5">
        <f t="shared" si="333"/>
        <v>717.22690942999998</v>
      </c>
      <c r="Q785" s="10">
        <f t="shared" si="334"/>
        <v>0</v>
      </c>
      <c r="R785" s="6">
        <f t="shared" si="335"/>
        <v>0</v>
      </c>
      <c r="S785" s="5">
        <f t="shared" si="336"/>
        <v>0</v>
      </c>
      <c r="T785" s="6">
        <f t="shared" si="345"/>
        <v>0.12</v>
      </c>
      <c r="U785" s="10">
        <f t="shared" si="325"/>
        <v>22</v>
      </c>
      <c r="V785" s="10">
        <v>252</v>
      </c>
      <c r="W785" s="12">
        <f t="shared" si="337"/>
        <v>1.009942879</v>
      </c>
      <c r="X785" s="5">
        <f t="shared" si="338"/>
        <v>7.1313003699999999</v>
      </c>
      <c r="Y785" s="11">
        <f t="shared" si="339"/>
        <v>0</v>
      </c>
      <c r="Z785" s="2" t="s">
        <v>65</v>
      </c>
      <c r="AA785" s="64">
        <f t="shared" si="346"/>
        <v>44228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9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4"/>
      <c r="CX785" s="1"/>
      <c r="CY785" s="1"/>
      <c r="CZ785" s="1"/>
      <c r="DA785" s="1"/>
      <c r="DB785" s="1"/>
      <c r="DC785" s="1"/>
      <c r="DD785" s="1"/>
      <c r="DE785" s="1"/>
      <c r="DF785" s="1"/>
      <c r="DG785" s="2"/>
      <c r="DH785" s="1"/>
      <c r="DI785" s="1"/>
      <c r="DJ785" s="1"/>
      <c r="DK785" s="1"/>
      <c r="DL785" s="1"/>
      <c r="DM785" s="1"/>
    </row>
    <row r="786" spans="1:117" x14ac:dyDescent="0.2">
      <c r="A786" s="97">
        <f t="shared" si="340"/>
        <v>44227</v>
      </c>
      <c r="B786" s="5">
        <f t="shared" si="329"/>
        <v>724.35820979999994</v>
      </c>
      <c r="C786" s="5">
        <f t="shared" si="341"/>
        <v>656.24964893000003</v>
      </c>
      <c r="D786" s="63">
        <f t="shared" si="342"/>
        <v>5560.59</v>
      </c>
      <c r="E786" s="11">
        <f>IF(K786=1,VLOOKUP(A786,[1]Plan1!$BO$80:$BQ$314,3),E785)</f>
        <v>5574.49</v>
      </c>
      <c r="F786" s="143">
        <f t="shared" si="343"/>
        <v>44212</v>
      </c>
      <c r="G786" s="9">
        <f t="shared" si="330"/>
        <v>2.4997347403781234E-3</v>
      </c>
      <c r="H786" s="64">
        <f t="shared" si="347"/>
        <v>44244</v>
      </c>
      <c r="I786" s="64">
        <f t="shared" si="331"/>
        <v>44244</v>
      </c>
      <c r="J786" s="1">
        <f t="shared" si="344"/>
        <v>21</v>
      </c>
      <c r="K786" s="1">
        <f t="shared" si="327"/>
        <v>11</v>
      </c>
      <c r="L786" s="5">
        <f t="shared" si="332"/>
        <v>1.0013086</v>
      </c>
      <c r="M786" s="12">
        <f t="shared" si="328"/>
        <v>1.0135003600000001</v>
      </c>
      <c r="N786" s="12">
        <f t="shared" si="324"/>
        <v>1.0914894638097408</v>
      </c>
      <c r="O786" s="5">
        <f t="shared" si="326"/>
        <v>1.0929177800000001</v>
      </c>
      <c r="P786" s="5">
        <f t="shared" si="333"/>
        <v>717.22690942999998</v>
      </c>
      <c r="Q786" s="10">
        <f t="shared" si="334"/>
        <v>0</v>
      </c>
      <c r="R786" s="6">
        <f t="shared" si="335"/>
        <v>0</v>
      </c>
      <c r="S786" s="5">
        <f t="shared" si="336"/>
        <v>0</v>
      </c>
      <c r="T786" s="6">
        <f t="shared" si="345"/>
        <v>0.12</v>
      </c>
      <c r="U786" s="10">
        <f t="shared" si="325"/>
        <v>22</v>
      </c>
      <c r="V786" s="10">
        <v>252</v>
      </c>
      <c r="W786" s="12">
        <f t="shared" si="337"/>
        <v>1.009942879</v>
      </c>
      <c r="X786" s="5">
        <f t="shared" si="338"/>
        <v>7.1313003699999999</v>
      </c>
      <c r="Y786" s="11">
        <f t="shared" si="339"/>
        <v>0</v>
      </c>
      <c r="Z786" s="2" t="s">
        <v>65</v>
      </c>
      <c r="AA786" s="64">
        <f t="shared" si="346"/>
        <v>44228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9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4"/>
      <c r="CX786" s="1"/>
      <c r="CY786" s="1"/>
      <c r="CZ786" s="1"/>
      <c r="DA786" s="1"/>
      <c r="DB786" s="1"/>
      <c r="DC786" s="1"/>
      <c r="DD786" s="1"/>
      <c r="DE786" s="1"/>
      <c r="DF786" s="1"/>
      <c r="DG786" s="2"/>
      <c r="DH786" s="1"/>
      <c r="DI786" s="1"/>
      <c r="DJ786" s="1"/>
      <c r="DK786" s="1"/>
      <c r="DL786" s="1"/>
      <c r="DM786" s="1"/>
    </row>
    <row r="787" spans="1:117" x14ac:dyDescent="0.2">
      <c r="A787" s="97">
        <f t="shared" si="340"/>
        <v>44228</v>
      </c>
      <c r="B787" s="5">
        <f t="shared" si="329"/>
        <v>724.35820979999994</v>
      </c>
      <c r="C787" s="5">
        <f t="shared" si="341"/>
        <v>656.24964893000003</v>
      </c>
      <c r="D787" s="63">
        <f t="shared" si="342"/>
        <v>5560.59</v>
      </c>
      <c r="E787" s="11">
        <f>IF(K787=1,VLOOKUP(A787,[1]Plan1!$BO$80:$BQ$314,3),E786)</f>
        <v>5574.49</v>
      </c>
      <c r="F787" s="143">
        <f t="shared" si="343"/>
        <v>44212</v>
      </c>
      <c r="G787" s="9">
        <f t="shared" si="330"/>
        <v>2.4997347403781234E-3</v>
      </c>
      <c r="H787" s="64">
        <f t="shared" si="347"/>
        <v>44244</v>
      </c>
      <c r="I787" s="64">
        <f t="shared" si="331"/>
        <v>44244</v>
      </c>
      <c r="J787" s="1">
        <f t="shared" si="344"/>
        <v>21</v>
      </c>
      <c r="K787" s="1">
        <f t="shared" si="327"/>
        <v>11</v>
      </c>
      <c r="L787" s="5">
        <f t="shared" si="332"/>
        <v>1.0013086</v>
      </c>
      <c r="M787" s="12">
        <f t="shared" si="328"/>
        <v>1.0135003600000001</v>
      </c>
      <c r="N787" s="12">
        <f t="shared" si="324"/>
        <v>1.0914894638097408</v>
      </c>
      <c r="O787" s="5">
        <f t="shared" si="326"/>
        <v>1.0929177800000001</v>
      </c>
      <c r="P787" s="5">
        <f t="shared" si="333"/>
        <v>717.22690942999998</v>
      </c>
      <c r="Q787" s="10">
        <f t="shared" si="334"/>
        <v>26</v>
      </c>
      <c r="R787" s="6">
        <f t="shared" si="335"/>
        <v>4.7619000000000002E-2</v>
      </c>
      <c r="S787" s="5">
        <f t="shared" si="336"/>
        <v>34.1536282</v>
      </c>
      <c r="T787" s="6">
        <f t="shared" si="345"/>
        <v>0.12</v>
      </c>
      <c r="U787" s="10">
        <f t="shared" si="325"/>
        <v>22</v>
      </c>
      <c r="V787" s="10">
        <v>252</v>
      </c>
      <c r="W787" s="12">
        <f t="shared" si="337"/>
        <v>1.009942879</v>
      </c>
      <c r="X787" s="5">
        <f t="shared" si="338"/>
        <v>7.1313003699999999</v>
      </c>
      <c r="Y787" s="11">
        <f t="shared" si="339"/>
        <v>41.284928569999998</v>
      </c>
      <c r="Z787" s="2" t="s">
        <v>65</v>
      </c>
      <c r="AA787" s="64">
        <f t="shared" si="346"/>
        <v>44228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9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4"/>
      <c r="CX787" s="1"/>
      <c r="CY787" s="1"/>
      <c r="CZ787" s="1"/>
      <c r="DA787" s="1"/>
      <c r="DB787" s="1"/>
      <c r="DC787" s="1"/>
      <c r="DD787" s="1"/>
      <c r="DE787" s="1"/>
      <c r="DF787" s="1"/>
      <c r="DG787" s="2"/>
      <c r="DH787" s="1"/>
      <c r="DI787" s="1"/>
      <c r="DJ787" s="1"/>
      <c r="DK787" s="1"/>
      <c r="DL787" s="1"/>
      <c r="DM787" s="1"/>
    </row>
    <row r="788" spans="1:117" x14ac:dyDescent="0.2">
      <c r="A788" s="97">
        <f t="shared" si="340"/>
        <v>44229</v>
      </c>
      <c r="B788" s="5">
        <f t="shared" si="329"/>
        <v>683.46178886999996</v>
      </c>
      <c r="C788" s="5">
        <f t="shared" si="341"/>
        <v>624.9996969</v>
      </c>
      <c r="D788" s="63">
        <f t="shared" si="342"/>
        <v>5560.59</v>
      </c>
      <c r="E788" s="11">
        <f>IF(K788=1,VLOOKUP(A788,[1]Plan1!$BO$80:$BQ$314,3),E787)</f>
        <v>5574.49</v>
      </c>
      <c r="F788" s="143">
        <f t="shared" si="343"/>
        <v>44212</v>
      </c>
      <c r="G788" s="9">
        <f t="shared" si="330"/>
        <v>2.4997347403781234E-3</v>
      </c>
      <c r="H788" s="64">
        <f t="shared" si="347"/>
        <v>44244</v>
      </c>
      <c r="I788" s="64">
        <f t="shared" si="331"/>
        <v>44244</v>
      </c>
      <c r="J788" s="1">
        <f t="shared" si="344"/>
        <v>21</v>
      </c>
      <c r="K788" s="1">
        <f t="shared" si="327"/>
        <v>12</v>
      </c>
      <c r="L788" s="5">
        <f t="shared" si="332"/>
        <v>1.0014276499999999</v>
      </c>
      <c r="M788" s="12">
        <f t="shared" si="328"/>
        <v>1.0135003600000001</v>
      </c>
      <c r="N788" s="12">
        <f t="shared" si="324"/>
        <v>1.0914894638097408</v>
      </c>
      <c r="O788" s="5">
        <f t="shared" si="326"/>
        <v>1.0930477199999999</v>
      </c>
      <c r="P788" s="5">
        <f t="shared" si="333"/>
        <v>683.15449368999998</v>
      </c>
      <c r="Q788" s="10">
        <f t="shared" si="334"/>
        <v>0</v>
      </c>
      <c r="R788" s="6">
        <f t="shared" si="335"/>
        <v>0</v>
      </c>
      <c r="S788" s="5">
        <f t="shared" si="336"/>
        <v>0</v>
      </c>
      <c r="T788" s="6">
        <f t="shared" si="345"/>
        <v>0.12</v>
      </c>
      <c r="U788" s="10">
        <f t="shared" si="325"/>
        <v>1</v>
      </c>
      <c r="V788" s="10">
        <v>252</v>
      </c>
      <c r="W788" s="12">
        <f t="shared" si="337"/>
        <v>1.0004498180000001</v>
      </c>
      <c r="X788" s="5">
        <f t="shared" si="338"/>
        <v>0.30729518</v>
      </c>
      <c r="Y788" s="11">
        <f t="shared" si="339"/>
        <v>0</v>
      </c>
      <c r="Z788" s="2" t="s">
        <v>65</v>
      </c>
      <c r="AA788" s="64">
        <f t="shared" si="346"/>
        <v>44256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9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4"/>
      <c r="CX788" s="1"/>
      <c r="CY788" s="1"/>
      <c r="CZ788" s="1"/>
      <c r="DA788" s="1"/>
      <c r="DB788" s="1"/>
      <c r="DC788" s="1"/>
      <c r="DD788" s="1"/>
      <c r="DE788" s="1"/>
      <c r="DF788" s="1"/>
      <c r="DG788" s="2"/>
      <c r="DH788" s="1"/>
      <c r="DI788" s="1"/>
      <c r="DJ788" s="1"/>
      <c r="DK788" s="1"/>
      <c r="DL788" s="1"/>
      <c r="DM788" s="1"/>
    </row>
    <row r="789" spans="1:117" x14ac:dyDescent="0.2">
      <c r="A789" s="97">
        <f t="shared" si="340"/>
        <v>44230</v>
      </c>
      <c r="B789" s="5">
        <f t="shared" si="329"/>
        <v>683.85052079000002</v>
      </c>
      <c r="C789" s="5">
        <f t="shared" si="341"/>
        <v>624.9996969</v>
      </c>
      <c r="D789" s="63">
        <f t="shared" si="342"/>
        <v>5560.59</v>
      </c>
      <c r="E789" s="11">
        <f>IF(K789=1,VLOOKUP(A789,[1]Plan1!$BO$80:$BQ$314,3),E788)</f>
        <v>5574.49</v>
      </c>
      <c r="F789" s="143">
        <f t="shared" si="343"/>
        <v>44212</v>
      </c>
      <c r="G789" s="9">
        <f t="shared" si="330"/>
        <v>2.4997347403781234E-3</v>
      </c>
      <c r="H789" s="64">
        <f t="shared" si="347"/>
        <v>44244</v>
      </c>
      <c r="I789" s="64">
        <f t="shared" si="331"/>
        <v>44244</v>
      </c>
      <c r="J789" s="1">
        <f t="shared" si="344"/>
        <v>21</v>
      </c>
      <c r="K789" s="1">
        <f t="shared" si="327"/>
        <v>13</v>
      </c>
      <c r="L789" s="5">
        <f t="shared" si="332"/>
        <v>1.00154671</v>
      </c>
      <c r="M789" s="12">
        <f t="shared" si="328"/>
        <v>1.0135003600000001</v>
      </c>
      <c r="N789" s="12">
        <f t="shared" si="324"/>
        <v>1.0914894638097408</v>
      </c>
      <c r="O789" s="5">
        <f t="shared" si="326"/>
        <v>1.0931776799999999</v>
      </c>
      <c r="P789" s="5">
        <f t="shared" si="333"/>
        <v>683.23571864999997</v>
      </c>
      <c r="Q789" s="10">
        <f t="shared" si="334"/>
        <v>0</v>
      </c>
      <c r="R789" s="6">
        <f t="shared" si="335"/>
        <v>0</v>
      </c>
      <c r="S789" s="5">
        <f t="shared" si="336"/>
        <v>0</v>
      </c>
      <c r="T789" s="6">
        <f t="shared" si="345"/>
        <v>0.12</v>
      </c>
      <c r="U789" s="10">
        <f t="shared" si="325"/>
        <v>2</v>
      </c>
      <c r="V789" s="10">
        <v>252</v>
      </c>
      <c r="W789" s="12">
        <f t="shared" si="337"/>
        <v>1.0008998389999999</v>
      </c>
      <c r="X789" s="5">
        <f t="shared" si="338"/>
        <v>0.61480214</v>
      </c>
      <c r="Y789" s="11">
        <f t="shared" si="339"/>
        <v>0</v>
      </c>
      <c r="Z789" s="2" t="s">
        <v>65</v>
      </c>
      <c r="AA789" s="64">
        <f t="shared" si="346"/>
        <v>44256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9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4"/>
      <c r="CX789" s="1"/>
      <c r="CY789" s="1"/>
      <c r="CZ789" s="1"/>
      <c r="DA789" s="1"/>
      <c r="DB789" s="1"/>
      <c r="DC789" s="1"/>
      <c r="DD789" s="1"/>
      <c r="DE789" s="1"/>
      <c r="DF789" s="1"/>
      <c r="DG789" s="2"/>
      <c r="DH789" s="1"/>
      <c r="DI789" s="1"/>
      <c r="DJ789" s="1"/>
      <c r="DK789" s="1"/>
      <c r="DL789" s="1"/>
      <c r="DM789" s="1"/>
    </row>
    <row r="790" spans="1:117" x14ac:dyDescent="0.2">
      <c r="A790" s="97">
        <f t="shared" si="340"/>
        <v>44231</v>
      </c>
      <c r="B790" s="5">
        <f t="shared" si="329"/>
        <v>684.23946941999998</v>
      </c>
      <c r="C790" s="5">
        <f t="shared" si="341"/>
        <v>624.9996969</v>
      </c>
      <c r="D790" s="63">
        <f t="shared" si="342"/>
        <v>5560.59</v>
      </c>
      <c r="E790" s="11">
        <f>IF(K790=1,VLOOKUP(A790,[1]Plan1!$BO$80:$BQ$314,3),E789)</f>
        <v>5574.49</v>
      </c>
      <c r="F790" s="143">
        <f t="shared" si="343"/>
        <v>44212</v>
      </c>
      <c r="G790" s="9">
        <f t="shared" si="330"/>
        <v>2.4997347403781234E-3</v>
      </c>
      <c r="H790" s="64">
        <f t="shared" si="347"/>
        <v>44244</v>
      </c>
      <c r="I790" s="64">
        <f t="shared" si="331"/>
        <v>44244</v>
      </c>
      <c r="J790" s="1">
        <f t="shared" si="344"/>
        <v>21</v>
      </c>
      <c r="K790" s="1">
        <f t="shared" si="327"/>
        <v>14</v>
      </c>
      <c r="L790" s="5">
        <f t="shared" si="332"/>
        <v>1.0016657899999999</v>
      </c>
      <c r="M790" s="12">
        <f t="shared" si="328"/>
        <v>1.0135003600000001</v>
      </c>
      <c r="N790" s="12">
        <f t="shared" si="324"/>
        <v>1.0914894638097408</v>
      </c>
      <c r="O790" s="5">
        <f t="shared" si="326"/>
        <v>1.0933076500000001</v>
      </c>
      <c r="P790" s="5">
        <f t="shared" si="333"/>
        <v>683.31694986000002</v>
      </c>
      <c r="Q790" s="10">
        <f t="shared" si="334"/>
        <v>0</v>
      </c>
      <c r="R790" s="6">
        <f t="shared" si="335"/>
        <v>0</v>
      </c>
      <c r="S790" s="5">
        <f t="shared" si="336"/>
        <v>0</v>
      </c>
      <c r="T790" s="6">
        <f t="shared" si="345"/>
        <v>0.12</v>
      </c>
      <c r="U790" s="10">
        <f t="shared" si="325"/>
        <v>3</v>
      </c>
      <c r="V790" s="10">
        <v>252</v>
      </c>
      <c r="W790" s="12">
        <f t="shared" si="337"/>
        <v>1.0013500609999999</v>
      </c>
      <c r="X790" s="5">
        <f t="shared" si="338"/>
        <v>0.92251956000000002</v>
      </c>
      <c r="Y790" s="11">
        <f t="shared" si="339"/>
        <v>0</v>
      </c>
      <c r="Z790" s="2" t="s">
        <v>65</v>
      </c>
      <c r="AA790" s="64">
        <f t="shared" si="346"/>
        <v>44256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9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4"/>
      <c r="CX790" s="1"/>
      <c r="CY790" s="1"/>
      <c r="CZ790" s="1"/>
      <c r="DA790" s="1"/>
      <c r="DB790" s="1"/>
      <c r="DC790" s="1"/>
      <c r="DD790" s="1"/>
      <c r="DE790" s="1"/>
      <c r="DF790" s="1"/>
      <c r="DG790" s="2"/>
      <c r="DH790" s="1"/>
      <c r="DI790" s="1"/>
      <c r="DJ790" s="1"/>
      <c r="DK790" s="1"/>
      <c r="DL790" s="1"/>
      <c r="DM790" s="1"/>
    </row>
    <row r="791" spans="1:117" x14ac:dyDescent="0.2">
      <c r="A791" s="97">
        <f t="shared" si="340"/>
        <v>44232</v>
      </c>
      <c r="B791" s="5">
        <f t="shared" si="329"/>
        <v>684.62864313</v>
      </c>
      <c r="C791" s="5">
        <f t="shared" si="341"/>
        <v>624.9996969</v>
      </c>
      <c r="D791" s="63">
        <f t="shared" si="342"/>
        <v>5560.59</v>
      </c>
      <c r="E791" s="11">
        <f>IF(K791=1,VLOOKUP(A791,[1]Plan1!$BO$80:$BQ$314,3),E790)</f>
        <v>5574.49</v>
      </c>
      <c r="F791" s="143">
        <f t="shared" si="343"/>
        <v>44212</v>
      </c>
      <c r="G791" s="9">
        <f t="shared" si="330"/>
        <v>2.4997347403781234E-3</v>
      </c>
      <c r="H791" s="64">
        <f t="shared" si="347"/>
        <v>44244</v>
      </c>
      <c r="I791" s="64">
        <f t="shared" si="331"/>
        <v>44244</v>
      </c>
      <c r="J791" s="1">
        <f t="shared" si="344"/>
        <v>21</v>
      </c>
      <c r="K791" s="1">
        <f t="shared" si="327"/>
        <v>15</v>
      </c>
      <c r="L791" s="5">
        <f t="shared" si="332"/>
        <v>1.00178488</v>
      </c>
      <c r="M791" s="12">
        <f t="shared" si="328"/>
        <v>1.0135003600000001</v>
      </c>
      <c r="N791" s="12">
        <f t="shared" si="324"/>
        <v>1.0914894638097408</v>
      </c>
      <c r="O791" s="5">
        <f t="shared" si="326"/>
        <v>1.0934376400000001</v>
      </c>
      <c r="P791" s="5">
        <f t="shared" si="333"/>
        <v>683.39819356999999</v>
      </c>
      <c r="Q791" s="10">
        <f t="shared" si="334"/>
        <v>0</v>
      </c>
      <c r="R791" s="6">
        <f t="shared" si="335"/>
        <v>0</v>
      </c>
      <c r="S791" s="5">
        <f t="shared" si="336"/>
        <v>0</v>
      </c>
      <c r="T791" s="6">
        <f t="shared" si="345"/>
        <v>0.12</v>
      </c>
      <c r="U791" s="10">
        <f t="shared" si="325"/>
        <v>4</v>
      </c>
      <c r="V791" s="10">
        <v>252</v>
      </c>
      <c r="W791" s="12">
        <f t="shared" si="337"/>
        <v>1.0018004869999999</v>
      </c>
      <c r="X791" s="5">
        <f t="shared" si="338"/>
        <v>1.2304495600000001</v>
      </c>
      <c r="Y791" s="11">
        <f t="shared" si="339"/>
        <v>0</v>
      </c>
      <c r="Z791" s="2" t="s">
        <v>65</v>
      </c>
      <c r="AA791" s="64">
        <f t="shared" si="346"/>
        <v>44256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9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4"/>
      <c r="CX791" s="1"/>
      <c r="CY791" s="1"/>
      <c r="CZ791" s="1"/>
      <c r="DA791" s="1"/>
      <c r="DB791" s="1"/>
      <c r="DC791" s="1"/>
      <c r="DD791" s="1"/>
      <c r="DE791" s="1"/>
      <c r="DF791" s="1"/>
      <c r="DG791" s="2"/>
      <c r="DH791" s="1"/>
      <c r="DI791" s="1"/>
      <c r="DJ791" s="1"/>
      <c r="DK791" s="1"/>
      <c r="DL791" s="1"/>
      <c r="DM791" s="1"/>
    </row>
    <row r="792" spans="1:117" x14ac:dyDescent="0.2">
      <c r="A792" s="97">
        <f t="shared" si="340"/>
        <v>44233</v>
      </c>
      <c r="B792" s="5">
        <f t="shared" si="329"/>
        <v>685.01803434999999</v>
      </c>
      <c r="C792" s="5">
        <f t="shared" si="341"/>
        <v>624.9996969</v>
      </c>
      <c r="D792" s="63">
        <f t="shared" si="342"/>
        <v>5560.59</v>
      </c>
      <c r="E792" s="11">
        <f>IF(K792=1,VLOOKUP(A792,[1]Plan1!$BO$80:$BQ$314,3),E791)</f>
        <v>5574.49</v>
      </c>
      <c r="F792" s="143">
        <f t="shared" si="343"/>
        <v>44212</v>
      </c>
      <c r="G792" s="9">
        <f t="shared" si="330"/>
        <v>2.4997347403781234E-3</v>
      </c>
      <c r="H792" s="64">
        <f t="shared" si="347"/>
        <v>44244</v>
      </c>
      <c r="I792" s="64">
        <f t="shared" si="331"/>
        <v>44244</v>
      </c>
      <c r="J792" s="1">
        <f t="shared" si="344"/>
        <v>21</v>
      </c>
      <c r="K792" s="1">
        <f t="shared" si="327"/>
        <v>16</v>
      </c>
      <c r="L792" s="5">
        <f t="shared" si="332"/>
        <v>1.00190399</v>
      </c>
      <c r="M792" s="12">
        <f t="shared" si="328"/>
        <v>1.0135003600000001</v>
      </c>
      <c r="N792" s="12">
        <f t="shared" si="324"/>
        <v>1.0914894638097408</v>
      </c>
      <c r="O792" s="5">
        <f t="shared" si="326"/>
        <v>1.0935676400000001</v>
      </c>
      <c r="P792" s="5">
        <f t="shared" si="333"/>
        <v>683.47944353000003</v>
      </c>
      <c r="Q792" s="10">
        <f t="shared" si="334"/>
        <v>0</v>
      </c>
      <c r="R792" s="6">
        <f t="shared" si="335"/>
        <v>0</v>
      </c>
      <c r="S792" s="5">
        <f t="shared" si="336"/>
        <v>0</v>
      </c>
      <c r="T792" s="6">
        <f t="shared" si="345"/>
        <v>0.12</v>
      </c>
      <c r="U792" s="10">
        <f t="shared" si="325"/>
        <v>5</v>
      </c>
      <c r="V792" s="10">
        <v>252</v>
      </c>
      <c r="W792" s="12">
        <f t="shared" si="337"/>
        <v>1.002251115</v>
      </c>
      <c r="X792" s="5">
        <f t="shared" si="338"/>
        <v>1.53859082</v>
      </c>
      <c r="Y792" s="11">
        <f t="shared" si="339"/>
        <v>0</v>
      </c>
      <c r="Z792" s="2" t="s">
        <v>65</v>
      </c>
      <c r="AA792" s="64">
        <f t="shared" si="346"/>
        <v>44256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9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4"/>
      <c r="CX792" s="1"/>
      <c r="CY792" s="1"/>
      <c r="CZ792" s="1"/>
      <c r="DA792" s="1"/>
      <c r="DB792" s="1"/>
      <c r="DC792" s="1"/>
      <c r="DD792" s="1"/>
      <c r="DE792" s="1"/>
      <c r="DF792" s="1"/>
      <c r="DG792" s="2"/>
      <c r="DH792" s="1"/>
      <c r="DI792" s="1"/>
      <c r="DJ792" s="1"/>
      <c r="DK792" s="1"/>
      <c r="DL792" s="1"/>
      <c r="DM792" s="1"/>
    </row>
    <row r="793" spans="1:117" x14ac:dyDescent="0.2">
      <c r="A793" s="97">
        <f t="shared" si="340"/>
        <v>44234</v>
      </c>
      <c r="B793" s="5">
        <f t="shared" si="329"/>
        <v>685.01803434999999</v>
      </c>
      <c r="C793" s="5">
        <f t="shared" si="341"/>
        <v>624.9996969</v>
      </c>
      <c r="D793" s="63">
        <f t="shared" si="342"/>
        <v>5560.59</v>
      </c>
      <c r="E793" s="11">
        <f>IF(K793=1,VLOOKUP(A793,[1]Plan1!$BO$80:$BQ$314,3),E792)</f>
        <v>5574.49</v>
      </c>
      <c r="F793" s="143">
        <f t="shared" si="343"/>
        <v>44212</v>
      </c>
      <c r="G793" s="9">
        <f t="shared" si="330"/>
        <v>2.4997347403781234E-3</v>
      </c>
      <c r="H793" s="64">
        <f t="shared" si="347"/>
        <v>44244</v>
      </c>
      <c r="I793" s="64">
        <f t="shared" si="331"/>
        <v>44244</v>
      </c>
      <c r="J793" s="1">
        <f t="shared" si="344"/>
        <v>21</v>
      </c>
      <c r="K793" s="1">
        <f t="shared" si="327"/>
        <v>16</v>
      </c>
      <c r="L793" s="5">
        <f t="shared" si="332"/>
        <v>1.00190399</v>
      </c>
      <c r="M793" s="12">
        <f t="shared" si="328"/>
        <v>1.0135003600000001</v>
      </c>
      <c r="N793" s="12">
        <f t="shared" si="324"/>
        <v>1.0914894638097408</v>
      </c>
      <c r="O793" s="5">
        <f t="shared" si="326"/>
        <v>1.0935676400000001</v>
      </c>
      <c r="P793" s="5">
        <f t="shared" si="333"/>
        <v>683.47944353000003</v>
      </c>
      <c r="Q793" s="10">
        <f t="shared" si="334"/>
        <v>0</v>
      </c>
      <c r="R793" s="6">
        <f t="shared" si="335"/>
        <v>0</v>
      </c>
      <c r="S793" s="5">
        <f t="shared" si="336"/>
        <v>0</v>
      </c>
      <c r="T793" s="6">
        <f t="shared" si="345"/>
        <v>0.12</v>
      </c>
      <c r="U793" s="10">
        <f t="shared" si="325"/>
        <v>5</v>
      </c>
      <c r="V793" s="10">
        <v>252</v>
      </c>
      <c r="W793" s="12">
        <f t="shared" si="337"/>
        <v>1.002251115</v>
      </c>
      <c r="X793" s="5">
        <f t="shared" si="338"/>
        <v>1.53859082</v>
      </c>
      <c r="Y793" s="11">
        <f t="shared" si="339"/>
        <v>0</v>
      </c>
      <c r="Z793" s="2" t="s">
        <v>65</v>
      </c>
      <c r="AA793" s="64">
        <f t="shared" si="346"/>
        <v>44256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9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4"/>
      <c r="CX793" s="1"/>
      <c r="CY793" s="1"/>
      <c r="CZ793" s="1"/>
      <c r="DA793" s="1"/>
      <c r="DB793" s="1"/>
      <c r="DC793" s="1"/>
      <c r="DD793" s="1"/>
      <c r="DE793" s="1"/>
      <c r="DF793" s="1"/>
      <c r="DG793" s="2"/>
      <c r="DH793" s="1"/>
      <c r="DI793" s="1"/>
      <c r="DJ793" s="1"/>
      <c r="DK793" s="1"/>
      <c r="DL793" s="1"/>
      <c r="DM793" s="1"/>
    </row>
    <row r="794" spans="1:117" x14ac:dyDescent="0.2">
      <c r="A794" s="97">
        <f t="shared" si="340"/>
        <v>44235</v>
      </c>
      <c r="B794" s="5">
        <f t="shared" si="329"/>
        <v>685.01803434999999</v>
      </c>
      <c r="C794" s="5">
        <f t="shared" si="341"/>
        <v>624.9996969</v>
      </c>
      <c r="D794" s="63">
        <f t="shared" si="342"/>
        <v>5560.59</v>
      </c>
      <c r="E794" s="11">
        <f>IF(K794=1,VLOOKUP(A794,[1]Plan1!$BO$80:$BQ$314,3),E793)</f>
        <v>5574.49</v>
      </c>
      <c r="F794" s="143">
        <f t="shared" si="343"/>
        <v>44212</v>
      </c>
      <c r="G794" s="9">
        <f t="shared" si="330"/>
        <v>2.4997347403781234E-3</v>
      </c>
      <c r="H794" s="64">
        <f t="shared" si="347"/>
        <v>44244</v>
      </c>
      <c r="I794" s="64">
        <f t="shared" si="331"/>
        <v>44244</v>
      </c>
      <c r="J794" s="1">
        <f t="shared" si="344"/>
        <v>21</v>
      </c>
      <c r="K794" s="1">
        <f t="shared" si="327"/>
        <v>16</v>
      </c>
      <c r="L794" s="5">
        <f t="shared" si="332"/>
        <v>1.00190399</v>
      </c>
      <c r="M794" s="12">
        <f t="shared" si="328"/>
        <v>1.0135003600000001</v>
      </c>
      <c r="N794" s="12">
        <f t="shared" si="324"/>
        <v>1.0914894638097408</v>
      </c>
      <c r="O794" s="5">
        <f t="shared" si="326"/>
        <v>1.0935676400000001</v>
      </c>
      <c r="P794" s="5">
        <f t="shared" si="333"/>
        <v>683.47944353000003</v>
      </c>
      <c r="Q794" s="10">
        <f t="shared" si="334"/>
        <v>0</v>
      </c>
      <c r="R794" s="6">
        <f t="shared" si="335"/>
        <v>0</v>
      </c>
      <c r="S794" s="5">
        <f t="shared" si="336"/>
        <v>0</v>
      </c>
      <c r="T794" s="6">
        <f t="shared" si="345"/>
        <v>0.12</v>
      </c>
      <c r="U794" s="10">
        <f t="shared" si="325"/>
        <v>5</v>
      </c>
      <c r="V794" s="10">
        <v>252</v>
      </c>
      <c r="W794" s="12">
        <f t="shared" si="337"/>
        <v>1.002251115</v>
      </c>
      <c r="X794" s="5">
        <f t="shared" si="338"/>
        <v>1.53859082</v>
      </c>
      <c r="Y794" s="11">
        <f t="shared" si="339"/>
        <v>0</v>
      </c>
      <c r="Z794" s="2" t="s">
        <v>65</v>
      </c>
      <c r="AA794" s="64">
        <f t="shared" si="346"/>
        <v>44256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9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4"/>
      <c r="CX794" s="1"/>
      <c r="CY794" s="1"/>
      <c r="CZ794" s="1"/>
      <c r="DA794" s="1"/>
      <c r="DB794" s="1"/>
      <c r="DC794" s="1"/>
      <c r="DD794" s="1"/>
      <c r="DE794" s="1"/>
      <c r="DF794" s="1"/>
      <c r="DG794" s="2"/>
      <c r="DH794" s="1"/>
      <c r="DI794" s="1"/>
      <c r="DJ794" s="1"/>
      <c r="DK794" s="1"/>
      <c r="DL794" s="1"/>
      <c r="DM794" s="1"/>
    </row>
    <row r="795" spans="1:117" x14ac:dyDescent="0.2">
      <c r="A795" s="97">
        <f t="shared" si="340"/>
        <v>44236</v>
      </c>
      <c r="B795" s="5">
        <f t="shared" si="329"/>
        <v>685.40765010999996</v>
      </c>
      <c r="C795" s="5">
        <f t="shared" si="341"/>
        <v>624.9996969</v>
      </c>
      <c r="D795" s="63">
        <f t="shared" si="342"/>
        <v>5560.59</v>
      </c>
      <c r="E795" s="11">
        <f>IF(K795=1,VLOOKUP(A795,[1]Plan1!$BO$80:$BQ$314,3),E794)</f>
        <v>5574.49</v>
      </c>
      <c r="F795" s="143">
        <f t="shared" si="343"/>
        <v>44212</v>
      </c>
      <c r="G795" s="9">
        <f t="shared" si="330"/>
        <v>2.4997347403781234E-3</v>
      </c>
      <c r="H795" s="64">
        <f t="shared" si="347"/>
        <v>44244</v>
      </c>
      <c r="I795" s="64">
        <f t="shared" si="331"/>
        <v>44244</v>
      </c>
      <c r="J795" s="1">
        <f t="shared" si="344"/>
        <v>21</v>
      </c>
      <c r="K795" s="1">
        <f t="shared" si="327"/>
        <v>17</v>
      </c>
      <c r="L795" s="5">
        <f t="shared" si="332"/>
        <v>1.0020231100000001</v>
      </c>
      <c r="M795" s="12">
        <f t="shared" si="328"/>
        <v>1.0135003600000001</v>
      </c>
      <c r="N795" s="12">
        <f t="shared" si="324"/>
        <v>1.0914894638097408</v>
      </c>
      <c r="O795" s="5">
        <f t="shared" si="326"/>
        <v>1.0936976599999999</v>
      </c>
      <c r="P795" s="5">
        <f t="shared" si="333"/>
        <v>683.56070599999998</v>
      </c>
      <c r="Q795" s="10">
        <f t="shared" si="334"/>
        <v>0</v>
      </c>
      <c r="R795" s="6">
        <f t="shared" si="335"/>
        <v>0</v>
      </c>
      <c r="S795" s="5">
        <f t="shared" si="336"/>
        <v>0</v>
      </c>
      <c r="T795" s="6">
        <f t="shared" si="345"/>
        <v>0.12</v>
      </c>
      <c r="U795" s="10">
        <f t="shared" si="325"/>
        <v>6</v>
      </c>
      <c r="V795" s="10">
        <v>252</v>
      </c>
      <c r="W795" s="12">
        <f t="shared" si="337"/>
        <v>1.002701946</v>
      </c>
      <c r="X795" s="5">
        <f t="shared" si="338"/>
        <v>1.8469441099999999</v>
      </c>
      <c r="Y795" s="11">
        <f t="shared" si="339"/>
        <v>0</v>
      </c>
      <c r="Z795" s="2" t="s">
        <v>65</v>
      </c>
      <c r="AA795" s="64">
        <f t="shared" si="346"/>
        <v>44256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9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4"/>
      <c r="CX795" s="1"/>
      <c r="CY795" s="1"/>
      <c r="CZ795" s="1"/>
      <c r="DA795" s="1"/>
      <c r="DB795" s="1"/>
      <c r="DC795" s="1"/>
      <c r="DD795" s="1"/>
      <c r="DE795" s="1"/>
      <c r="DF795" s="1"/>
      <c r="DG795" s="2"/>
      <c r="DH795" s="1"/>
      <c r="DI795" s="1"/>
      <c r="DJ795" s="1"/>
      <c r="DK795" s="1"/>
      <c r="DL795" s="1"/>
      <c r="DM795" s="1"/>
    </row>
    <row r="796" spans="1:117" x14ac:dyDescent="0.2">
      <c r="A796" s="97">
        <f t="shared" si="340"/>
        <v>44237</v>
      </c>
      <c r="B796" s="5">
        <f t="shared" si="329"/>
        <v>685.79748348999999</v>
      </c>
      <c r="C796" s="5">
        <f t="shared" si="341"/>
        <v>624.9996969</v>
      </c>
      <c r="D796" s="63">
        <f t="shared" si="342"/>
        <v>5560.59</v>
      </c>
      <c r="E796" s="11">
        <f>IF(K796=1,VLOOKUP(A796,[1]Plan1!$BO$80:$BQ$314,3),E795)</f>
        <v>5574.49</v>
      </c>
      <c r="F796" s="143">
        <f t="shared" si="343"/>
        <v>44212</v>
      </c>
      <c r="G796" s="9">
        <f t="shared" si="330"/>
        <v>2.4997347403781234E-3</v>
      </c>
      <c r="H796" s="64">
        <f t="shared" si="347"/>
        <v>44244</v>
      </c>
      <c r="I796" s="64">
        <f t="shared" si="331"/>
        <v>44244</v>
      </c>
      <c r="J796" s="1">
        <f t="shared" si="344"/>
        <v>21</v>
      </c>
      <c r="K796" s="1">
        <f t="shared" si="327"/>
        <v>18</v>
      </c>
      <c r="L796" s="5">
        <f t="shared" si="332"/>
        <v>1.00214224</v>
      </c>
      <c r="M796" s="12">
        <f t="shared" si="328"/>
        <v>1.0135003600000001</v>
      </c>
      <c r="N796" s="12">
        <f t="shared" si="324"/>
        <v>1.0914894638097408</v>
      </c>
      <c r="O796" s="5">
        <f t="shared" si="326"/>
        <v>1.0938276899999999</v>
      </c>
      <c r="P796" s="5">
        <f t="shared" si="333"/>
        <v>683.64197471</v>
      </c>
      <c r="Q796" s="10">
        <f t="shared" si="334"/>
        <v>0</v>
      </c>
      <c r="R796" s="6">
        <f t="shared" si="335"/>
        <v>0</v>
      </c>
      <c r="S796" s="5">
        <f t="shared" si="336"/>
        <v>0</v>
      </c>
      <c r="T796" s="6">
        <f t="shared" si="345"/>
        <v>0.12</v>
      </c>
      <c r="U796" s="10">
        <f t="shared" si="325"/>
        <v>7</v>
      </c>
      <c r="V796" s="10">
        <v>252</v>
      </c>
      <c r="W796" s="12">
        <f t="shared" si="337"/>
        <v>1.003152979</v>
      </c>
      <c r="X796" s="5">
        <f t="shared" si="338"/>
        <v>2.1555087799999999</v>
      </c>
      <c r="Y796" s="11">
        <f t="shared" si="339"/>
        <v>0</v>
      </c>
      <c r="Z796" s="2" t="s">
        <v>65</v>
      </c>
      <c r="AA796" s="64">
        <f t="shared" si="346"/>
        <v>44256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9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4"/>
      <c r="CX796" s="1"/>
      <c r="CY796" s="1"/>
      <c r="CZ796" s="1"/>
      <c r="DA796" s="1"/>
      <c r="DB796" s="1"/>
      <c r="DC796" s="1"/>
      <c r="DD796" s="1"/>
      <c r="DE796" s="1"/>
      <c r="DF796" s="1"/>
      <c r="DG796" s="2"/>
      <c r="DH796" s="1"/>
      <c r="DI796" s="1"/>
      <c r="DJ796" s="1"/>
      <c r="DK796" s="1"/>
      <c r="DL796" s="1"/>
      <c r="DM796" s="1"/>
    </row>
    <row r="797" spans="1:117" x14ac:dyDescent="0.2">
      <c r="A797" s="97">
        <f t="shared" si="340"/>
        <v>44238</v>
      </c>
      <c r="B797" s="5">
        <f t="shared" si="329"/>
        <v>686.18754221000006</v>
      </c>
      <c r="C797" s="5">
        <f t="shared" si="341"/>
        <v>624.9996969</v>
      </c>
      <c r="D797" s="63">
        <f t="shared" si="342"/>
        <v>5560.59</v>
      </c>
      <c r="E797" s="11">
        <f>IF(K797=1,VLOOKUP(A797,[1]Plan1!$BO$80:$BQ$314,3),E796)</f>
        <v>5574.49</v>
      </c>
      <c r="F797" s="143">
        <f t="shared" si="343"/>
        <v>44212</v>
      </c>
      <c r="G797" s="9">
        <f t="shared" si="330"/>
        <v>2.4997347403781234E-3</v>
      </c>
      <c r="H797" s="64">
        <f t="shared" si="347"/>
        <v>44244</v>
      </c>
      <c r="I797" s="64">
        <f t="shared" si="331"/>
        <v>44244</v>
      </c>
      <c r="J797" s="1">
        <f t="shared" si="344"/>
        <v>21</v>
      </c>
      <c r="K797" s="1">
        <f t="shared" si="327"/>
        <v>19</v>
      </c>
      <c r="L797" s="5">
        <f t="shared" si="332"/>
        <v>1.0022613899999999</v>
      </c>
      <c r="M797" s="12">
        <f t="shared" si="328"/>
        <v>1.0135003600000001</v>
      </c>
      <c r="N797" s="12">
        <f t="shared" si="324"/>
        <v>1.0914894638097408</v>
      </c>
      <c r="O797" s="5">
        <f t="shared" si="326"/>
        <v>1.09395774</v>
      </c>
      <c r="P797" s="5">
        <f t="shared" si="333"/>
        <v>683.72325592000004</v>
      </c>
      <c r="Q797" s="10">
        <f t="shared" si="334"/>
        <v>0</v>
      </c>
      <c r="R797" s="6">
        <f t="shared" si="335"/>
        <v>0</v>
      </c>
      <c r="S797" s="5">
        <f t="shared" si="336"/>
        <v>0</v>
      </c>
      <c r="T797" s="6">
        <f t="shared" si="345"/>
        <v>0.12</v>
      </c>
      <c r="U797" s="10">
        <f t="shared" si="325"/>
        <v>8</v>
      </c>
      <c r="V797" s="10">
        <v>252</v>
      </c>
      <c r="W797" s="12">
        <f t="shared" si="337"/>
        <v>1.003604216</v>
      </c>
      <c r="X797" s="5">
        <f t="shared" si="338"/>
        <v>2.46428629</v>
      </c>
      <c r="Y797" s="11">
        <f t="shared" si="339"/>
        <v>0</v>
      </c>
      <c r="Z797" s="2" t="s">
        <v>65</v>
      </c>
      <c r="AA797" s="64">
        <f t="shared" si="346"/>
        <v>44256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9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4"/>
      <c r="CX797" s="1"/>
      <c r="CY797" s="1"/>
      <c r="CZ797" s="1"/>
      <c r="DA797" s="1"/>
      <c r="DB797" s="1"/>
      <c r="DC797" s="1"/>
      <c r="DD797" s="1"/>
      <c r="DE797" s="1"/>
      <c r="DF797" s="1"/>
      <c r="DG797" s="2"/>
      <c r="DH797" s="1"/>
      <c r="DI797" s="1"/>
      <c r="DJ797" s="1"/>
      <c r="DK797" s="1"/>
      <c r="DL797" s="1"/>
      <c r="DM797" s="1"/>
    </row>
    <row r="798" spans="1:117" x14ac:dyDescent="0.2">
      <c r="A798" s="97">
        <f t="shared" si="340"/>
        <v>44239</v>
      </c>
      <c r="B798" s="5">
        <f t="shared" si="329"/>
        <v>686.57781869000007</v>
      </c>
      <c r="C798" s="5">
        <f t="shared" si="341"/>
        <v>624.9996969</v>
      </c>
      <c r="D798" s="63">
        <f t="shared" si="342"/>
        <v>5560.59</v>
      </c>
      <c r="E798" s="11">
        <f>IF(K798=1,VLOOKUP(A798,[1]Plan1!$BO$80:$BQ$314,3),E797)</f>
        <v>5574.49</v>
      </c>
      <c r="F798" s="143">
        <f t="shared" si="343"/>
        <v>44212</v>
      </c>
      <c r="G798" s="9">
        <f t="shared" si="330"/>
        <v>2.4997347403781234E-3</v>
      </c>
      <c r="H798" s="64">
        <f t="shared" si="347"/>
        <v>44244</v>
      </c>
      <c r="I798" s="64">
        <f t="shared" si="331"/>
        <v>44244</v>
      </c>
      <c r="J798" s="1">
        <f t="shared" si="344"/>
        <v>21</v>
      </c>
      <c r="K798" s="1">
        <f t="shared" si="327"/>
        <v>20</v>
      </c>
      <c r="L798" s="5">
        <f t="shared" si="332"/>
        <v>1.00238055</v>
      </c>
      <c r="M798" s="12">
        <f t="shared" si="328"/>
        <v>1.0135003600000001</v>
      </c>
      <c r="N798" s="12">
        <f t="shared" si="324"/>
        <v>1.0914894638097408</v>
      </c>
      <c r="O798" s="5">
        <f t="shared" si="326"/>
        <v>1.0940878000000001</v>
      </c>
      <c r="P798" s="5">
        <f t="shared" si="333"/>
        <v>683.80454338000004</v>
      </c>
      <c r="Q798" s="10">
        <f t="shared" si="334"/>
        <v>0</v>
      </c>
      <c r="R798" s="6">
        <f t="shared" si="335"/>
        <v>0</v>
      </c>
      <c r="S798" s="5">
        <f t="shared" si="336"/>
        <v>0</v>
      </c>
      <c r="T798" s="6">
        <f t="shared" si="345"/>
        <v>0.12</v>
      </c>
      <c r="U798" s="10">
        <f t="shared" si="325"/>
        <v>9</v>
      </c>
      <c r="V798" s="10">
        <v>252</v>
      </c>
      <c r="W798" s="12">
        <f t="shared" si="337"/>
        <v>1.0040556549999999</v>
      </c>
      <c r="X798" s="5">
        <f t="shared" si="338"/>
        <v>2.7732753099999998</v>
      </c>
      <c r="Y798" s="11">
        <f t="shared" si="339"/>
        <v>0</v>
      </c>
      <c r="Z798" s="2" t="s">
        <v>65</v>
      </c>
      <c r="AA798" s="64">
        <f t="shared" si="346"/>
        <v>44256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9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4"/>
      <c r="CX798" s="1"/>
      <c r="CY798" s="1"/>
      <c r="CZ798" s="1"/>
      <c r="DA798" s="1"/>
      <c r="DB798" s="1"/>
      <c r="DC798" s="1"/>
      <c r="DD798" s="1"/>
      <c r="DE798" s="1"/>
      <c r="DF798" s="1"/>
      <c r="DG798" s="2"/>
      <c r="DH798" s="1"/>
      <c r="DI798" s="1"/>
      <c r="DJ798" s="1"/>
      <c r="DK798" s="1"/>
      <c r="DL798" s="1"/>
      <c r="DM798" s="1"/>
    </row>
    <row r="799" spans="1:117" x14ac:dyDescent="0.2">
      <c r="A799" s="97">
        <f t="shared" si="340"/>
        <v>44240</v>
      </c>
      <c r="B799" s="5">
        <f t="shared" si="329"/>
        <v>686.96832621999999</v>
      </c>
      <c r="C799" s="5">
        <f t="shared" si="341"/>
        <v>624.9996969</v>
      </c>
      <c r="D799" s="63">
        <f t="shared" si="342"/>
        <v>5560.59</v>
      </c>
      <c r="E799" s="11">
        <f>IF(K799=1,VLOOKUP(A799,[1]Plan1!$BO$80:$BQ$314,3),E798)</f>
        <v>5574.49</v>
      </c>
      <c r="F799" s="143">
        <f t="shared" si="343"/>
        <v>44212</v>
      </c>
      <c r="G799" s="9">
        <f t="shared" si="330"/>
        <v>2.4997347403781234E-3</v>
      </c>
      <c r="H799" s="64">
        <f t="shared" si="347"/>
        <v>44244</v>
      </c>
      <c r="I799" s="64">
        <f t="shared" si="331"/>
        <v>44244</v>
      </c>
      <c r="J799" s="1">
        <f t="shared" si="344"/>
        <v>21</v>
      </c>
      <c r="K799" s="1">
        <f t="shared" si="327"/>
        <v>21</v>
      </c>
      <c r="L799" s="5">
        <f t="shared" si="332"/>
        <v>1.00249973</v>
      </c>
      <c r="M799" s="12">
        <f t="shared" si="328"/>
        <v>1.0135003600000001</v>
      </c>
      <c r="N799" s="12">
        <f t="shared" ref="N799:N862" si="348">IF(I799&gt;I798,N798*M799,N798)</f>
        <v>1.0914894638097408</v>
      </c>
      <c r="O799" s="5">
        <f t="shared" si="326"/>
        <v>1.0942178899999999</v>
      </c>
      <c r="P799" s="5">
        <f t="shared" si="333"/>
        <v>683.88584959000002</v>
      </c>
      <c r="Q799" s="10">
        <f t="shared" si="334"/>
        <v>0</v>
      </c>
      <c r="R799" s="6">
        <f t="shared" si="335"/>
        <v>0</v>
      </c>
      <c r="S799" s="5">
        <f t="shared" si="336"/>
        <v>0</v>
      </c>
      <c r="T799" s="6">
        <f t="shared" si="345"/>
        <v>0.12</v>
      </c>
      <c r="U799" s="10">
        <f t="shared" si="325"/>
        <v>10</v>
      </c>
      <c r="V799" s="10">
        <v>252</v>
      </c>
      <c r="W799" s="12">
        <f t="shared" si="337"/>
        <v>1.004507297</v>
      </c>
      <c r="X799" s="5">
        <f t="shared" si="338"/>
        <v>3.0824766299999999</v>
      </c>
      <c r="Y799" s="11">
        <f t="shared" si="339"/>
        <v>0</v>
      </c>
      <c r="Z799" s="2" t="s">
        <v>65</v>
      </c>
      <c r="AA799" s="64">
        <f t="shared" si="346"/>
        <v>44256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9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4"/>
      <c r="CX799" s="1"/>
      <c r="CY799" s="1"/>
      <c r="CZ799" s="1"/>
      <c r="DA799" s="1"/>
      <c r="DB799" s="1"/>
      <c r="DC799" s="1"/>
      <c r="DD799" s="1"/>
      <c r="DE799" s="1"/>
      <c r="DF799" s="1"/>
      <c r="DG799" s="2"/>
      <c r="DH799" s="1"/>
      <c r="DI799" s="1"/>
      <c r="DJ799" s="1"/>
      <c r="DK799" s="1"/>
      <c r="DL799" s="1"/>
      <c r="DM799" s="1"/>
    </row>
    <row r="800" spans="1:117" x14ac:dyDescent="0.2">
      <c r="A800" s="97">
        <f t="shared" si="340"/>
        <v>44241</v>
      </c>
      <c r="B800" s="5">
        <f t="shared" si="329"/>
        <v>686.96832621999999</v>
      </c>
      <c r="C800" s="5">
        <f t="shared" si="341"/>
        <v>624.9996969</v>
      </c>
      <c r="D800" s="63">
        <f t="shared" si="342"/>
        <v>5560.59</v>
      </c>
      <c r="E800" s="11">
        <f>IF(K800=1,VLOOKUP(A800,[1]Plan1!$BO$80:$BQ$314,3),E799)</f>
        <v>5574.49</v>
      </c>
      <c r="F800" s="143">
        <f t="shared" si="343"/>
        <v>44212</v>
      </c>
      <c r="G800" s="9">
        <f t="shared" si="330"/>
        <v>2.4997347403781234E-3</v>
      </c>
      <c r="H800" s="64">
        <f t="shared" si="347"/>
        <v>44244</v>
      </c>
      <c r="I800" s="64">
        <f t="shared" si="331"/>
        <v>44244</v>
      </c>
      <c r="J800" s="1">
        <f t="shared" si="344"/>
        <v>21</v>
      </c>
      <c r="K800" s="1">
        <f t="shared" si="327"/>
        <v>21</v>
      </c>
      <c r="L800" s="5">
        <f t="shared" si="332"/>
        <v>1.00249973</v>
      </c>
      <c r="M800" s="12">
        <f t="shared" si="328"/>
        <v>1.0135003600000001</v>
      </c>
      <c r="N800" s="12">
        <f t="shared" si="348"/>
        <v>1.0914894638097408</v>
      </c>
      <c r="O800" s="5">
        <f t="shared" si="326"/>
        <v>1.0942178899999999</v>
      </c>
      <c r="P800" s="5">
        <f t="shared" si="333"/>
        <v>683.88584959000002</v>
      </c>
      <c r="Q800" s="10">
        <f t="shared" si="334"/>
        <v>0</v>
      </c>
      <c r="R800" s="6">
        <f t="shared" si="335"/>
        <v>0</v>
      </c>
      <c r="S800" s="5">
        <f t="shared" si="336"/>
        <v>0</v>
      </c>
      <c r="T800" s="6">
        <f t="shared" si="345"/>
        <v>0.12</v>
      </c>
      <c r="U800" s="10">
        <f t="shared" si="325"/>
        <v>10</v>
      </c>
      <c r="V800" s="10">
        <v>252</v>
      </c>
      <c r="W800" s="12">
        <f t="shared" si="337"/>
        <v>1.004507297</v>
      </c>
      <c r="X800" s="5">
        <f t="shared" si="338"/>
        <v>3.0824766299999999</v>
      </c>
      <c r="Y800" s="11">
        <f t="shared" si="339"/>
        <v>0</v>
      </c>
      <c r="Z800" s="2" t="s">
        <v>65</v>
      </c>
      <c r="AA800" s="64">
        <f t="shared" si="346"/>
        <v>44256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9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4"/>
      <c r="CX800" s="1"/>
      <c r="CY800" s="1"/>
      <c r="CZ800" s="1"/>
      <c r="DA800" s="1"/>
      <c r="DB800" s="1"/>
      <c r="DC800" s="1"/>
      <c r="DD800" s="1"/>
      <c r="DE800" s="1"/>
      <c r="DF800" s="1"/>
      <c r="DG800" s="2"/>
      <c r="DH800" s="1"/>
      <c r="DI800" s="1"/>
      <c r="DJ800" s="1"/>
      <c r="DK800" s="1"/>
      <c r="DL800" s="1"/>
      <c r="DM800" s="1"/>
    </row>
    <row r="801" spans="1:117" x14ac:dyDescent="0.2">
      <c r="A801" s="97">
        <f t="shared" si="340"/>
        <v>44242</v>
      </c>
      <c r="B801" s="5">
        <f t="shared" si="329"/>
        <v>686.96832621999999</v>
      </c>
      <c r="C801" s="5">
        <f t="shared" si="341"/>
        <v>624.9996969</v>
      </c>
      <c r="D801" s="63">
        <f t="shared" si="342"/>
        <v>5560.59</v>
      </c>
      <c r="E801" s="11">
        <f>IF(K801=1,VLOOKUP(A801,[1]Plan1!$BO$80:$BQ$314,3),E800)</f>
        <v>5574.49</v>
      </c>
      <c r="F801" s="143">
        <f t="shared" si="343"/>
        <v>44212</v>
      </c>
      <c r="G801" s="9">
        <f t="shared" si="330"/>
        <v>2.4997347403781234E-3</v>
      </c>
      <c r="H801" s="64">
        <f t="shared" si="347"/>
        <v>44270</v>
      </c>
      <c r="I801" s="64">
        <f t="shared" si="331"/>
        <v>44244</v>
      </c>
      <c r="J801" s="1">
        <f t="shared" si="344"/>
        <v>21</v>
      </c>
      <c r="K801" s="1">
        <f t="shared" si="327"/>
        <v>21</v>
      </c>
      <c r="L801" s="5">
        <f t="shared" si="332"/>
        <v>1.00249973</v>
      </c>
      <c r="M801" s="12">
        <f t="shared" si="328"/>
        <v>1.0135003600000001</v>
      </c>
      <c r="N801" s="12">
        <f t="shared" si="348"/>
        <v>1.0914894638097408</v>
      </c>
      <c r="O801" s="5">
        <f t="shared" si="326"/>
        <v>1.0942178899999999</v>
      </c>
      <c r="P801" s="5">
        <f t="shared" si="333"/>
        <v>683.88584959000002</v>
      </c>
      <c r="Q801" s="10">
        <f t="shared" si="334"/>
        <v>0</v>
      </c>
      <c r="R801" s="6">
        <f t="shared" si="335"/>
        <v>0</v>
      </c>
      <c r="S801" s="5">
        <f t="shared" si="336"/>
        <v>0</v>
      </c>
      <c r="T801" s="6">
        <f t="shared" si="345"/>
        <v>0.12</v>
      </c>
      <c r="U801" s="10">
        <f t="shared" si="325"/>
        <v>10</v>
      </c>
      <c r="V801" s="10">
        <v>252</v>
      </c>
      <c r="W801" s="12">
        <f t="shared" si="337"/>
        <v>1.004507297</v>
      </c>
      <c r="X801" s="5">
        <f t="shared" si="338"/>
        <v>3.0824766299999999</v>
      </c>
      <c r="Y801" s="11">
        <f t="shared" si="339"/>
        <v>0</v>
      </c>
      <c r="Z801" s="2" t="s">
        <v>65</v>
      </c>
      <c r="AA801" s="64">
        <f t="shared" si="346"/>
        <v>44256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9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4"/>
      <c r="CX801" s="1"/>
      <c r="CY801" s="1"/>
      <c r="CZ801" s="1"/>
      <c r="DA801" s="1"/>
      <c r="DB801" s="1"/>
      <c r="DC801" s="1"/>
      <c r="DD801" s="1"/>
      <c r="DE801" s="1"/>
      <c r="DF801" s="1"/>
      <c r="DG801" s="2"/>
      <c r="DH801" s="1"/>
      <c r="DI801" s="1"/>
      <c r="DJ801" s="1"/>
      <c r="DK801" s="1"/>
      <c r="DL801" s="1"/>
      <c r="DM801" s="1"/>
    </row>
    <row r="802" spans="1:117" x14ac:dyDescent="0.2">
      <c r="A802" s="97">
        <f t="shared" si="340"/>
        <v>44243</v>
      </c>
      <c r="B802" s="5">
        <f t="shared" si="329"/>
        <v>686.96832621999999</v>
      </c>
      <c r="C802" s="5">
        <f t="shared" si="341"/>
        <v>624.9996969</v>
      </c>
      <c r="D802" s="63">
        <f t="shared" si="342"/>
        <v>5560.59</v>
      </c>
      <c r="E802" s="11">
        <f>IF(K802=1,VLOOKUP(A802,[1]Plan1!$BO$80:$BQ$314,3),E801)</f>
        <v>5574.49</v>
      </c>
      <c r="F802" s="143">
        <f t="shared" si="343"/>
        <v>44212</v>
      </c>
      <c r="G802" s="9">
        <f t="shared" si="330"/>
        <v>2.4997347403781234E-3</v>
      </c>
      <c r="H802" s="64">
        <f t="shared" si="347"/>
        <v>44270</v>
      </c>
      <c r="I802" s="64">
        <f t="shared" si="331"/>
        <v>44244</v>
      </c>
      <c r="J802" s="1">
        <f t="shared" si="344"/>
        <v>21</v>
      </c>
      <c r="K802" s="1">
        <f t="shared" si="327"/>
        <v>21</v>
      </c>
      <c r="L802" s="5">
        <f t="shared" si="332"/>
        <v>1.00249973</v>
      </c>
      <c r="M802" s="12">
        <f t="shared" si="328"/>
        <v>1.0135003600000001</v>
      </c>
      <c r="N802" s="12">
        <f t="shared" si="348"/>
        <v>1.0914894638097408</v>
      </c>
      <c r="O802" s="5">
        <f t="shared" si="326"/>
        <v>1.0942178899999999</v>
      </c>
      <c r="P802" s="5">
        <f t="shared" si="333"/>
        <v>683.88584959000002</v>
      </c>
      <c r="Q802" s="10">
        <f t="shared" si="334"/>
        <v>0</v>
      </c>
      <c r="R802" s="6">
        <f t="shared" si="335"/>
        <v>0</v>
      </c>
      <c r="S802" s="5">
        <f t="shared" si="336"/>
        <v>0</v>
      </c>
      <c r="T802" s="6">
        <f t="shared" si="345"/>
        <v>0.12</v>
      </c>
      <c r="U802" s="10">
        <f t="shared" si="325"/>
        <v>10</v>
      </c>
      <c r="V802" s="10">
        <v>252</v>
      </c>
      <c r="W802" s="12">
        <f t="shared" si="337"/>
        <v>1.004507297</v>
      </c>
      <c r="X802" s="5">
        <f t="shared" si="338"/>
        <v>3.0824766299999999</v>
      </c>
      <c r="Y802" s="11">
        <f t="shared" si="339"/>
        <v>0</v>
      </c>
      <c r="Z802" s="2" t="s">
        <v>65</v>
      </c>
      <c r="AA802" s="64">
        <f t="shared" si="346"/>
        <v>44256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9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4"/>
      <c r="CX802" s="1"/>
      <c r="CY802" s="1"/>
      <c r="CZ802" s="1"/>
      <c r="DA802" s="1"/>
      <c r="DB802" s="1"/>
      <c r="DC802" s="1"/>
      <c r="DD802" s="1"/>
      <c r="DE802" s="1"/>
      <c r="DF802" s="1"/>
      <c r="DG802" s="2"/>
      <c r="DH802" s="1"/>
      <c r="DI802" s="1"/>
      <c r="DJ802" s="1"/>
      <c r="DK802" s="1"/>
      <c r="DL802" s="1"/>
      <c r="DM802" s="1"/>
    </row>
    <row r="803" spans="1:117" x14ac:dyDescent="0.2">
      <c r="A803" s="97">
        <f t="shared" si="340"/>
        <v>44244</v>
      </c>
      <c r="B803" s="5">
        <f t="shared" si="329"/>
        <v>686.96832621999999</v>
      </c>
      <c r="C803" s="5">
        <f t="shared" si="341"/>
        <v>624.9996969</v>
      </c>
      <c r="D803" s="63">
        <f t="shared" si="342"/>
        <v>5560.59</v>
      </c>
      <c r="E803" s="11">
        <f>IF(K803=1,VLOOKUP(A803,[1]Plan1!$BO$80:$BQ$314,3),E802)</f>
        <v>5574.49</v>
      </c>
      <c r="F803" s="143">
        <f t="shared" si="343"/>
        <v>44212</v>
      </c>
      <c r="G803" s="9">
        <f t="shared" si="330"/>
        <v>2.4997347403781234E-3</v>
      </c>
      <c r="H803" s="64">
        <f t="shared" si="347"/>
        <v>44270</v>
      </c>
      <c r="I803" s="64">
        <f t="shared" si="331"/>
        <v>44244</v>
      </c>
      <c r="J803" s="1">
        <f t="shared" si="344"/>
        <v>21</v>
      </c>
      <c r="K803" s="1">
        <f t="shared" si="327"/>
        <v>21</v>
      </c>
      <c r="L803" s="5">
        <f t="shared" si="332"/>
        <v>1.00249973</v>
      </c>
      <c r="M803" s="12">
        <f t="shared" si="328"/>
        <v>1.0135003600000001</v>
      </c>
      <c r="N803" s="12">
        <f t="shared" si="348"/>
        <v>1.0914894638097408</v>
      </c>
      <c r="O803" s="5">
        <f t="shared" si="326"/>
        <v>1.0942178899999999</v>
      </c>
      <c r="P803" s="5">
        <f t="shared" si="333"/>
        <v>683.88584959000002</v>
      </c>
      <c r="Q803" s="10">
        <f t="shared" si="334"/>
        <v>0</v>
      </c>
      <c r="R803" s="6">
        <f t="shared" si="335"/>
        <v>0</v>
      </c>
      <c r="S803" s="5">
        <f t="shared" si="336"/>
        <v>0</v>
      </c>
      <c r="T803" s="6">
        <f t="shared" si="345"/>
        <v>0.12</v>
      </c>
      <c r="U803" s="10">
        <f t="shared" si="325"/>
        <v>10</v>
      </c>
      <c r="V803" s="10">
        <v>252</v>
      </c>
      <c r="W803" s="12">
        <f t="shared" si="337"/>
        <v>1.004507297</v>
      </c>
      <c r="X803" s="5">
        <f t="shared" si="338"/>
        <v>3.0824766299999999</v>
      </c>
      <c r="Y803" s="11">
        <f t="shared" si="339"/>
        <v>0</v>
      </c>
      <c r="Z803" s="2" t="s">
        <v>65</v>
      </c>
      <c r="AA803" s="64">
        <f t="shared" si="346"/>
        <v>44256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9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4"/>
      <c r="CX803" s="1"/>
      <c r="CY803" s="1"/>
      <c r="CZ803" s="1"/>
      <c r="DA803" s="1"/>
      <c r="DB803" s="1"/>
      <c r="DC803" s="1"/>
      <c r="DD803" s="1"/>
      <c r="DE803" s="1"/>
      <c r="DF803" s="1"/>
      <c r="DG803" s="2"/>
      <c r="DH803" s="1"/>
      <c r="DI803" s="1"/>
      <c r="DJ803" s="1"/>
      <c r="DK803" s="1"/>
      <c r="DL803" s="1"/>
      <c r="DM803" s="1"/>
    </row>
    <row r="804" spans="1:117" x14ac:dyDescent="0.2">
      <c r="A804" s="97">
        <f t="shared" si="340"/>
        <v>44245</v>
      </c>
      <c r="B804" s="5">
        <f t="shared" si="329"/>
        <v>687.60436970000001</v>
      </c>
      <c r="C804" s="5">
        <f t="shared" si="341"/>
        <v>624.9996969</v>
      </c>
      <c r="D804" s="63">
        <f t="shared" si="342"/>
        <v>5574.49</v>
      </c>
      <c r="E804" s="11">
        <f>IF(K804=1,VLOOKUP(A804,[1]Plan1!$BO$80:$BQ$314,3),E803)</f>
        <v>5622.43</v>
      </c>
      <c r="F804" s="143">
        <f t="shared" si="343"/>
        <v>44245</v>
      </c>
      <c r="G804" s="9">
        <f t="shared" si="330"/>
        <v>8.5998898553949488E-3</v>
      </c>
      <c r="H804" s="64">
        <f t="shared" si="347"/>
        <v>44270</v>
      </c>
      <c r="I804" s="64">
        <f t="shared" si="331"/>
        <v>44270</v>
      </c>
      <c r="J804" s="1">
        <f t="shared" si="344"/>
        <v>18</v>
      </c>
      <c r="K804" s="1">
        <f t="shared" si="327"/>
        <v>1</v>
      </c>
      <c r="L804" s="5">
        <f t="shared" si="332"/>
        <v>1.00047584</v>
      </c>
      <c r="M804" s="12">
        <f t="shared" si="328"/>
        <v>1.00249973</v>
      </c>
      <c r="N804" s="12">
        <f t="shared" si="348"/>
        <v>1.09421789276711</v>
      </c>
      <c r="O804" s="5">
        <f t="shared" si="326"/>
        <v>1.0947385599999999</v>
      </c>
      <c r="P804" s="5">
        <f t="shared" si="333"/>
        <v>684.21126818000005</v>
      </c>
      <c r="Q804" s="10">
        <f t="shared" si="334"/>
        <v>0</v>
      </c>
      <c r="R804" s="6">
        <f t="shared" si="335"/>
        <v>0</v>
      </c>
      <c r="S804" s="5">
        <f t="shared" si="336"/>
        <v>0</v>
      </c>
      <c r="T804" s="6">
        <f t="shared" si="345"/>
        <v>0.12</v>
      </c>
      <c r="U804" s="10">
        <f t="shared" si="325"/>
        <v>11</v>
      </c>
      <c r="V804" s="10">
        <v>252</v>
      </c>
      <c r="W804" s="12">
        <f t="shared" si="337"/>
        <v>1.004959143</v>
      </c>
      <c r="X804" s="5">
        <f t="shared" si="338"/>
        <v>3.3931015200000001</v>
      </c>
      <c r="Y804" s="11">
        <f t="shared" si="339"/>
        <v>0</v>
      </c>
      <c r="Z804" s="2" t="s">
        <v>65</v>
      </c>
      <c r="AA804" s="64">
        <f t="shared" si="346"/>
        <v>44256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9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4"/>
      <c r="CX804" s="1"/>
      <c r="CY804" s="1"/>
      <c r="CZ804" s="1"/>
      <c r="DA804" s="1"/>
      <c r="DB804" s="1"/>
      <c r="DC804" s="1"/>
      <c r="DD804" s="1"/>
      <c r="DE804" s="1"/>
      <c r="DF804" s="1"/>
      <c r="DG804" s="2"/>
      <c r="DH804" s="1"/>
      <c r="DI804" s="1"/>
      <c r="DJ804" s="1"/>
      <c r="DK804" s="1"/>
      <c r="DL804" s="1"/>
      <c r="DM804" s="1"/>
    </row>
    <row r="805" spans="1:117" x14ac:dyDescent="0.2">
      <c r="A805" s="97">
        <f t="shared" si="340"/>
        <v>44246</v>
      </c>
      <c r="B805" s="5">
        <f t="shared" si="329"/>
        <v>688.24100329999999</v>
      </c>
      <c r="C805" s="5">
        <f t="shared" si="341"/>
        <v>624.9996969</v>
      </c>
      <c r="D805" s="63">
        <f t="shared" si="342"/>
        <v>5574.49</v>
      </c>
      <c r="E805" s="11">
        <f>IF(K805=1,VLOOKUP(A805,[1]Plan1!$BO$80:$BQ$314,3),E804)</f>
        <v>5622.43</v>
      </c>
      <c r="F805" s="143">
        <f t="shared" si="343"/>
        <v>44245</v>
      </c>
      <c r="G805" s="9">
        <f t="shared" si="330"/>
        <v>8.5998898553949488E-3</v>
      </c>
      <c r="H805" s="64">
        <f t="shared" si="347"/>
        <v>44270</v>
      </c>
      <c r="I805" s="64">
        <f t="shared" si="331"/>
        <v>44270</v>
      </c>
      <c r="J805" s="1">
        <f t="shared" si="344"/>
        <v>18</v>
      </c>
      <c r="K805" s="1">
        <f t="shared" si="327"/>
        <v>2</v>
      </c>
      <c r="L805" s="5">
        <f t="shared" si="332"/>
        <v>1.0009519099999999</v>
      </c>
      <c r="M805" s="12">
        <f t="shared" si="328"/>
        <v>1.00249973</v>
      </c>
      <c r="N805" s="12">
        <f t="shared" si="348"/>
        <v>1.09421789276711</v>
      </c>
      <c r="O805" s="5">
        <f t="shared" si="326"/>
        <v>1.09525948</v>
      </c>
      <c r="P805" s="5">
        <f t="shared" si="333"/>
        <v>684.53684301999999</v>
      </c>
      <c r="Q805" s="10">
        <f t="shared" si="334"/>
        <v>0</v>
      </c>
      <c r="R805" s="6">
        <f t="shared" si="335"/>
        <v>0</v>
      </c>
      <c r="S805" s="5">
        <f t="shared" si="336"/>
        <v>0</v>
      </c>
      <c r="T805" s="6">
        <f t="shared" si="345"/>
        <v>0.12</v>
      </c>
      <c r="U805" s="10">
        <f t="shared" ref="U805:U868" si="349">IF(Q804&gt;0,1,IF(K805=K804,U804,U804+1))</f>
        <v>12</v>
      </c>
      <c r="V805" s="10">
        <v>252</v>
      </c>
      <c r="W805" s="12">
        <f t="shared" si="337"/>
        <v>1.005411192</v>
      </c>
      <c r="X805" s="5">
        <f t="shared" si="338"/>
        <v>3.70416028</v>
      </c>
      <c r="Y805" s="11">
        <f t="shared" si="339"/>
        <v>0</v>
      </c>
      <c r="Z805" s="2" t="s">
        <v>65</v>
      </c>
      <c r="AA805" s="64">
        <f t="shared" si="346"/>
        <v>44256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9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4"/>
      <c r="CX805" s="1"/>
      <c r="CY805" s="1"/>
      <c r="CZ805" s="1"/>
      <c r="DA805" s="1"/>
      <c r="DB805" s="1"/>
      <c r="DC805" s="1"/>
      <c r="DD805" s="1"/>
      <c r="DE805" s="1"/>
      <c r="DF805" s="1"/>
      <c r="DG805" s="2"/>
      <c r="DH805" s="1"/>
      <c r="DI805" s="1"/>
      <c r="DJ805" s="1"/>
      <c r="DK805" s="1"/>
      <c r="DL805" s="1"/>
      <c r="DM805" s="1"/>
    </row>
    <row r="806" spans="1:117" x14ac:dyDescent="0.2">
      <c r="A806" s="97">
        <f t="shared" si="340"/>
        <v>44247</v>
      </c>
      <c r="B806" s="5">
        <f t="shared" si="329"/>
        <v>688.87822745999995</v>
      </c>
      <c r="C806" s="5">
        <f t="shared" si="341"/>
        <v>624.9996969</v>
      </c>
      <c r="D806" s="63">
        <f t="shared" si="342"/>
        <v>5574.49</v>
      </c>
      <c r="E806" s="11">
        <f>IF(K806=1,VLOOKUP(A806,[1]Plan1!$BO$80:$BQ$314,3),E805)</f>
        <v>5622.43</v>
      </c>
      <c r="F806" s="143">
        <f t="shared" si="343"/>
        <v>44245</v>
      </c>
      <c r="G806" s="9">
        <f t="shared" si="330"/>
        <v>8.5998898553949488E-3</v>
      </c>
      <c r="H806" s="64">
        <f t="shared" si="347"/>
        <v>44270</v>
      </c>
      <c r="I806" s="64">
        <f t="shared" si="331"/>
        <v>44270</v>
      </c>
      <c r="J806" s="1">
        <f t="shared" si="344"/>
        <v>18</v>
      </c>
      <c r="K806" s="1">
        <f t="shared" si="327"/>
        <v>3</v>
      </c>
      <c r="L806" s="5">
        <f t="shared" si="332"/>
        <v>1.0014282000000001</v>
      </c>
      <c r="M806" s="12">
        <f t="shared" si="328"/>
        <v>1.00249973</v>
      </c>
      <c r="N806" s="12">
        <f t="shared" si="348"/>
        <v>1.09421789276711</v>
      </c>
      <c r="O806" s="5">
        <f t="shared" si="326"/>
        <v>1.09578065</v>
      </c>
      <c r="P806" s="5">
        <f t="shared" si="333"/>
        <v>684.86257410999997</v>
      </c>
      <c r="Q806" s="10">
        <f t="shared" si="334"/>
        <v>0</v>
      </c>
      <c r="R806" s="6">
        <f t="shared" si="335"/>
        <v>0</v>
      </c>
      <c r="S806" s="5">
        <f t="shared" si="336"/>
        <v>0</v>
      </c>
      <c r="T806" s="6">
        <f t="shared" si="345"/>
        <v>0.12</v>
      </c>
      <c r="U806" s="10">
        <f t="shared" si="349"/>
        <v>13</v>
      </c>
      <c r="V806" s="10">
        <v>252</v>
      </c>
      <c r="W806" s="12">
        <f t="shared" si="337"/>
        <v>1.0058634440000001</v>
      </c>
      <c r="X806" s="5">
        <f t="shared" si="338"/>
        <v>4.01565335</v>
      </c>
      <c r="Y806" s="11">
        <f t="shared" si="339"/>
        <v>0</v>
      </c>
      <c r="Z806" s="2" t="s">
        <v>65</v>
      </c>
      <c r="AA806" s="64">
        <f t="shared" si="346"/>
        <v>44256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9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4"/>
      <c r="CX806" s="1"/>
      <c r="CY806" s="1"/>
      <c r="CZ806" s="1"/>
      <c r="DA806" s="1"/>
      <c r="DB806" s="1"/>
      <c r="DC806" s="1"/>
      <c r="DD806" s="1"/>
      <c r="DE806" s="1"/>
      <c r="DF806" s="1"/>
      <c r="DG806" s="2"/>
      <c r="DH806" s="1"/>
      <c r="DI806" s="1"/>
      <c r="DJ806" s="1"/>
      <c r="DK806" s="1"/>
      <c r="DL806" s="1"/>
      <c r="DM806" s="1"/>
    </row>
    <row r="807" spans="1:117" x14ac:dyDescent="0.2">
      <c r="A807" s="97">
        <f t="shared" si="340"/>
        <v>44248</v>
      </c>
      <c r="B807" s="5">
        <f t="shared" si="329"/>
        <v>688.87822745999995</v>
      </c>
      <c r="C807" s="5">
        <f t="shared" si="341"/>
        <v>624.9996969</v>
      </c>
      <c r="D807" s="63">
        <f t="shared" si="342"/>
        <v>5574.49</v>
      </c>
      <c r="E807" s="11">
        <f>IF(K807=1,VLOOKUP(A807,[1]Plan1!$BO$80:$BQ$314,3),E806)</f>
        <v>5622.43</v>
      </c>
      <c r="F807" s="143">
        <f t="shared" si="343"/>
        <v>44245</v>
      </c>
      <c r="G807" s="9">
        <f t="shared" si="330"/>
        <v>8.5998898553949488E-3</v>
      </c>
      <c r="H807" s="64">
        <f t="shared" si="347"/>
        <v>44270</v>
      </c>
      <c r="I807" s="64">
        <f t="shared" si="331"/>
        <v>44270</v>
      </c>
      <c r="J807" s="1">
        <f t="shared" si="344"/>
        <v>18</v>
      </c>
      <c r="K807" s="1">
        <f t="shared" si="327"/>
        <v>3</v>
      </c>
      <c r="L807" s="5">
        <f t="shared" si="332"/>
        <v>1.0014282000000001</v>
      </c>
      <c r="M807" s="12">
        <f t="shared" si="328"/>
        <v>1.00249973</v>
      </c>
      <c r="N807" s="12">
        <f t="shared" si="348"/>
        <v>1.09421789276711</v>
      </c>
      <c r="O807" s="5">
        <f t="shared" si="326"/>
        <v>1.09578065</v>
      </c>
      <c r="P807" s="5">
        <f t="shared" si="333"/>
        <v>684.86257410999997</v>
      </c>
      <c r="Q807" s="10">
        <f t="shared" si="334"/>
        <v>0</v>
      </c>
      <c r="R807" s="6">
        <f t="shared" si="335"/>
        <v>0</v>
      </c>
      <c r="S807" s="5">
        <f t="shared" si="336"/>
        <v>0</v>
      </c>
      <c r="T807" s="6">
        <f t="shared" si="345"/>
        <v>0.12</v>
      </c>
      <c r="U807" s="10">
        <f t="shared" si="349"/>
        <v>13</v>
      </c>
      <c r="V807" s="10">
        <v>252</v>
      </c>
      <c r="W807" s="12">
        <f t="shared" si="337"/>
        <v>1.0058634440000001</v>
      </c>
      <c r="X807" s="5">
        <f t="shared" si="338"/>
        <v>4.01565335</v>
      </c>
      <c r="Y807" s="11">
        <f t="shared" si="339"/>
        <v>0</v>
      </c>
      <c r="Z807" s="2" t="s">
        <v>65</v>
      </c>
      <c r="AA807" s="64">
        <f t="shared" si="346"/>
        <v>44256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9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4"/>
      <c r="CX807" s="1"/>
      <c r="CY807" s="1"/>
      <c r="CZ807" s="1"/>
      <c r="DA807" s="1"/>
      <c r="DB807" s="1"/>
      <c r="DC807" s="1"/>
      <c r="DD807" s="1"/>
      <c r="DE807" s="1"/>
      <c r="DF807" s="1"/>
      <c r="DG807" s="2"/>
      <c r="DH807" s="1"/>
      <c r="DI807" s="1"/>
      <c r="DJ807" s="1"/>
      <c r="DK807" s="1"/>
      <c r="DL807" s="1"/>
      <c r="DM807" s="1"/>
    </row>
    <row r="808" spans="1:117" x14ac:dyDescent="0.2">
      <c r="A808" s="97">
        <f t="shared" si="340"/>
        <v>44249</v>
      </c>
      <c r="B808" s="5">
        <f t="shared" si="329"/>
        <v>688.87822745999995</v>
      </c>
      <c r="C808" s="5">
        <f t="shared" si="341"/>
        <v>624.9996969</v>
      </c>
      <c r="D808" s="63">
        <f t="shared" si="342"/>
        <v>5574.49</v>
      </c>
      <c r="E808" s="11">
        <f>IF(K808=1,VLOOKUP(A808,[1]Plan1!$BO$80:$BQ$314,3),E807)</f>
        <v>5622.43</v>
      </c>
      <c r="F808" s="143">
        <f t="shared" si="343"/>
        <v>44245</v>
      </c>
      <c r="G808" s="9">
        <f t="shared" si="330"/>
        <v>8.5998898553949488E-3</v>
      </c>
      <c r="H808" s="64">
        <f t="shared" si="347"/>
        <v>44270</v>
      </c>
      <c r="I808" s="64">
        <f t="shared" si="331"/>
        <v>44270</v>
      </c>
      <c r="J808" s="1">
        <f t="shared" si="344"/>
        <v>18</v>
      </c>
      <c r="K808" s="1">
        <f t="shared" si="327"/>
        <v>3</v>
      </c>
      <c r="L808" s="5">
        <f t="shared" si="332"/>
        <v>1.0014282000000001</v>
      </c>
      <c r="M808" s="12">
        <f t="shared" si="328"/>
        <v>1.00249973</v>
      </c>
      <c r="N808" s="12">
        <f t="shared" si="348"/>
        <v>1.09421789276711</v>
      </c>
      <c r="O808" s="5">
        <f t="shared" si="326"/>
        <v>1.09578065</v>
      </c>
      <c r="P808" s="5">
        <f t="shared" si="333"/>
        <v>684.86257410999997</v>
      </c>
      <c r="Q808" s="10">
        <f t="shared" si="334"/>
        <v>0</v>
      </c>
      <c r="R808" s="6">
        <f t="shared" si="335"/>
        <v>0</v>
      </c>
      <c r="S808" s="5">
        <f t="shared" si="336"/>
        <v>0</v>
      </c>
      <c r="T808" s="6">
        <f t="shared" si="345"/>
        <v>0.12</v>
      </c>
      <c r="U808" s="10">
        <f t="shared" si="349"/>
        <v>13</v>
      </c>
      <c r="V808" s="10">
        <v>252</v>
      </c>
      <c r="W808" s="12">
        <f t="shared" si="337"/>
        <v>1.0058634440000001</v>
      </c>
      <c r="X808" s="5">
        <f t="shared" si="338"/>
        <v>4.01565335</v>
      </c>
      <c r="Y808" s="11">
        <f t="shared" si="339"/>
        <v>0</v>
      </c>
      <c r="Z808" s="2" t="s">
        <v>65</v>
      </c>
      <c r="AA808" s="64">
        <f t="shared" si="346"/>
        <v>44256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9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4"/>
      <c r="CX808" s="1"/>
      <c r="CY808" s="1"/>
      <c r="CZ808" s="1"/>
      <c r="DA808" s="1"/>
      <c r="DB808" s="1"/>
      <c r="DC808" s="1"/>
      <c r="DD808" s="1"/>
      <c r="DE808" s="1"/>
      <c r="DF808" s="1"/>
      <c r="DG808" s="2"/>
      <c r="DH808" s="1"/>
      <c r="DI808" s="1"/>
      <c r="DJ808" s="1"/>
      <c r="DK808" s="1"/>
      <c r="DL808" s="1"/>
      <c r="DM808" s="1"/>
    </row>
    <row r="809" spans="1:117" x14ac:dyDescent="0.2">
      <c r="A809" s="97">
        <f t="shared" si="340"/>
        <v>44250</v>
      </c>
      <c r="B809" s="5">
        <f t="shared" si="329"/>
        <v>689.51604325999995</v>
      </c>
      <c r="C809" s="5">
        <f t="shared" si="341"/>
        <v>624.9996969</v>
      </c>
      <c r="D809" s="63">
        <f t="shared" si="342"/>
        <v>5574.49</v>
      </c>
      <c r="E809" s="11">
        <f>IF(K809=1,VLOOKUP(A809,[1]Plan1!$BO$80:$BQ$314,3),E808)</f>
        <v>5622.43</v>
      </c>
      <c r="F809" s="143">
        <f t="shared" si="343"/>
        <v>44245</v>
      </c>
      <c r="G809" s="9">
        <f t="shared" si="330"/>
        <v>8.5998898553949488E-3</v>
      </c>
      <c r="H809" s="64">
        <f t="shared" si="347"/>
        <v>44270</v>
      </c>
      <c r="I809" s="64">
        <f t="shared" si="331"/>
        <v>44270</v>
      </c>
      <c r="J809" s="1">
        <f t="shared" si="344"/>
        <v>18</v>
      </c>
      <c r="K809" s="1">
        <f t="shared" si="327"/>
        <v>4</v>
      </c>
      <c r="L809" s="5">
        <f t="shared" si="332"/>
        <v>1.00190472</v>
      </c>
      <c r="M809" s="12">
        <f t="shared" si="328"/>
        <v>1.00249973</v>
      </c>
      <c r="N809" s="12">
        <f t="shared" si="348"/>
        <v>1.09421789276711</v>
      </c>
      <c r="O809" s="5">
        <f t="shared" ref="O809:O872" si="350">TRUNC(TRUNC((L809*N809),15),8)</f>
        <v>1.0963020699999999</v>
      </c>
      <c r="P809" s="5">
        <f t="shared" si="333"/>
        <v>685.18846145999998</v>
      </c>
      <c r="Q809" s="10">
        <f t="shared" si="334"/>
        <v>0</v>
      </c>
      <c r="R809" s="6">
        <f t="shared" si="335"/>
        <v>0</v>
      </c>
      <c r="S809" s="5">
        <f t="shared" si="336"/>
        <v>0</v>
      </c>
      <c r="T809" s="6">
        <f t="shared" si="345"/>
        <v>0.12</v>
      </c>
      <c r="U809" s="10">
        <f t="shared" si="349"/>
        <v>14</v>
      </c>
      <c r="V809" s="10">
        <v>252</v>
      </c>
      <c r="W809" s="12">
        <f t="shared" si="337"/>
        <v>1.0063158999999999</v>
      </c>
      <c r="X809" s="5">
        <f t="shared" si="338"/>
        <v>4.3275817999999999</v>
      </c>
      <c r="Y809" s="11">
        <f t="shared" si="339"/>
        <v>0</v>
      </c>
      <c r="Z809" s="2" t="s">
        <v>65</v>
      </c>
      <c r="AA809" s="64">
        <f t="shared" si="346"/>
        <v>44256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9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4"/>
      <c r="CX809" s="1"/>
      <c r="CY809" s="1"/>
      <c r="CZ809" s="1"/>
      <c r="DA809" s="1"/>
      <c r="DB809" s="1"/>
      <c r="DC809" s="1"/>
      <c r="DD809" s="1"/>
      <c r="DE809" s="1"/>
      <c r="DF809" s="1"/>
      <c r="DG809" s="2"/>
      <c r="DH809" s="1"/>
      <c r="DI809" s="1"/>
      <c r="DJ809" s="1"/>
      <c r="DK809" s="1"/>
      <c r="DL809" s="1"/>
      <c r="DM809" s="1"/>
    </row>
    <row r="810" spans="1:117" x14ac:dyDescent="0.2">
      <c r="A810" s="97">
        <f t="shared" si="340"/>
        <v>44251</v>
      </c>
      <c r="B810" s="5">
        <f t="shared" si="329"/>
        <v>690.15444413</v>
      </c>
      <c r="C810" s="5">
        <f t="shared" si="341"/>
        <v>624.9996969</v>
      </c>
      <c r="D810" s="63">
        <f t="shared" si="342"/>
        <v>5574.49</v>
      </c>
      <c r="E810" s="11">
        <f>IF(K810=1,VLOOKUP(A810,[1]Plan1!$BO$80:$BQ$314,3),E809)</f>
        <v>5622.43</v>
      </c>
      <c r="F810" s="143">
        <f t="shared" si="343"/>
        <v>44245</v>
      </c>
      <c r="G810" s="9">
        <f t="shared" si="330"/>
        <v>8.5998898553949488E-3</v>
      </c>
      <c r="H810" s="64">
        <f t="shared" si="347"/>
        <v>44270</v>
      </c>
      <c r="I810" s="64">
        <f t="shared" si="331"/>
        <v>44270</v>
      </c>
      <c r="J810" s="1">
        <f t="shared" si="344"/>
        <v>18</v>
      </c>
      <c r="K810" s="1">
        <f t="shared" ref="K810:K873" si="351">(J810-(NETWORKDAYS(A810,I810,AD$118:AD$502)-1))</f>
        <v>5</v>
      </c>
      <c r="L810" s="5">
        <f t="shared" si="332"/>
        <v>1.00238147</v>
      </c>
      <c r="M810" s="12">
        <f t="shared" ref="M810:M873" si="352">IF(I810&gt;I809,L809,M809)</f>
        <v>1.00249973</v>
      </c>
      <c r="N810" s="12">
        <f t="shared" si="348"/>
        <v>1.09421789276711</v>
      </c>
      <c r="O810" s="5">
        <f t="shared" si="350"/>
        <v>1.0968237300000001</v>
      </c>
      <c r="P810" s="5">
        <f t="shared" si="333"/>
        <v>685.51449879999996</v>
      </c>
      <c r="Q810" s="10">
        <f t="shared" si="334"/>
        <v>0</v>
      </c>
      <c r="R810" s="6">
        <f t="shared" si="335"/>
        <v>0</v>
      </c>
      <c r="S810" s="5">
        <f t="shared" si="336"/>
        <v>0</v>
      </c>
      <c r="T810" s="6">
        <f t="shared" si="345"/>
        <v>0.12</v>
      </c>
      <c r="U810" s="10">
        <f t="shared" si="349"/>
        <v>15</v>
      </c>
      <c r="V810" s="10">
        <v>252</v>
      </c>
      <c r="W810" s="12">
        <f t="shared" si="337"/>
        <v>1.006768559</v>
      </c>
      <c r="X810" s="5">
        <f t="shared" si="338"/>
        <v>4.6399453299999998</v>
      </c>
      <c r="Y810" s="11">
        <f t="shared" si="339"/>
        <v>0</v>
      </c>
      <c r="Z810" s="2" t="s">
        <v>65</v>
      </c>
      <c r="AA810" s="64">
        <f t="shared" si="346"/>
        <v>44256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9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4"/>
      <c r="CX810" s="1"/>
      <c r="CY810" s="1"/>
      <c r="CZ810" s="1"/>
      <c r="DA810" s="1"/>
      <c r="DB810" s="1"/>
      <c r="DC810" s="1"/>
      <c r="DD810" s="1"/>
      <c r="DE810" s="1"/>
      <c r="DF810" s="1"/>
      <c r="DG810" s="2"/>
      <c r="DH810" s="1"/>
      <c r="DI810" s="1"/>
      <c r="DJ810" s="1"/>
      <c r="DK810" s="1"/>
      <c r="DL810" s="1"/>
      <c r="DM810" s="1"/>
    </row>
    <row r="811" spans="1:117" x14ac:dyDescent="0.2">
      <c r="A811" s="97">
        <f t="shared" si="340"/>
        <v>44252</v>
      </c>
      <c r="B811" s="5">
        <f t="shared" si="329"/>
        <v>690.79344374000004</v>
      </c>
      <c r="C811" s="5">
        <f t="shared" si="341"/>
        <v>624.9996969</v>
      </c>
      <c r="D811" s="63">
        <f t="shared" si="342"/>
        <v>5574.49</v>
      </c>
      <c r="E811" s="11">
        <f>IF(K811=1,VLOOKUP(A811,[1]Plan1!$BO$80:$BQ$314,3),E810)</f>
        <v>5622.43</v>
      </c>
      <c r="F811" s="143">
        <f t="shared" si="343"/>
        <v>44245</v>
      </c>
      <c r="G811" s="9">
        <f t="shared" si="330"/>
        <v>8.5998898553949488E-3</v>
      </c>
      <c r="H811" s="64">
        <f t="shared" si="347"/>
        <v>44270</v>
      </c>
      <c r="I811" s="64">
        <f t="shared" si="331"/>
        <v>44270</v>
      </c>
      <c r="J811" s="1">
        <f t="shared" si="344"/>
        <v>18</v>
      </c>
      <c r="K811" s="1">
        <f t="shared" si="351"/>
        <v>6</v>
      </c>
      <c r="L811" s="5">
        <f t="shared" si="332"/>
        <v>1.00285845</v>
      </c>
      <c r="M811" s="12">
        <f t="shared" si="352"/>
        <v>1.00249973</v>
      </c>
      <c r="N811" s="12">
        <f t="shared" si="348"/>
        <v>1.09421789276711</v>
      </c>
      <c r="O811" s="5">
        <f t="shared" si="350"/>
        <v>1.0973456500000001</v>
      </c>
      <c r="P811" s="5">
        <f t="shared" si="333"/>
        <v>685.84069864000003</v>
      </c>
      <c r="Q811" s="10">
        <f t="shared" si="334"/>
        <v>0</v>
      </c>
      <c r="R811" s="6">
        <f t="shared" si="335"/>
        <v>0</v>
      </c>
      <c r="S811" s="5">
        <f t="shared" si="336"/>
        <v>0</v>
      </c>
      <c r="T811" s="6">
        <f t="shared" si="345"/>
        <v>0.12</v>
      </c>
      <c r="U811" s="10">
        <f t="shared" si="349"/>
        <v>16</v>
      </c>
      <c r="V811" s="10">
        <v>252</v>
      </c>
      <c r="W811" s="12">
        <f t="shared" si="337"/>
        <v>1.007221422</v>
      </c>
      <c r="X811" s="5">
        <f t="shared" si="338"/>
        <v>4.9527450999999996</v>
      </c>
      <c r="Y811" s="11">
        <f t="shared" si="339"/>
        <v>0</v>
      </c>
      <c r="Z811" s="2" t="s">
        <v>65</v>
      </c>
      <c r="AA811" s="64">
        <f t="shared" si="346"/>
        <v>44256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9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4"/>
      <c r="CX811" s="1"/>
      <c r="CY811" s="1"/>
      <c r="CZ811" s="1"/>
      <c r="DA811" s="1"/>
      <c r="DB811" s="1"/>
      <c r="DC811" s="1"/>
      <c r="DD811" s="1"/>
      <c r="DE811" s="1"/>
      <c r="DF811" s="1"/>
      <c r="DG811" s="2"/>
      <c r="DH811" s="1"/>
      <c r="DI811" s="1"/>
      <c r="DJ811" s="1"/>
      <c r="DK811" s="1"/>
      <c r="DL811" s="1"/>
      <c r="DM811" s="1"/>
    </row>
    <row r="812" spans="1:117" x14ac:dyDescent="0.2">
      <c r="A812" s="97">
        <f t="shared" si="340"/>
        <v>44253</v>
      </c>
      <c r="B812" s="5">
        <f t="shared" si="329"/>
        <v>691.43303555</v>
      </c>
      <c r="C812" s="5">
        <f t="shared" si="341"/>
        <v>624.9996969</v>
      </c>
      <c r="D812" s="63">
        <f t="shared" si="342"/>
        <v>5574.49</v>
      </c>
      <c r="E812" s="11">
        <f>IF(K812=1,VLOOKUP(A812,[1]Plan1!$BO$80:$BQ$314,3),E811)</f>
        <v>5622.43</v>
      </c>
      <c r="F812" s="143">
        <f t="shared" si="343"/>
        <v>44245</v>
      </c>
      <c r="G812" s="9">
        <f t="shared" si="330"/>
        <v>8.5998898553949488E-3</v>
      </c>
      <c r="H812" s="64">
        <f t="shared" si="347"/>
        <v>44270</v>
      </c>
      <c r="I812" s="64">
        <f t="shared" si="331"/>
        <v>44270</v>
      </c>
      <c r="J812" s="1">
        <f t="shared" si="344"/>
        <v>18</v>
      </c>
      <c r="K812" s="1">
        <f t="shared" si="351"/>
        <v>7</v>
      </c>
      <c r="L812" s="5">
        <f t="shared" si="332"/>
        <v>1.0033356499999999</v>
      </c>
      <c r="M812" s="12">
        <f t="shared" si="352"/>
        <v>1.00249973</v>
      </c>
      <c r="N812" s="12">
        <f t="shared" si="348"/>
        <v>1.09421789276711</v>
      </c>
      <c r="O812" s="5">
        <f t="shared" si="350"/>
        <v>1.09786782</v>
      </c>
      <c r="P812" s="5">
        <f t="shared" si="333"/>
        <v>686.16705473000002</v>
      </c>
      <c r="Q812" s="10">
        <f t="shared" si="334"/>
        <v>0</v>
      </c>
      <c r="R812" s="6">
        <f t="shared" si="335"/>
        <v>0</v>
      </c>
      <c r="S812" s="5">
        <f t="shared" si="336"/>
        <v>0</v>
      </c>
      <c r="T812" s="6">
        <f t="shared" si="345"/>
        <v>0.12</v>
      </c>
      <c r="U812" s="10">
        <f t="shared" si="349"/>
        <v>17</v>
      </c>
      <c r="V812" s="10">
        <v>252</v>
      </c>
      <c r="W812" s="12">
        <f t="shared" si="337"/>
        <v>1.0076744879999999</v>
      </c>
      <c r="X812" s="5">
        <f t="shared" si="338"/>
        <v>5.2659808200000002</v>
      </c>
      <c r="Y812" s="11">
        <f t="shared" si="339"/>
        <v>0</v>
      </c>
      <c r="Z812" s="2" t="s">
        <v>65</v>
      </c>
      <c r="AA812" s="64">
        <f t="shared" si="346"/>
        <v>44256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9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4"/>
      <c r="CX812" s="1"/>
      <c r="CY812" s="1"/>
      <c r="CZ812" s="1"/>
      <c r="DA812" s="1"/>
      <c r="DB812" s="1"/>
      <c r="DC812" s="1"/>
      <c r="DD812" s="1"/>
      <c r="DE812" s="1"/>
      <c r="DF812" s="1"/>
      <c r="DG812" s="2"/>
      <c r="DH812" s="1"/>
      <c r="DI812" s="1"/>
      <c r="DJ812" s="1"/>
      <c r="DK812" s="1"/>
      <c r="DL812" s="1"/>
      <c r="DM812" s="1"/>
    </row>
    <row r="813" spans="1:117" x14ac:dyDescent="0.2">
      <c r="A813" s="97">
        <f t="shared" si="340"/>
        <v>44254</v>
      </c>
      <c r="B813" s="5">
        <f t="shared" si="329"/>
        <v>692.07321434999994</v>
      </c>
      <c r="C813" s="5">
        <f t="shared" si="341"/>
        <v>624.9996969</v>
      </c>
      <c r="D813" s="63">
        <f t="shared" si="342"/>
        <v>5574.49</v>
      </c>
      <c r="E813" s="11">
        <f>IF(K813=1,VLOOKUP(A813,[1]Plan1!$BO$80:$BQ$314,3),E812)</f>
        <v>5622.43</v>
      </c>
      <c r="F813" s="143">
        <f t="shared" si="343"/>
        <v>44245</v>
      </c>
      <c r="G813" s="9">
        <f t="shared" si="330"/>
        <v>8.5998898553949488E-3</v>
      </c>
      <c r="H813" s="64">
        <f t="shared" si="347"/>
        <v>44270</v>
      </c>
      <c r="I813" s="64">
        <f t="shared" si="331"/>
        <v>44270</v>
      </c>
      <c r="J813" s="1">
        <f t="shared" si="344"/>
        <v>18</v>
      </c>
      <c r="K813" s="1">
        <f t="shared" si="351"/>
        <v>8</v>
      </c>
      <c r="L813" s="5">
        <f t="shared" si="332"/>
        <v>1.00381308</v>
      </c>
      <c r="M813" s="12">
        <f t="shared" si="352"/>
        <v>1.00249973</v>
      </c>
      <c r="N813" s="12">
        <f t="shared" si="348"/>
        <v>1.09421789276711</v>
      </c>
      <c r="O813" s="5">
        <f t="shared" si="350"/>
        <v>1.0983902299999999</v>
      </c>
      <c r="P813" s="5">
        <f t="shared" si="333"/>
        <v>686.49356081999997</v>
      </c>
      <c r="Q813" s="10">
        <f t="shared" si="334"/>
        <v>0</v>
      </c>
      <c r="R813" s="6">
        <f t="shared" si="335"/>
        <v>0</v>
      </c>
      <c r="S813" s="5">
        <f t="shared" si="336"/>
        <v>0</v>
      </c>
      <c r="T813" s="6">
        <f t="shared" si="345"/>
        <v>0.12</v>
      </c>
      <c r="U813" s="10">
        <f t="shared" si="349"/>
        <v>18</v>
      </c>
      <c r="V813" s="10">
        <v>252</v>
      </c>
      <c r="W813" s="12">
        <f t="shared" si="337"/>
        <v>1.0081277580000001</v>
      </c>
      <c r="X813" s="5">
        <f t="shared" si="338"/>
        <v>5.5796535299999999</v>
      </c>
      <c r="Y813" s="11">
        <f t="shared" si="339"/>
        <v>0</v>
      </c>
      <c r="Z813" s="2" t="s">
        <v>65</v>
      </c>
      <c r="AA813" s="64">
        <f t="shared" si="346"/>
        <v>44256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9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4"/>
      <c r="CX813" s="1"/>
      <c r="CY813" s="1"/>
      <c r="CZ813" s="1"/>
      <c r="DA813" s="1"/>
      <c r="DB813" s="1"/>
      <c r="DC813" s="1"/>
      <c r="DD813" s="1"/>
      <c r="DE813" s="1"/>
      <c r="DF813" s="1"/>
      <c r="DG813" s="2"/>
      <c r="DH813" s="1"/>
      <c r="DI813" s="1"/>
      <c r="DJ813" s="1"/>
      <c r="DK813" s="1"/>
      <c r="DL813" s="1"/>
      <c r="DM813" s="1"/>
    </row>
    <row r="814" spans="1:117" x14ac:dyDescent="0.2">
      <c r="A814" s="97">
        <f t="shared" si="340"/>
        <v>44255</v>
      </c>
      <c r="B814" s="5">
        <f t="shared" si="329"/>
        <v>692.07321434999994</v>
      </c>
      <c r="C814" s="5">
        <f t="shared" si="341"/>
        <v>624.9996969</v>
      </c>
      <c r="D814" s="63">
        <f t="shared" si="342"/>
        <v>5574.49</v>
      </c>
      <c r="E814" s="11">
        <f>IF(K814=1,VLOOKUP(A814,[1]Plan1!$BO$80:$BQ$314,3),E813)</f>
        <v>5622.43</v>
      </c>
      <c r="F814" s="143">
        <f t="shared" si="343"/>
        <v>44245</v>
      </c>
      <c r="G814" s="9">
        <f t="shared" si="330"/>
        <v>8.5998898553949488E-3</v>
      </c>
      <c r="H814" s="64">
        <f t="shared" si="347"/>
        <v>44270</v>
      </c>
      <c r="I814" s="64">
        <f t="shared" si="331"/>
        <v>44270</v>
      </c>
      <c r="J814" s="1">
        <f t="shared" si="344"/>
        <v>18</v>
      </c>
      <c r="K814" s="1">
        <f t="shared" si="351"/>
        <v>8</v>
      </c>
      <c r="L814" s="5">
        <f t="shared" si="332"/>
        <v>1.00381308</v>
      </c>
      <c r="M814" s="12">
        <f t="shared" si="352"/>
        <v>1.00249973</v>
      </c>
      <c r="N814" s="12">
        <f t="shared" si="348"/>
        <v>1.09421789276711</v>
      </c>
      <c r="O814" s="5">
        <f t="shared" si="350"/>
        <v>1.0983902299999999</v>
      </c>
      <c r="P814" s="5">
        <f t="shared" si="333"/>
        <v>686.49356081999997</v>
      </c>
      <c r="Q814" s="10">
        <f t="shared" si="334"/>
        <v>0</v>
      </c>
      <c r="R814" s="6">
        <f t="shared" si="335"/>
        <v>0</v>
      </c>
      <c r="S814" s="5">
        <f t="shared" si="336"/>
        <v>0</v>
      </c>
      <c r="T814" s="6">
        <f t="shared" si="345"/>
        <v>0.12</v>
      </c>
      <c r="U814" s="10">
        <f t="shared" si="349"/>
        <v>18</v>
      </c>
      <c r="V814" s="10">
        <v>252</v>
      </c>
      <c r="W814" s="12">
        <f t="shared" si="337"/>
        <v>1.0081277580000001</v>
      </c>
      <c r="X814" s="5">
        <f t="shared" si="338"/>
        <v>5.5796535299999999</v>
      </c>
      <c r="Y814" s="11">
        <f t="shared" si="339"/>
        <v>0</v>
      </c>
      <c r="Z814" s="2" t="s">
        <v>65</v>
      </c>
      <c r="AA814" s="64">
        <f t="shared" si="346"/>
        <v>44256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9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4"/>
      <c r="CX814" s="1"/>
      <c r="CY814" s="1"/>
      <c r="CZ814" s="1"/>
      <c r="DA814" s="1"/>
      <c r="DB814" s="1"/>
      <c r="DC814" s="1"/>
      <c r="DD814" s="1"/>
      <c r="DE814" s="1"/>
      <c r="DF814" s="1"/>
      <c r="DG814" s="2"/>
      <c r="DH814" s="1"/>
      <c r="DI814" s="1"/>
      <c r="DJ814" s="1"/>
      <c r="DK814" s="1"/>
      <c r="DL814" s="1"/>
      <c r="DM814" s="1"/>
    </row>
    <row r="815" spans="1:117" x14ac:dyDescent="0.2">
      <c r="A815" s="97">
        <f t="shared" si="340"/>
        <v>44256</v>
      </c>
      <c r="B815" s="5">
        <f t="shared" si="329"/>
        <v>692.07321434999994</v>
      </c>
      <c r="C815" s="5">
        <f t="shared" si="341"/>
        <v>624.9996969</v>
      </c>
      <c r="D815" s="63">
        <f t="shared" si="342"/>
        <v>5574.49</v>
      </c>
      <c r="E815" s="11">
        <f>IF(K815=1,VLOOKUP(A815,[1]Plan1!$BO$80:$BQ$314,3),E814)</f>
        <v>5622.43</v>
      </c>
      <c r="F815" s="143">
        <f t="shared" si="343"/>
        <v>44245</v>
      </c>
      <c r="G815" s="9">
        <f t="shared" si="330"/>
        <v>8.5998898553949488E-3</v>
      </c>
      <c r="H815" s="64">
        <f t="shared" si="347"/>
        <v>44270</v>
      </c>
      <c r="I815" s="64">
        <f t="shared" si="331"/>
        <v>44270</v>
      </c>
      <c r="J815" s="1">
        <f t="shared" si="344"/>
        <v>18</v>
      </c>
      <c r="K815" s="1">
        <f t="shared" si="351"/>
        <v>8</v>
      </c>
      <c r="L815" s="5">
        <f t="shared" si="332"/>
        <v>1.00381308</v>
      </c>
      <c r="M815" s="12">
        <f t="shared" si="352"/>
        <v>1.00249973</v>
      </c>
      <c r="N815" s="12">
        <f t="shared" si="348"/>
        <v>1.09421789276711</v>
      </c>
      <c r="O815" s="5">
        <f t="shared" si="350"/>
        <v>1.0983902299999999</v>
      </c>
      <c r="P815" s="5">
        <f t="shared" si="333"/>
        <v>686.49356081999997</v>
      </c>
      <c r="Q815" s="10">
        <f t="shared" si="334"/>
        <v>27</v>
      </c>
      <c r="R815" s="6">
        <f t="shared" si="335"/>
        <v>0.05</v>
      </c>
      <c r="S815" s="5">
        <f t="shared" si="336"/>
        <v>34.324678040000002</v>
      </c>
      <c r="T815" s="6">
        <f t="shared" si="345"/>
        <v>0.12</v>
      </c>
      <c r="U815" s="10">
        <f t="shared" si="349"/>
        <v>18</v>
      </c>
      <c r="V815" s="10">
        <v>252</v>
      </c>
      <c r="W815" s="12">
        <f t="shared" si="337"/>
        <v>1.0081277580000001</v>
      </c>
      <c r="X815" s="5">
        <f t="shared" si="338"/>
        <v>5.5796535299999999</v>
      </c>
      <c r="Y815" s="11">
        <f t="shared" si="339"/>
        <v>39.904331570000004</v>
      </c>
      <c r="Z815" s="2" t="s">
        <v>65</v>
      </c>
      <c r="AA815" s="64">
        <f t="shared" si="346"/>
        <v>44256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9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4"/>
      <c r="CX815" s="1"/>
      <c r="CY815" s="1"/>
      <c r="CZ815" s="1"/>
      <c r="DA815" s="1"/>
      <c r="DB815" s="1"/>
      <c r="DC815" s="1"/>
      <c r="DD815" s="1"/>
      <c r="DE815" s="1"/>
      <c r="DF815" s="1"/>
      <c r="DG815" s="2"/>
      <c r="DH815" s="1"/>
      <c r="DI815" s="1"/>
      <c r="DJ815" s="1"/>
      <c r="DK815" s="1"/>
      <c r="DL815" s="1"/>
      <c r="DM815" s="1"/>
    </row>
    <row r="816" spans="1:117" x14ac:dyDescent="0.2">
      <c r="A816" s="97">
        <f t="shared" si="340"/>
        <v>44257</v>
      </c>
      <c r="B816" s="5">
        <f t="shared" si="329"/>
        <v>652.77270296000006</v>
      </c>
      <c r="C816" s="5">
        <f t="shared" si="341"/>
        <v>593.74971205999998</v>
      </c>
      <c r="D816" s="63">
        <f t="shared" si="342"/>
        <v>5574.49</v>
      </c>
      <c r="E816" s="11">
        <f>IF(K816=1,VLOOKUP(A816,[1]Plan1!$BO$80:$BQ$314,3),E815)</f>
        <v>5622.43</v>
      </c>
      <c r="F816" s="143">
        <f t="shared" si="343"/>
        <v>44245</v>
      </c>
      <c r="G816" s="9">
        <f t="shared" si="330"/>
        <v>8.5998898553949488E-3</v>
      </c>
      <c r="H816" s="64">
        <f t="shared" si="347"/>
        <v>44270</v>
      </c>
      <c r="I816" s="64">
        <f t="shared" si="331"/>
        <v>44270</v>
      </c>
      <c r="J816" s="1">
        <f t="shared" si="344"/>
        <v>18</v>
      </c>
      <c r="K816" s="1">
        <f t="shared" si="351"/>
        <v>9</v>
      </c>
      <c r="L816" s="5">
        <f t="shared" si="332"/>
        <v>1.0042907299999999</v>
      </c>
      <c r="M816" s="12">
        <f t="shared" si="352"/>
        <v>1.00249973</v>
      </c>
      <c r="N816" s="12">
        <f t="shared" si="348"/>
        <v>1.09421789276711</v>
      </c>
      <c r="O816" s="5">
        <f t="shared" si="350"/>
        <v>1.0989128800000001</v>
      </c>
      <c r="P816" s="5">
        <f t="shared" si="333"/>
        <v>652.47920607000003</v>
      </c>
      <c r="Q816" s="10">
        <f t="shared" si="334"/>
        <v>0</v>
      </c>
      <c r="R816" s="6">
        <f t="shared" si="335"/>
        <v>0</v>
      </c>
      <c r="S816" s="5">
        <f t="shared" si="336"/>
        <v>0</v>
      </c>
      <c r="T816" s="6">
        <f t="shared" si="345"/>
        <v>0.12</v>
      </c>
      <c r="U816" s="10">
        <f t="shared" si="349"/>
        <v>1</v>
      </c>
      <c r="V816" s="10">
        <v>252</v>
      </c>
      <c r="W816" s="12">
        <f t="shared" si="337"/>
        <v>1.0004498180000001</v>
      </c>
      <c r="X816" s="5">
        <f t="shared" si="338"/>
        <v>0.29349689000000001</v>
      </c>
      <c r="Y816" s="11">
        <f t="shared" si="339"/>
        <v>0</v>
      </c>
      <c r="Z816" s="2" t="s">
        <v>65</v>
      </c>
      <c r="AA816" s="64">
        <f t="shared" si="346"/>
        <v>44285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9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4"/>
      <c r="CX816" s="1"/>
      <c r="CY816" s="1"/>
      <c r="CZ816" s="1"/>
      <c r="DA816" s="1"/>
      <c r="DB816" s="1"/>
      <c r="DC816" s="1"/>
      <c r="DD816" s="1"/>
      <c r="DE816" s="1"/>
      <c r="DF816" s="1"/>
      <c r="DG816" s="2"/>
      <c r="DH816" s="1"/>
      <c r="DI816" s="1"/>
      <c r="DJ816" s="1"/>
      <c r="DK816" s="1"/>
      <c r="DL816" s="1"/>
      <c r="DM816" s="1"/>
    </row>
    <row r="817" spans="1:117" x14ac:dyDescent="0.2">
      <c r="A817" s="97">
        <f t="shared" si="340"/>
        <v>44258</v>
      </c>
      <c r="B817" s="5">
        <f t="shared" si="329"/>
        <v>653.37709529000006</v>
      </c>
      <c r="C817" s="5">
        <f t="shared" si="341"/>
        <v>593.74971205999998</v>
      </c>
      <c r="D817" s="63">
        <f t="shared" si="342"/>
        <v>5574.49</v>
      </c>
      <c r="E817" s="11">
        <f>IF(K817=1,VLOOKUP(A817,[1]Plan1!$BO$80:$BQ$314,3),E816)</f>
        <v>5622.43</v>
      </c>
      <c r="F817" s="143">
        <f t="shared" si="343"/>
        <v>44245</v>
      </c>
      <c r="G817" s="9">
        <f t="shared" si="330"/>
        <v>8.5998898553949488E-3</v>
      </c>
      <c r="H817" s="64">
        <f t="shared" si="347"/>
        <v>44270</v>
      </c>
      <c r="I817" s="64">
        <f t="shared" si="331"/>
        <v>44270</v>
      </c>
      <c r="J817" s="1">
        <f t="shared" si="344"/>
        <v>18</v>
      </c>
      <c r="K817" s="1">
        <f t="shared" si="351"/>
        <v>10</v>
      </c>
      <c r="L817" s="5">
        <f t="shared" si="332"/>
        <v>1.0047686199999999</v>
      </c>
      <c r="M817" s="12">
        <f t="shared" si="352"/>
        <v>1.00249973</v>
      </c>
      <c r="N817" s="12">
        <f t="shared" si="348"/>
        <v>1.09421789276711</v>
      </c>
      <c r="O817" s="5">
        <f t="shared" si="350"/>
        <v>1.0994358</v>
      </c>
      <c r="P817" s="5">
        <f t="shared" si="333"/>
        <v>652.78968967000003</v>
      </c>
      <c r="Q817" s="10">
        <f t="shared" si="334"/>
        <v>0</v>
      </c>
      <c r="R817" s="6">
        <f t="shared" si="335"/>
        <v>0</v>
      </c>
      <c r="S817" s="5">
        <f t="shared" si="336"/>
        <v>0</v>
      </c>
      <c r="T817" s="6">
        <f t="shared" si="345"/>
        <v>0.12</v>
      </c>
      <c r="U817" s="10">
        <f t="shared" si="349"/>
        <v>2</v>
      </c>
      <c r="V817" s="10">
        <v>252</v>
      </c>
      <c r="W817" s="12">
        <f t="shared" si="337"/>
        <v>1.0008998389999999</v>
      </c>
      <c r="X817" s="5">
        <f t="shared" si="338"/>
        <v>0.58740561999999996</v>
      </c>
      <c r="Y817" s="11">
        <f t="shared" si="339"/>
        <v>0</v>
      </c>
      <c r="Z817" s="2" t="s">
        <v>65</v>
      </c>
      <c r="AA817" s="64">
        <f t="shared" si="346"/>
        <v>44285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9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4"/>
      <c r="CX817" s="1"/>
      <c r="CY817" s="1"/>
      <c r="CZ817" s="1"/>
      <c r="DA817" s="1"/>
      <c r="DB817" s="1"/>
      <c r="DC817" s="1"/>
      <c r="DD817" s="1"/>
      <c r="DE817" s="1"/>
      <c r="DF817" s="1"/>
      <c r="DG817" s="2"/>
      <c r="DH817" s="1"/>
      <c r="DI817" s="1"/>
      <c r="DJ817" s="1"/>
      <c r="DK817" s="1"/>
      <c r="DL817" s="1"/>
      <c r="DM817" s="1"/>
    </row>
    <row r="818" spans="1:117" x14ac:dyDescent="0.2">
      <c r="A818" s="97">
        <f t="shared" si="340"/>
        <v>44259</v>
      </c>
      <c r="B818" s="5">
        <f t="shared" si="329"/>
        <v>653.98203509000007</v>
      </c>
      <c r="C818" s="5">
        <f t="shared" si="341"/>
        <v>593.74971205999998</v>
      </c>
      <c r="D818" s="63">
        <f t="shared" si="342"/>
        <v>5574.49</v>
      </c>
      <c r="E818" s="11">
        <f>IF(K818=1,VLOOKUP(A818,[1]Plan1!$BO$80:$BQ$314,3),E817)</f>
        <v>5622.43</v>
      </c>
      <c r="F818" s="143">
        <f t="shared" si="343"/>
        <v>44245</v>
      </c>
      <c r="G818" s="9">
        <f t="shared" si="330"/>
        <v>8.5998898553949488E-3</v>
      </c>
      <c r="H818" s="64">
        <f t="shared" si="347"/>
        <v>44270</v>
      </c>
      <c r="I818" s="64">
        <f t="shared" si="331"/>
        <v>44270</v>
      </c>
      <c r="J818" s="1">
        <f t="shared" si="344"/>
        <v>18</v>
      </c>
      <c r="K818" s="1">
        <f t="shared" si="351"/>
        <v>11</v>
      </c>
      <c r="L818" s="5">
        <f t="shared" si="332"/>
        <v>1.0052467300000001</v>
      </c>
      <c r="M818" s="12">
        <f t="shared" si="352"/>
        <v>1.00249973</v>
      </c>
      <c r="N818" s="12">
        <f t="shared" si="348"/>
        <v>1.09421789276711</v>
      </c>
      <c r="O818" s="5">
        <f t="shared" si="350"/>
        <v>1.09995895</v>
      </c>
      <c r="P818" s="5">
        <f t="shared" si="333"/>
        <v>653.10030984000002</v>
      </c>
      <c r="Q818" s="10">
        <f t="shared" si="334"/>
        <v>0</v>
      </c>
      <c r="R818" s="6">
        <f t="shared" si="335"/>
        <v>0</v>
      </c>
      <c r="S818" s="5">
        <f t="shared" si="336"/>
        <v>0</v>
      </c>
      <c r="T818" s="6">
        <f t="shared" si="345"/>
        <v>0.12</v>
      </c>
      <c r="U818" s="10">
        <f t="shared" si="349"/>
        <v>3</v>
      </c>
      <c r="V818" s="10">
        <v>252</v>
      </c>
      <c r="W818" s="12">
        <f t="shared" si="337"/>
        <v>1.0013500609999999</v>
      </c>
      <c r="X818" s="5">
        <f t="shared" si="338"/>
        <v>0.88172525000000002</v>
      </c>
      <c r="Y818" s="11">
        <f t="shared" si="339"/>
        <v>0</v>
      </c>
      <c r="Z818" s="2" t="s">
        <v>65</v>
      </c>
      <c r="AA818" s="64">
        <f t="shared" si="346"/>
        <v>44285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9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4"/>
      <c r="CX818" s="1"/>
      <c r="CY818" s="1"/>
      <c r="CZ818" s="1"/>
      <c r="DA818" s="1"/>
      <c r="DB818" s="1"/>
      <c r="DC818" s="1"/>
      <c r="DD818" s="1"/>
      <c r="DE818" s="1"/>
      <c r="DF818" s="1"/>
      <c r="DG818" s="2"/>
      <c r="DH818" s="1"/>
      <c r="DI818" s="1"/>
      <c r="DJ818" s="1"/>
      <c r="DK818" s="1"/>
      <c r="DL818" s="1"/>
      <c r="DM818" s="1"/>
    </row>
    <row r="819" spans="1:117" x14ac:dyDescent="0.2">
      <c r="A819" s="97">
        <f t="shared" si="340"/>
        <v>44260</v>
      </c>
      <c r="B819" s="5">
        <f t="shared" si="329"/>
        <v>654.58754253000006</v>
      </c>
      <c r="C819" s="5">
        <f t="shared" si="341"/>
        <v>593.74971205999998</v>
      </c>
      <c r="D819" s="63">
        <f t="shared" si="342"/>
        <v>5574.49</v>
      </c>
      <c r="E819" s="11">
        <f>IF(K819=1,VLOOKUP(A819,[1]Plan1!$BO$80:$BQ$314,3),E818)</f>
        <v>5622.43</v>
      </c>
      <c r="F819" s="143">
        <f t="shared" si="343"/>
        <v>44245</v>
      </c>
      <c r="G819" s="9">
        <f t="shared" si="330"/>
        <v>8.5998898553949488E-3</v>
      </c>
      <c r="H819" s="64">
        <f t="shared" si="347"/>
        <v>44270</v>
      </c>
      <c r="I819" s="64">
        <f t="shared" si="331"/>
        <v>44270</v>
      </c>
      <c r="J819" s="1">
        <f t="shared" si="344"/>
        <v>18</v>
      </c>
      <c r="K819" s="1">
        <f t="shared" si="351"/>
        <v>12</v>
      </c>
      <c r="L819" s="5">
        <f t="shared" si="332"/>
        <v>1.00572507</v>
      </c>
      <c r="M819" s="12">
        <f t="shared" si="352"/>
        <v>1.00249973</v>
      </c>
      <c r="N819" s="12">
        <f t="shared" si="348"/>
        <v>1.09421789276711</v>
      </c>
      <c r="O819" s="5">
        <f t="shared" si="350"/>
        <v>1.10048236</v>
      </c>
      <c r="P819" s="5">
        <f t="shared" si="333"/>
        <v>653.41108437000003</v>
      </c>
      <c r="Q819" s="10">
        <f t="shared" si="334"/>
        <v>0</v>
      </c>
      <c r="R819" s="6">
        <f t="shared" si="335"/>
        <v>0</v>
      </c>
      <c r="S819" s="5">
        <f t="shared" si="336"/>
        <v>0</v>
      </c>
      <c r="T819" s="6">
        <f t="shared" si="345"/>
        <v>0.12</v>
      </c>
      <c r="U819" s="10">
        <f t="shared" si="349"/>
        <v>4</v>
      </c>
      <c r="V819" s="10">
        <v>252</v>
      </c>
      <c r="W819" s="12">
        <f t="shared" si="337"/>
        <v>1.0018004869999999</v>
      </c>
      <c r="X819" s="5">
        <f t="shared" si="338"/>
        <v>1.1764581599999999</v>
      </c>
      <c r="Y819" s="11">
        <f t="shared" si="339"/>
        <v>0</v>
      </c>
      <c r="Z819" s="2" t="s">
        <v>65</v>
      </c>
      <c r="AA819" s="64">
        <f t="shared" si="346"/>
        <v>44285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9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4"/>
      <c r="CX819" s="1"/>
      <c r="CY819" s="1"/>
      <c r="CZ819" s="1"/>
      <c r="DA819" s="1"/>
      <c r="DB819" s="1"/>
      <c r="DC819" s="1"/>
      <c r="DD819" s="1"/>
      <c r="DE819" s="1"/>
      <c r="DF819" s="1"/>
      <c r="DG819" s="2"/>
      <c r="DH819" s="1"/>
      <c r="DI819" s="1"/>
      <c r="DJ819" s="1"/>
      <c r="DK819" s="1"/>
      <c r="DL819" s="1"/>
      <c r="DM819" s="1"/>
    </row>
    <row r="820" spans="1:117" x14ac:dyDescent="0.2">
      <c r="A820" s="97">
        <f t="shared" si="340"/>
        <v>44261</v>
      </c>
      <c r="B820" s="5">
        <f t="shared" si="329"/>
        <v>655.19360481000001</v>
      </c>
      <c r="C820" s="5">
        <f t="shared" si="341"/>
        <v>593.74971205999998</v>
      </c>
      <c r="D820" s="63">
        <f t="shared" si="342"/>
        <v>5574.49</v>
      </c>
      <c r="E820" s="11">
        <f>IF(K820=1,VLOOKUP(A820,[1]Plan1!$BO$80:$BQ$314,3),E819)</f>
        <v>5622.43</v>
      </c>
      <c r="F820" s="143">
        <f t="shared" si="343"/>
        <v>44245</v>
      </c>
      <c r="G820" s="9">
        <f t="shared" si="330"/>
        <v>8.5998898553949488E-3</v>
      </c>
      <c r="H820" s="64">
        <f t="shared" si="347"/>
        <v>44270</v>
      </c>
      <c r="I820" s="64">
        <f t="shared" si="331"/>
        <v>44270</v>
      </c>
      <c r="J820" s="1">
        <f t="shared" si="344"/>
        <v>18</v>
      </c>
      <c r="K820" s="1">
        <f t="shared" si="351"/>
        <v>13</v>
      </c>
      <c r="L820" s="5">
        <f t="shared" si="332"/>
        <v>1.0062036299999999</v>
      </c>
      <c r="M820" s="12">
        <f t="shared" si="352"/>
        <v>1.00249973</v>
      </c>
      <c r="N820" s="12">
        <f t="shared" si="348"/>
        <v>1.09421789276711</v>
      </c>
      <c r="O820" s="5">
        <f t="shared" si="350"/>
        <v>1.1010060100000001</v>
      </c>
      <c r="P820" s="5">
        <f t="shared" si="333"/>
        <v>653.72200140999996</v>
      </c>
      <c r="Q820" s="10">
        <f t="shared" si="334"/>
        <v>0</v>
      </c>
      <c r="R820" s="6">
        <f t="shared" si="335"/>
        <v>0</v>
      </c>
      <c r="S820" s="5">
        <f t="shared" si="336"/>
        <v>0</v>
      </c>
      <c r="T820" s="6">
        <f t="shared" si="345"/>
        <v>0.12</v>
      </c>
      <c r="U820" s="10">
        <f t="shared" si="349"/>
        <v>5</v>
      </c>
      <c r="V820" s="10">
        <v>252</v>
      </c>
      <c r="W820" s="12">
        <f t="shared" si="337"/>
        <v>1.002251115</v>
      </c>
      <c r="X820" s="5">
        <f t="shared" si="338"/>
        <v>1.4716034</v>
      </c>
      <c r="Y820" s="11">
        <f t="shared" si="339"/>
        <v>0</v>
      </c>
      <c r="Z820" s="2" t="s">
        <v>65</v>
      </c>
      <c r="AA820" s="64">
        <f t="shared" si="346"/>
        <v>44285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9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4"/>
      <c r="CX820" s="1"/>
      <c r="CY820" s="1"/>
      <c r="CZ820" s="1"/>
      <c r="DA820" s="1"/>
      <c r="DB820" s="1"/>
      <c r="DC820" s="1"/>
      <c r="DD820" s="1"/>
      <c r="DE820" s="1"/>
      <c r="DF820" s="1"/>
      <c r="DG820" s="2"/>
      <c r="DH820" s="1"/>
      <c r="DI820" s="1"/>
      <c r="DJ820" s="1"/>
      <c r="DK820" s="1"/>
      <c r="DL820" s="1"/>
      <c r="DM820" s="1"/>
    </row>
    <row r="821" spans="1:117" x14ac:dyDescent="0.2">
      <c r="A821" s="97">
        <f t="shared" si="340"/>
        <v>44262</v>
      </c>
      <c r="B821" s="5">
        <f t="shared" si="329"/>
        <v>655.19360481000001</v>
      </c>
      <c r="C821" s="5">
        <f t="shared" si="341"/>
        <v>593.74971205999998</v>
      </c>
      <c r="D821" s="63">
        <f t="shared" si="342"/>
        <v>5574.49</v>
      </c>
      <c r="E821" s="11">
        <f>IF(K821=1,VLOOKUP(A821,[1]Plan1!$BO$80:$BQ$314,3),E820)</f>
        <v>5622.43</v>
      </c>
      <c r="F821" s="143">
        <f t="shared" si="343"/>
        <v>44245</v>
      </c>
      <c r="G821" s="9">
        <f t="shared" si="330"/>
        <v>8.5998898553949488E-3</v>
      </c>
      <c r="H821" s="64">
        <f t="shared" si="347"/>
        <v>44270</v>
      </c>
      <c r="I821" s="64">
        <f t="shared" si="331"/>
        <v>44270</v>
      </c>
      <c r="J821" s="1">
        <f t="shared" si="344"/>
        <v>18</v>
      </c>
      <c r="K821" s="1">
        <f t="shared" si="351"/>
        <v>13</v>
      </c>
      <c r="L821" s="5">
        <f t="shared" si="332"/>
        <v>1.0062036299999999</v>
      </c>
      <c r="M821" s="12">
        <f t="shared" si="352"/>
        <v>1.00249973</v>
      </c>
      <c r="N821" s="12">
        <f t="shared" si="348"/>
        <v>1.09421789276711</v>
      </c>
      <c r="O821" s="5">
        <f t="shared" si="350"/>
        <v>1.1010060100000001</v>
      </c>
      <c r="P821" s="5">
        <f t="shared" si="333"/>
        <v>653.72200140999996</v>
      </c>
      <c r="Q821" s="10">
        <f t="shared" si="334"/>
        <v>0</v>
      </c>
      <c r="R821" s="6">
        <f t="shared" si="335"/>
        <v>0</v>
      </c>
      <c r="S821" s="5">
        <f t="shared" si="336"/>
        <v>0</v>
      </c>
      <c r="T821" s="6">
        <f t="shared" si="345"/>
        <v>0.12</v>
      </c>
      <c r="U821" s="10">
        <f t="shared" si="349"/>
        <v>5</v>
      </c>
      <c r="V821" s="10">
        <v>252</v>
      </c>
      <c r="W821" s="12">
        <f t="shared" si="337"/>
        <v>1.002251115</v>
      </c>
      <c r="X821" s="5">
        <f t="shared" si="338"/>
        <v>1.4716034</v>
      </c>
      <c r="Y821" s="11">
        <f t="shared" si="339"/>
        <v>0</v>
      </c>
      <c r="Z821" s="2" t="s">
        <v>65</v>
      </c>
      <c r="AA821" s="64">
        <f t="shared" si="346"/>
        <v>44285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9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4"/>
      <c r="CX821" s="1"/>
      <c r="CY821" s="1"/>
      <c r="CZ821" s="1"/>
      <c r="DA821" s="1"/>
      <c r="DB821" s="1"/>
      <c r="DC821" s="1"/>
      <c r="DD821" s="1"/>
      <c r="DE821" s="1"/>
      <c r="DF821" s="1"/>
      <c r="DG821" s="2"/>
      <c r="DH821" s="1"/>
      <c r="DI821" s="1"/>
      <c r="DJ821" s="1"/>
      <c r="DK821" s="1"/>
      <c r="DL821" s="1"/>
      <c r="DM821" s="1"/>
    </row>
    <row r="822" spans="1:117" x14ac:dyDescent="0.2">
      <c r="A822" s="97">
        <f t="shared" si="340"/>
        <v>44263</v>
      </c>
      <c r="B822" s="5">
        <f t="shared" si="329"/>
        <v>655.19360481000001</v>
      </c>
      <c r="C822" s="5">
        <f t="shared" si="341"/>
        <v>593.74971205999998</v>
      </c>
      <c r="D822" s="63">
        <f t="shared" si="342"/>
        <v>5574.49</v>
      </c>
      <c r="E822" s="11">
        <f>IF(K822=1,VLOOKUP(A822,[1]Plan1!$BO$80:$BQ$314,3),E821)</f>
        <v>5622.43</v>
      </c>
      <c r="F822" s="143">
        <f t="shared" si="343"/>
        <v>44245</v>
      </c>
      <c r="G822" s="9">
        <f t="shared" si="330"/>
        <v>8.5998898553949488E-3</v>
      </c>
      <c r="H822" s="64">
        <f t="shared" si="347"/>
        <v>44270</v>
      </c>
      <c r="I822" s="64">
        <f t="shared" si="331"/>
        <v>44270</v>
      </c>
      <c r="J822" s="1">
        <f t="shared" si="344"/>
        <v>18</v>
      </c>
      <c r="K822" s="1">
        <f t="shared" si="351"/>
        <v>13</v>
      </c>
      <c r="L822" s="5">
        <f t="shared" si="332"/>
        <v>1.0062036299999999</v>
      </c>
      <c r="M822" s="12">
        <f t="shared" si="352"/>
        <v>1.00249973</v>
      </c>
      <c r="N822" s="12">
        <f t="shared" si="348"/>
        <v>1.09421789276711</v>
      </c>
      <c r="O822" s="5">
        <f t="shared" si="350"/>
        <v>1.1010060100000001</v>
      </c>
      <c r="P822" s="5">
        <f t="shared" si="333"/>
        <v>653.72200140999996</v>
      </c>
      <c r="Q822" s="10">
        <f t="shared" si="334"/>
        <v>0</v>
      </c>
      <c r="R822" s="6">
        <f t="shared" si="335"/>
        <v>0</v>
      </c>
      <c r="S822" s="5">
        <f t="shared" si="336"/>
        <v>0</v>
      </c>
      <c r="T822" s="6">
        <f t="shared" si="345"/>
        <v>0.12</v>
      </c>
      <c r="U822" s="10">
        <f t="shared" si="349"/>
        <v>5</v>
      </c>
      <c r="V822" s="10">
        <v>252</v>
      </c>
      <c r="W822" s="12">
        <f t="shared" si="337"/>
        <v>1.002251115</v>
      </c>
      <c r="X822" s="5">
        <f t="shared" si="338"/>
        <v>1.4716034</v>
      </c>
      <c r="Y822" s="11">
        <f t="shared" si="339"/>
        <v>0</v>
      </c>
      <c r="Z822" s="2" t="s">
        <v>65</v>
      </c>
      <c r="AA822" s="64">
        <f t="shared" si="346"/>
        <v>44285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9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4"/>
      <c r="CX822" s="1"/>
      <c r="CY822" s="1"/>
      <c r="CZ822" s="1"/>
      <c r="DA822" s="1"/>
      <c r="DB822" s="1"/>
      <c r="DC822" s="1"/>
      <c r="DD822" s="1"/>
      <c r="DE822" s="1"/>
      <c r="DF822" s="1"/>
      <c r="DG822" s="2"/>
      <c r="DH822" s="1"/>
      <c r="DI822" s="1"/>
      <c r="DJ822" s="1"/>
      <c r="DK822" s="1"/>
      <c r="DL822" s="1"/>
      <c r="DM822" s="1"/>
    </row>
    <row r="823" spans="1:117" x14ac:dyDescent="0.2">
      <c r="A823" s="97">
        <f t="shared" si="340"/>
        <v>44264</v>
      </c>
      <c r="B823" s="5">
        <f t="shared" si="329"/>
        <v>655.80023486000005</v>
      </c>
      <c r="C823" s="5">
        <f t="shared" si="341"/>
        <v>593.74971205999998</v>
      </c>
      <c r="D823" s="63">
        <f t="shared" si="342"/>
        <v>5574.49</v>
      </c>
      <c r="E823" s="11">
        <f>IF(K823=1,VLOOKUP(A823,[1]Plan1!$BO$80:$BQ$314,3),E822)</f>
        <v>5622.43</v>
      </c>
      <c r="F823" s="143">
        <f t="shared" si="343"/>
        <v>44245</v>
      </c>
      <c r="G823" s="9">
        <f t="shared" si="330"/>
        <v>8.5998898553949488E-3</v>
      </c>
      <c r="H823" s="64">
        <f t="shared" si="347"/>
        <v>44270</v>
      </c>
      <c r="I823" s="64">
        <f t="shared" si="331"/>
        <v>44270</v>
      </c>
      <c r="J823" s="1">
        <f t="shared" si="344"/>
        <v>18</v>
      </c>
      <c r="K823" s="1">
        <f t="shared" si="351"/>
        <v>14</v>
      </c>
      <c r="L823" s="5">
        <f t="shared" si="332"/>
        <v>1.0066824299999999</v>
      </c>
      <c r="M823" s="12">
        <f t="shared" si="352"/>
        <v>1.00249973</v>
      </c>
      <c r="N823" s="12">
        <f t="shared" si="348"/>
        <v>1.09421789276711</v>
      </c>
      <c r="O823" s="5">
        <f t="shared" si="350"/>
        <v>1.1015299199999999</v>
      </c>
      <c r="P823" s="5">
        <f t="shared" si="333"/>
        <v>654.03307282000003</v>
      </c>
      <c r="Q823" s="10">
        <f t="shared" si="334"/>
        <v>0</v>
      </c>
      <c r="R823" s="6">
        <f t="shared" si="335"/>
        <v>0</v>
      </c>
      <c r="S823" s="5">
        <f t="shared" si="336"/>
        <v>0</v>
      </c>
      <c r="T823" s="6">
        <f t="shared" si="345"/>
        <v>0.12</v>
      </c>
      <c r="U823" s="10">
        <f t="shared" si="349"/>
        <v>6</v>
      </c>
      <c r="V823" s="10">
        <v>252</v>
      </c>
      <c r="W823" s="12">
        <f t="shared" si="337"/>
        <v>1.002701946</v>
      </c>
      <c r="X823" s="5">
        <f t="shared" si="338"/>
        <v>1.7671620400000001</v>
      </c>
      <c r="Y823" s="11">
        <f t="shared" si="339"/>
        <v>0</v>
      </c>
      <c r="Z823" s="2" t="s">
        <v>65</v>
      </c>
      <c r="AA823" s="64">
        <f t="shared" si="346"/>
        <v>44285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9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4"/>
      <c r="CX823" s="1"/>
      <c r="CY823" s="1"/>
      <c r="CZ823" s="1"/>
      <c r="DA823" s="1"/>
      <c r="DB823" s="1"/>
      <c r="DC823" s="1"/>
      <c r="DD823" s="1"/>
      <c r="DE823" s="1"/>
      <c r="DF823" s="1"/>
      <c r="DG823" s="2"/>
      <c r="DH823" s="1"/>
      <c r="DI823" s="1"/>
      <c r="DJ823" s="1"/>
      <c r="DK823" s="1"/>
      <c r="DL823" s="1"/>
      <c r="DM823" s="1"/>
    </row>
    <row r="824" spans="1:117" x14ac:dyDescent="0.2">
      <c r="A824" s="97">
        <f t="shared" si="340"/>
        <v>44265</v>
      </c>
      <c r="B824" s="5">
        <f t="shared" si="329"/>
        <v>656.40742052000007</v>
      </c>
      <c r="C824" s="5">
        <f t="shared" si="341"/>
        <v>593.74971205999998</v>
      </c>
      <c r="D824" s="63">
        <f t="shared" si="342"/>
        <v>5574.49</v>
      </c>
      <c r="E824" s="11">
        <f>IF(K824=1,VLOOKUP(A824,[1]Plan1!$BO$80:$BQ$314,3),E823)</f>
        <v>5622.43</v>
      </c>
      <c r="F824" s="143">
        <f t="shared" si="343"/>
        <v>44245</v>
      </c>
      <c r="G824" s="9">
        <f t="shared" si="330"/>
        <v>8.5998898553949488E-3</v>
      </c>
      <c r="H824" s="64">
        <f t="shared" si="347"/>
        <v>44270</v>
      </c>
      <c r="I824" s="64">
        <f t="shared" si="331"/>
        <v>44270</v>
      </c>
      <c r="J824" s="1">
        <f t="shared" si="344"/>
        <v>18</v>
      </c>
      <c r="K824" s="1">
        <f t="shared" si="351"/>
        <v>15</v>
      </c>
      <c r="L824" s="5">
        <f t="shared" si="332"/>
        <v>1.0071614499999999</v>
      </c>
      <c r="M824" s="12">
        <f t="shared" si="352"/>
        <v>1.00249973</v>
      </c>
      <c r="N824" s="12">
        <f t="shared" si="348"/>
        <v>1.09421789276711</v>
      </c>
      <c r="O824" s="5">
        <f t="shared" si="350"/>
        <v>1.1020540700000001</v>
      </c>
      <c r="P824" s="5">
        <f t="shared" si="333"/>
        <v>654.34428673000002</v>
      </c>
      <c r="Q824" s="10">
        <f t="shared" si="334"/>
        <v>0</v>
      </c>
      <c r="R824" s="6">
        <f t="shared" si="335"/>
        <v>0</v>
      </c>
      <c r="S824" s="5">
        <f t="shared" si="336"/>
        <v>0</v>
      </c>
      <c r="T824" s="6">
        <f t="shared" si="345"/>
        <v>0.12</v>
      </c>
      <c r="U824" s="10">
        <f t="shared" si="349"/>
        <v>7</v>
      </c>
      <c r="V824" s="10">
        <v>252</v>
      </c>
      <c r="W824" s="12">
        <f t="shared" si="337"/>
        <v>1.003152979</v>
      </c>
      <c r="X824" s="5">
        <f t="shared" si="338"/>
        <v>2.0631337900000002</v>
      </c>
      <c r="Y824" s="11">
        <f t="shared" si="339"/>
        <v>0</v>
      </c>
      <c r="Z824" s="2" t="s">
        <v>65</v>
      </c>
      <c r="AA824" s="64">
        <f t="shared" si="346"/>
        <v>44285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9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4"/>
      <c r="CX824" s="1"/>
      <c r="CY824" s="1"/>
      <c r="CZ824" s="1"/>
      <c r="DA824" s="1"/>
      <c r="DB824" s="1"/>
      <c r="DC824" s="1"/>
      <c r="DD824" s="1"/>
      <c r="DE824" s="1"/>
      <c r="DF824" s="1"/>
      <c r="DG824" s="2"/>
      <c r="DH824" s="1"/>
      <c r="DI824" s="1"/>
      <c r="DJ824" s="1"/>
      <c r="DK824" s="1"/>
      <c r="DL824" s="1"/>
      <c r="DM824" s="1"/>
    </row>
    <row r="825" spans="1:117" x14ac:dyDescent="0.2">
      <c r="A825" s="97">
        <f t="shared" si="340"/>
        <v>44266</v>
      </c>
      <c r="B825" s="5">
        <f t="shared" si="329"/>
        <v>657.01517540000009</v>
      </c>
      <c r="C825" s="5">
        <f t="shared" si="341"/>
        <v>593.74971205999998</v>
      </c>
      <c r="D825" s="63">
        <f t="shared" si="342"/>
        <v>5574.49</v>
      </c>
      <c r="E825" s="11">
        <f>IF(K825=1,VLOOKUP(A825,[1]Plan1!$BO$80:$BQ$314,3),E824)</f>
        <v>5622.43</v>
      </c>
      <c r="F825" s="143">
        <f t="shared" si="343"/>
        <v>44245</v>
      </c>
      <c r="G825" s="9">
        <f t="shared" si="330"/>
        <v>8.5998898553949488E-3</v>
      </c>
      <c r="H825" s="64">
        <f t="shared" si="347"/>
        <v>44270</v>
      </c>
      <c r="I825" s="64">
        <f t="shared" si="331"/>
        <v>44270</v>
      </c>
      <c r="J825" s="1">
        <f t="shared" si="344"/>
        <v>18</v>
      </c>
      <c r="K825" s="1">
        <f t="shared" si="351"/>
        <v>16</v>
      </c>
      <c r="L825" s="5">
        <f t="shared" si="332"/>
        <v>1.0076407000000001</v>
      </c>
      <c r="M825" s="12">
        <f t="shared" si="352"/>
        <v>1.00249973</v>
      </c>
      <c r="N825" s="12">
        <f t="shared" si="348"/>
        <v>1.09421789276711</v>
      </c>
      <c r="O825" s="5">
        <f t="shared" si="350"/>
        <v>1.10257848</v>
      </c>
      <c r="P825" s="5">
        <f t="shared" si="333"/>
        <v>654.65565502000004</v>
      </c>
      <c r="Q825" s="10">
        <f t="shared" si="334"/>
        <v>0</v>
      </c>
      <c r="R825" s="6">
        <f t="shared" si="335"/>
        <v>0</v>
      </c>
      <c r="S825" s="5">
        <f t="shared" si="336"/>
        <v>0</v>
      </c>
      <c r="T825" s="6">
        <f t="shared" si="345"/>
        <v>0.12</v>
      </c>
      <c r="U825" s="10">
        <f t="shared" si="349"/>
        <v>8</v>
      </c>
      <c r="V825" s="10">
        <v>252</v>
      </c>
      <c r="W825" s="12">
        <f t="shared" si="337"/>
        <v>1.003604216</v>
      </c>
      <c r="X825" s="5">
        <f t="shared" si="338"/>
        <v>2.3595203800000002</v>
      </c>
      <c r="Y825" s="11">
        <f t="shared" si="339"/>
        <v>0</v>
      </c>
      <c r="Z825" s="2" t="s">
        <v>65</v>
      </c>
      <c r="AA825" s="64">
        <f t="shared" si="346"/>
        <v>44285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9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4"/>
      <c r="CX825" s="1"/>
      <c r="CY825" s="1"/>
      <c r="CZ825" s="1"/>
      <c r="DA825" s="1"/>
      <c r="DB825" s="1"/>
      <c r="DC825" s="1"/>
      <c r="DD825" s="1"/>
      <c r="DE825" s="1"/>
      <c r="DF825" s="1"/>
      <c r="DG825" s="2"/>
      <c r="DH825" s="1"/>
      <c r="DI825" s="1"/>
      <c r="DJ825" s="1"/>
      <c r="DK825" s="1"/>
      <c r="DL825" s="1"/>
      <c r="DM825" s="1"/>
    </row>
    <row r="826" spans="1:117" x14ac:dyDescent="0.2">
      <c r="A826" s="97">
        <f t="shared" si="340"/>
        <v>44267</v>
      </c>
      <c r="B826" s="5">
        <f t="shared" si="329"/>
        <v>657.62348666000003</v>
      </c>
      <c r="C826" s="5">
        <f t="shared" si="341"/>
        <v>593.74971205999998</v>
      </c>
      <c r="D826" s="63">
        <f t="shared" si="342"/>
        <v>5574.49</v>
      </c>
      <c r="E826" s="11">
        <f>IF(K826=1,VLOOKUP(A826,[1]Plan1!$BO$80:$BQ$314,3),E825)</f>
        <v>5622.43</v>
      </c>
      <c r="F826" s="143">
        <f t="shared" si="343"/>
        <v>44245</v>
      </c>
      <c r="G826" s="9">
        <f t="shared" si="330"/>
        <v>8.5998898553949488E-3</v>
      </c>
      <c r="H826" s="64">
        <f t="shared" si="347"/>
        <v>44270</v>
      </c>
      <c r="I826" s="64">
        <f t="shared" si="331"/>
        <v>44270</v>
      </c>
      <c r="J826" s="1">
        <f t="shared" si="344"/>
        <v>18</v>
      </c>
      <c r="K826" s="1">
        <f t="shared" si="351"/>
        <v>17</v>
      </c>
      <c r="L826" s="5">
        <f t="shared" si="332"/>
        <v>1.0081201799999999</v>
      </c>
      <c r="M826" s="12">
        <f t="shared" si="352"/>
        <v>1.00249973</v>
      </c>
      <c r="N826" s="12">
        <f t="shared" si="348"/>
        <v>1.09421789276711</v>
      </c>
      <c r="O826" s="5">
        <f t="shared" si="350"/>
        <v>1.10310313</v>
      </c>
      <c r="P826" s="5">
        <f t="shared" si="333"/>
        <v>654.96716579999998</v>
      </c>
      <c r="Q826" s="10">
        <f t="shared" si="334"/>
        <v>0</v>
      </c>
      <c r="R826" s="6">
        <f t="shared" si="335"/>
        <v>0</v>
      </c>
      <c r="S826" s="5">
        <f t="shared" si="336"/>
        <v>0</v>
      </c>
      <c r="T826" s="6">
        <f t="shared" si="345"/>
        <v>0.12</v>
      </c>
      <c r="U826" s="10">
        <f t="shared" si="349"/>
        <v>9</v>
      </c>
      <c r="V826" s="10">
        <v>252</v>
      </c>
      <c r="W826" s="12">
        <f t="shared" si="337"/>
        <v>1.0040556549999999</v>
      </c>
      <c r="X826" s="5">
        <f t="shared" si="338"/>
        <v>2.6563208600000001</v>
      </c>
      <c r="Y826" s="11">
        <f t="shared" si="339"/>
        <v>0</v>
      </c>
      <c r="Z826" s="2" t="s">
        <v>65</v>
      </c>
      <c r="AA826" s="64">
        <f t="shared" si="346"/>
        <v>44285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9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4"/>
      <c r="CX826" s="1"/>
      <c r="CY826" s="1"/>
      <c r="CZ826" s="1"/>
      <c r="DA826" s="1"/>
      <c r="DB826" s="1"/>
      <c r="DC826" s="1"/>
      <c r="DD826" s="1"/>
      <c r="DE826" s="1"/>
      <c r="DF826" s="1"/>
      <c r="DG826" s="2"/>
      <c r="DH826" s="1"/>
      <c r="DI826" s="1"/>
      <c r="DJ826" s="1"/>
      <c r="DK826" s="1"/>
      <c r="DL826" s="1"/>
      <c r="DM826" s="1"/>
    </row>
    <row r="827" spans="1:117" x14ac:dyDescent="0.2">
      <c r="A827" s="97">
        <f t="shared" si="340"/>
        <v>44268</v>
      </c>
      <c r="B827" s="5">
        <f t="shared" si="329"/>
        <v>658.23236130999999</v>
      </c>
      <c r="C827" s="5">
        <f t="shared" si="341"/>
        <v>593.74971205999998</v>
      </c>
      <c r="D827" s="63">
        <f t="shared" si="342"/>
        <v>5574.49</v>
      </c>
      <c r="E827" s="11">
        <f>IF(K827=1,VLOOKUP(A827,[1]Plan1!$BO$80:$BQ$314,3),E826)</f>
        <v>5622.43</v>
      </c>
      <c r="F827" s="143">
        <f t="shared" si="343"/>
        <v>44245</v>
      </c>
      <c r="G827" s="9">
        <f t="shared" si="330"/>
        <v>8.5998898553949488E-3</v>
      </c>
      <c r="H827" s="64">
        <f t="shared" si="347"/>
        <v>44270</v>
      </c>
      <c r="I827" s="64">
        <f t="shared" si="331"/>
        <v>44270</v>
      </c>
      <c r="J827" s="1">
        <f t="shared" si="344"/>
        <v>18</v>
      </c>
      <c r="K827" s="1">
        <f t="shared" si="351"/>
        <v>18</v>
      </c>
      <c r="L827" s="5">
        <f t="shared" si="332"/>
        <v>1.00859988</v>
      </c>
      <c r="M827" s="12">
        <f t="shared" si="352"/>
        <v>1.00249973</v>
      </c>
      <c r="N827" s="12">
        <f t="shared" si="348"/>
        <v>1.09421789276711</v>
      </c>
      <c r="O827" s="5">
        <f t="shared" si="350"/>
        <v>1.1036280300000001</v>
      </c>
      <c r="P827" s="5">
        <f t="shared" si="333"/>
        <v>655.27882503000001</v>
      </c>
      <c r="Q827" s="10">
        <f t="shared" si="334"/>
        <v>0</v>
      </c>
      <c r="R827" s="6">
        <f t="shared" si="335"/>
        <v>0</v>
      </c>
      <c r="S827" s="5">
        <f t="shared" si="336"/>
        <v>0</v>
      </c>
      <c r="T827" s="6">
        <f t="shared" si="345"/>
        <v>0.12</v>
      </c>
      <c r="U827" s="10">
        <f t="shared" si="349"/>
        <v>10</v>
      </c>
      <c r="V827" s="10">
        <v>252</v>
      </c>
      <c r="W827" s="12">
        <f t="shared" si="337"/>
        <v>1.004507297</v>
      </c>
      <c r="X827" s="5">
        <f t="shared" si="338"/>
        <v>2.9535362799999998</v>
      </c>
      <c r="Y827" s="11">
        <f t="shared" si="339"/>
        <v>0</v>
      </c>
      <c r="Z827" s="2" t="s">
        <v>65</v>
      </c>
      <c r="AA827" s="64">
        <f t="shared" si="346"/>
        <v>44285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9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4"/>
      <c r="CX827" s="1"/>
      <c r="CY827" s="1"/>
      <c r="CZ827" s="1"/>
      <c r="DA827" s="1"/>
      <c r="DB827" s="1"/>
      <c r="DC827" s="1"/>
      <c r="DD827" s="1"/>
      <c r="DE827" s="1"/>
      <c r="DF827" s="1"/>
      <c r="DG827" s="2"/>
      <c r="DH827" s="1"/>
      <c r="DI827" s="1"/>
      <c r="DJ827" s="1"/>
      <c r="DK827" s="1"/>
      <c r="DL827" s="1"/>
      <c r="DM827" s="1"/>
    </row>
    <row r="828" spans="1:117" x14ac:dyDescent="0.2">
      <c r="A828" s="97">
        <f t="shared" si="340"/>
        <v>44269</v>
      </c>
      <c r="B828" s="5">
        <f t="shared" si="329"/>
        <v>658.23236130999999</v>
      </c>
      <c r="C828" s="5">
        <f t="shared" si="341"/>
        <v>593.74971205999998</v>
      </c>
      <c r="D828" s="63">
        <f t="shared" si="342"/>
        <v>5574.49</v>
      </c>
      <c r="E828" s="11">
        <f>IF(K828=1,VLOOKUP(A828,[1]Plan1!$BO$80:$BQ$314,3),E827)</f>
        <v>5622.43</v>
      </c>
      <c r="F828" s="143">
        <f t="shared" si="343"/>
        <v>44245</v>
      </c>
      <c r="G828" s="9">
        <f t="shared" si="330"/>
        <v>8.5998898553949488E-3</v>
      </c>
      <c r="H828" s="64">
        <f t="shared" si="347"/>
        <v>44270</v>
      </c>
      <c r="I828" s="64">
        <f t="shared" si="331"/>
        <v>44270</v>
      </c>
      <c r="J828" s="1">
        <f t="shared" si="344"/>
        <v>18</v>
      </c>
      <c r="K828" s="1">
        <f t="shared" si="351"/>
        <v>18</v>
      </c>
      <c r="L828" s="5">
        <f t="shared" si="332"/>
        <v>1.00859988</v>
      </c>
      <c r="M828" s="12">
        <f t="shared" si="352"/>
        <v>1.00249973</v>
      </c>
      <c r="N828" s="12">
        <f t="shared" si="348"/>
        <v>1.09421789276711</v>
      </c>
      <c r="O828" s="5">
        <f t="shared" si="350"/>
        <v>1.1036280300000001</v>
      </c>
      <c r="P828" s="5">
        <f t="shared" si="333"/>
        <v>655.27882503000001</v>
      </c>
      <c r="Q828" s="10">
        <f t="shared" si="334"/>
        <v>0</v>
      </c>
      <c r="R828" s="6">
        <f t="shared" si="335"/>
        <v>0</v>
      </c>
      <c r="S828" s="5">
        <f t="shared" si="336"/>
        <v>0</v>
      </c>
      <c r="T828" s="6">
        <f t="shared" si="345"/>
        <v>0.12</v>
      </c>
      <c r="U828" s="10">
        <f t="shared" si="349"/>
        <v>10</v>
      </c>
      <c r="V828" s="10">
        <v>252</v>
      </c>
      <c r="W828" s="12">
        <f t="shared" si="337"/>
        <v>1.004507297</v>
      </c>
      <c r="X828" s="5">
        <f t="shared" si="338"/>
        <v>2.9535362799999998</v>
      </c>
      <c r="Y828" s="11">
        <f t="shared" si="339"/>
        <v>0</v>
      </c>
      <c r="Z828" s="2" t="s">
        <v>65</v>
      </c>
      <c r="AA828" s="64">
        <f t="shared" si="346"/>
        <v>44285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9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4"/>
      <c r="CX828" s="1"/>
      <c r="CY828" s="1"/>
      <c r="CZ828" s="1"/>
      <c r="DA828" s="1"/>
      <c r="DB828" s="1"/>
      <c r="DC828" s="1"/>
      <c r="DD828" s="1"/>
      <c r="DE828" s="1"/>
      <c r="DF828" s="1"/>
      <c r="DG828" s="2"/>
      <c r="DH828" s="1"/>
      <c r="DI828" s="1"/>
      <c r="DJ828" s="1"/>
      <c r="DK828" s="1"/>
      <c r="DL828" s="1"/>
      <c r="DM828" s="1"/>
    </row>
    <row r="829" spans="1:117" x14ac:dyDescent="0.2">
      <c r="A829" s="97">
        <f t="shared" si="340"/>
        <v>44270</v>
      </c>
      <c r="B829" s="5">
        <f t="shared" si="329"/>
        <v>658.23236130999999</v>
      </c>
      <c r="C829" s="5">
        <f t="shared" si="341"/>
        <v>593.74971205999998</v>
      </c>
      <c r="D829" s="63">
        <f t="shared" si="342"/>
        <v>5574.49</v>
      </c>
      <c r="E829" s="11">
        <f>IF(K829=1,VLOOKUP(A829,[1]Plan1!$BO$80:$BQ$314,3),E828)</f>
        <v>5622.43</v>
      </c>
      <c r="F829" s="143">
        <f t="shared" si="343"/>
        <v>44245</v>
      </c>
      <c r="G829" s="9">
        <f t="shared" si="330"/>
        <v>8.5998898553949488E-3</v>
      </c>
      <c r="H829" s="64">
        <f t="shared" si="347"/>
        <v>44301</v>
      </c>
      <c r="I829" s="64">
        <f t="shared" si="331"/>
        <v>44270</v>
      </c>
      <c r="J829" s="1">
        <f t="shared" si="344"/>
        <v>18</v>
      </c>
      <c r="K829" s="1">
        <f t="shared" si="351"/>
        <v>18</v>
      </c>
      <c r="L829" s="5">
        <f t="shared" si="332"/>
        <v>1.00859988</v>
      </c>
      <c r="M829" s="12">
        <f t="shared" si="352"/>
        <v>1.00249973</v>
      </c>
      <c r="N829" s="12">
        <f t="shared" si="348"/>
        <v>1.09421789276711</v>
      </c>
      <c r="O829" s="5">
        <f t="shared" si="350"/>
        <v>1.1036280300000001</v>
      </c>
      <c r="P829" s="5">
        <f t="shared" si="333"/>
        <v>655.27882503000001</v>
      </c>
      <c r="Q829" s="10">
        <f t="shared" si="334"/>
        <v>0</v>
      </c>
      <c r="R829" s="6">
        <f t="shared" si="335"/>
        <v>0</v>
      </c>
      <c r="S829" s="5">
        <f t="shared" si="336"/>
        <v>0</v>
      </c>
      <c r="T829" s="6">
        <f t="shared" si="345"/>
        <v>0.12</v>
      </c>
      <c r="U829" s="10">
        <f t="shared" si="349"/>
        <v>10</v>
      </c>
      <c r="V829" s="10">
        <v>252</v>
      </c>
      <c r="W829" s="12">
        <f t="shared" si="337"/>
        <v>1.004507297</v>
      </c>
      <c r="X829" s="5">
        <f t="shared" si="338"/>
        <v>2.9535362799999998</v>
      </c>
      <c r="Y829" s="11">
        <f t="shared" si="339"/>
        <v>0</v>
      </c>
      <c r="Z829" s="2" t="s">
        <v>65</v>
      </c>
      <c r="AA829" s="64">
        <f t="shared" si="346"/>
        <v>44285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9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4"/>
      <c r="CX829" s="1"/>
      <c r="CY829" s="1"/>
      <c r="CZ829" s="1"/>
      <c r="DA829" s="1"/>
      <c r="DB829" s="1"/>
      <c r="DC829" s="1"/>
      <c r="DD829" s="1"/>
      <c r="DE829" s="1"/>
      <c r="DF829" s="1"/>
      <c r="DG829" s="2"/>
      <c r="DH829" s="1"/>
      <c r="DI829" s="1"/>
      <c r="DJ829" s="1"/>
      <c r="DK829" s="1"/>
      <c r="DL829" s="1"/>
      <c r="DM829" s="1"/>
    </row>
    <row r="830" spans="1:117" x14ac:dyDescent="0.2">
      <c r="A830" s="97">
        <f t="shared" si="340"/>
        <v>44271</v>
      </c>
      <c r="B830" s="5">
        <f t="shared" si="329"/>
        <v>658.80559894999999</v>
      </c>
      <c r="C830" s="5">
        <f t="shared" si="341"/>
        <v>593.74971205999998</v>
      </c>
      <c r="D830" s="63">
        <f t="shared" si="342"/>
        <v>5622.43</v>
      </c>
      <c r="E830" s="11">
        <f>IF(K830=1,VLOOKUP(A830,[1]Plan1!$BO$80:$BQ$314,3),E829)</f>
        <v>5674.72</v>
      </c>
      <c r="F830" s="143">
        <f t="shared" si="343"/>
        <v>44271</v>
      </c>
      <c r="G830" s="9">
        <f t="shared" si="330"/>
        <v>9.3002491805145304E-3</v>
      </c>
      <c r="H830" s="64">
        <f t="shared" si="347"/>
        <v>44301</v>
      </c>
      <c r="I830" s="64">
        <f t="shared" si="331"/>
        <v>44301</v>
      </c>
      <c r="J830" s="1">
        <f t="shared" si="344"/>
        <v>22</v>
      </c>
      <c r="K830" s="1">
        <f t="shared" si="351"/>
        <v>1</v>
      </c>
      <c r="L830" s="5">
        <f t="shared" si="332"/>
        <v>1.0004208699999999</v>
      </c>
      <c r="M830" s="12">
        <f t="shared" si="352"/>
        <v>1.00859988</v>
      </c>
      <c r="N830" s="12">
        <f t="shared" si="348"/>
        <v>1.10362803533876</v>
      </c>
      <c r="O830" s="5">
        <f t="shared" si="350"/>
        <v>1.1040925100000001</v>
      </c>
      <c r="P830" s="5">
        <f t="shared" si="333"/>
        <v>655.55460989999995</v>
      </c>
      <c r="Q830" s="10">
        <f t="shared" si="334"/>
        <v>0</v>
      </c>
      <c r="R830" s="6">
        <f t="shared" si="335"/>
        <v>0</v>
      </c>
      <c r="S830" s="5">
        <f t="shared" si="336"/>
        <v>0</v>
      </c>
      <c r="T830" s="6">
        <f t="shared" si="345"/>
        <v>0.12</v>
      </c>
      <c r="U830" s="10">
        <f t="shared" si="349"/>
        <v>11</v>
      </c>
      <c r="V830" s="10">
        <v>252</v>
      </c>
      <c r="W830" s="12">
        <f t="shared" si="337"/>
        <v>1.004959143</v>
      </c>
      <c r="X830" s="5">
        <f t="shared" si="338"/>
        <v>3.2509890499999998</v>
      </c>
      <c r="Y830" s="11">
        <f t="shared" si="339"/>
        <v>0</v>
      </c>
      <c r="Z830" s="2" t="s">
        <v>65</v>
      </c>
      <c r="AA830" s="64">
        <f t="shared" si="346"/>
        <v>44285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9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4"/>
      <c r="CX830" s="1"/>
      <c r="CY830" s="1"/>
      <c r="CZ830" s="1"/>
      <c r="DA830" s="1"/>
      <c r="DB830" s="1"/>
      <c r="DC830" s="1"/>
      <c r="DD830" s="1"/>
      <c r="DE830" s="1"/>
      <c r="DF830" s="1"/>
      <c r="DG830" s="2"/>
      <c r="DH830" s="1"/>
      <c r="DI830" s="1"/>
      <c r="DJ830" s="1"/>
      <c r="DK830" s="1"/>
      <c r="DL830" s="1"/>
      <c r="DM830" s="1"/>
    </row>
    <row r="831" spans="1:117" x14ac:dyDescent="0.2">
      <c r="A831" s="97">
        <f t="shared" si="340"/>
        <v>44272</v>
      </c>
      <c r="B831" s="5">
        <f t="shared" si="329"/>
        <v>659.37934430999996</v>
      </c>
      <c r="C831" s="5">
        <f t="shared" si="341"/>
        <v>593.74971205999998</v>
      </c>
      <c r="D831" s="63">
        <f t="shared" si="342"/>
        <v>5622.43</v>
      </c>
      <c r="E831" s="11">
        <f>IF(K831=1,VLOOKUP(A831,[1]Plan1!$BO$80:$BQ$314,3),E830)</f>
        <v>5674.72</v>
      </c>
      <c r="F831" s="143">
        <f t="shared" si="343"/>
        <v>44271</v>
      </c>
      <c r="G831" s="9">
        <f t="shared" si="330"/>
        <v>9.3002491805145304E-3</v>
      </c>
      <c r="H831" s="64">
        <f t="shared" si="347"/>
        <v>44301</v>
      </c>
      <c r="I831" s="64">
        <f t="shared" si="331"/>
        <v>44301</v>
      </c>
      <c r="J831" s="1">
        <f t="shared" si="344"/>
        <v>22</v>
      </c>
      <c r="K831" s="1">
        <f t="shared" si="351"/>
        <v>2</v>
      </c>
      <c r="L831" s="5">
        <f t="shared" si="332"/>
        <v>1.0008419200000001</v>
      </c>
      <c r="M831" s="12">
        <f t="shared" si="352"/>
        <v>1.00859988</v>
      </c>
      <c r="N831" s="12">
        <f t="shared" si="348"/>
        <v>1.10362803533876</v>
      </c>
      <c r="O831" s="5">
        <f t="shared" si="350"/>
        <v>1.1045571999999999</v>
      </c>
      <c r="P831" s="5">
        <f t="shared" si="333"/>
        <v>655.83051945</v>
      </c>
      <c r="Q831" s="10">
        <f t="shared" si="334"/>
        <v>0</v>
      </c>
      <c r="R831" s="6">
        <f t="shared" si="335"/>
        <v>0</v>
      </c>
      <c r="S831" s="5">
        <f t="shared" si="336"/>
        <v>0</v>
      </c>
      <c r="T831" s="6">
        <f t="shared" si="345"/>
        <v>0.12</v>
      </c>
      <c r="U831" s="10">
        <f t="shared" si="349"/>
        <v>12</v>
      </c>
      <c r="V831" s="10">
        <v>252</v>
      </c>
      <c r="W831" s="12">
        <f t="shared" si="337"/>
        <v>1.005411192</v>
      </c>
      <c r="X831" s="5">
        <f t="shared" si="338"/>
        <v>3.5488248599999999</v>
      </c>
      <c r="Y831" s="11">
        <f t="shared" si="339"/>
        <v>0</v>
      </c>
      <c r="Z831" s="2" t="s">
        <v>65</v>
      </c>
      <c r="AA831" s="64">
        <f t="shared" si="346"/>
        <v>44285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9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4"/>
      <c r="CX831" s="1"/>
      <c r="CY831" s="1"/>
      <c r="CZ831" s="1"/>
      <c r="DA831" s="1"/>
      <c r="DB831" s="1"/>
      <c r="DC831" s="1"/>
      <c r="DD831" s="1"/>
      <c r="DE831" s="1"/>
      <c r="DF831" s="1"/>
      <c r="DG831" s="2"/>
      <c r="DH831" s="1"/>
      <c r="DI831" s="1"/>
      <c r="DJ831" s="1"/>
      <c r="DK831" s="1"/>
      <c r="DL831" s="1"/>
      <c r="DM831" s="1"/>
    </row>
    <row r="832" spans="1:117" x14ac:dyDescent="0.2">
      <c r="A832" s="97">
        <f t="shared" si="340"/>
        <v>44273</v>
      </c>
      <c r="B832" s="5">
        <f t="shared" si="329"/>
        <v>659.9535857699999</v>
      </c>
      <c r="C832" s="5">
        <f t="shared" si="341"/>
        <v>593.74971205999998</v>
      </c>
      <c r="D832" s="63">
        <f t="shared" si="342"/>
        <v>5622.43</v>
      </c>
      <c r="E832" s="11">
        <f>IF(K832=1,VLOOKUP(A832,[1]Plan1!$BO$80:$BQ$314,3),E831)</f>
        <v>5674.72</v>
      </c>
      <c r="F832" s="143">
        <f t="shared" si="343"/>
        <v>44271</v>
      </c>
      <c r="G832" s="9">
        <f t="shared" si="330"/>
        <v>9.3002491805145304E-3</v>
      </c>
      <c r="H832" s="64">
        <f t="shared" si="347"/>
        <v>44301</v>
      </c>
      <c r="I832" s="64">
        <f t="shared" si="331"/>
        <v>44301</v>
      </c>
      <c r="J832" s="1">
        <f t="shared" si="344"/>
        <v>22</v>
      </c>
      <c r="K832" s="1">
        <f t="shared" si="351"/>
        <v>3</v>
      </c>
      <c r="L832" s="5">
        <f t="shared" si="332"/>
        <v>1.00126315</v>
      </c>
      <c r="M832" s="12">
        <f t="shared" si="352"/>
        <v>1.00859988</v>
      </c>
      <c r="N832" s="12">
        <f t="shared" si="348"/>
        <v>1.10362803533876</v>
      </c>
      <c r="O832" s="5">
        <f t="shared" si="350"/>
        <v>1.1050220799999999</v>
      </c>
      <c r="P832" s="5">
        <f t="shared" si="333"/>
        <v>656.10654180999995</v>
      </c>
      <c r="Q832" s="10">
        <f t="shared" si="334"/>
        <v>0</v>
      </c>
      <c r="R832" s="6">
        <f t="shared" si="335"/>
        <v>0</v>
      </c>
      <c r="S832" s="5">
        <f t="shared" si="336"/>
        <v>0</v>
      </c>
      <c r="T832" s="6">
        <f t="shared" si="345"/>
        <v>0.12</v>
      </c>
      <c r="U832" s="10">
        <f t="shared" si="349"/>
        <v>13</v>
      </c>
      <c r="V832" s="10">
        <v>252</v>
      </c>
      <c r="W832" s="12">
        <f t="shared" si="337"/>
        <v>1.0058634440000001</v>
      </c>
      <c r="X832" s="5">
        <f t="shared" si="338"/>
        <v>3.8470439600000002</v>
      </c>
      <c r="Y832" s="11">
        <f t="shared" si="339"/>
        <v>0</v>
      </c>
      <c r="Z832" s="2" t="s">
        <v>65</v>
      </c>
      <c r="AA832" s="64">
        <f t="shared" si="346"/>
        <v>44285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9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4"/>
      <c r="CX832" s="1"/>
      <c r="CY832" s="1"/>
      <c r="CZ832" s="1"/>
      <c r="DA832" s="1"/>
      <c r="DB832" s="1"/>
      <c r="DC832" s="1"/>
      <c r="DD832" s="1"/>
      <c r="DE832" s="1"/>
      <c r="DF832" s="1"/>
      <c r="DG832" s="2"/>
      <c r="DH832" s="1"/>
      <c r="DI832" s="1"/>
      <c r="DJ832" s="1"/>
      <c r="DK832" s="1"/>
      <c r="DL832" s="1"/>
      <c r="DM832" s="1"/>
    </row>
    <row r="833" spans="1:117" x14ac:dyDescent="0.2">
      <c r="A833" s="97">
        <f t="shared" si="340"/>
        <v>44274</v>
      </c>
      <c r="B833" s="5">
        <f t="shared" si="329"/>
        <v>660.52832433000003</v>
      </c>
      <c r="C833" s="5">
        <f t="shared" si="341"/>
        <v>593.74971205999998</v>
      </c>
      <c r="D833" s="63">
        <f t="shared" si="342"/>
        <v>5622.43</v>
      </c>
      <c r="E833" s="11">
        <f>IF(K833=1,VLOOKUP(A833,[1]Plan1!$BO$80:$BQ$314,3),E832)</f>
        <v>5674.72</v>
      </c>
      <c r="F833" s="143">
        <f t="shared" si="343"/>
        <v>44271</v>
      </c>
      <c r="G833" s="9">
        <f t="shared" si="330"/>
        <v>9.3002491805145304E-3</v>
      </c>
      <c r="H833" s="64">
        <f t="shared" si="347"/>
        <v>44301</v>
      </c>
      <c r="I833" s="64">
        <f t="shared" si="331"/>
        <v>44301</v>
      </c>
      <c r="J833" s="1">
        <f t="shared" si="344"/>
        <v>22</v>
      </c>
      <c r="K833" s="1">
        <f t="shared" si="351"/>
        <v>4</v>
      </c>
      <c r="L833" s="5">
        <f t="shared" si="332"/>
        <v>1.00168455</v>
      </c>
      <c r="M833" s="12">
        <f t="shared" si="352"/>
        <v>1.00859988</v>
      </c>
      <c r="N833" s="12">
        <f t="shared" si="348"/>
        <v>1.10362803533876</v>
      </c>
      <c r="O833" s="5">
        <f t="shared" si="350"/>
        <v>1.1054871500000001</v>
      </c>
      <c r="P833" s="5">
        <f t="shared" si="333"/>
        <v>656.38267699000005</v>
      </c>
      <c r="Q833" s="10">
        <f t="shared" si="334"/>
        <v>0</v>
      </c>
      <c r="R833" s="6">
        <f t="shared" si="335"/>
        <v>0</v>
      </c>
      <c r="S833" s="5">
        <f t="shared" si="336"/>
        <v>0</v>
      </c>
      <c r="T833" s="6">
        <f t="shared" si="345"/>
        <v>0.12</v>
      </c>
      <c r="U833" s="10">
        <f t="shared" si="349"/>
        <v>14</v>
      </c>
      <c r="V833" s="10">
        <v>252</v>
      </c>
      <c r="W833" s="12">
        <f t="shared" si="337"/>
        <v>1.0063158999999999</v>
      </c>
      <c r="X833" s="5">
        <f t="shared" si="338"/>
        <v>4.14564734</v>
      </c>
      <c r="Y833" s="11">
        <f t="shared" si="339"/>
        <v>0</v>
      </c>
      <c r="Z833" s="2" t="s">
        <v>65</v>
      </c>
      <c r="AA833" s="64">
        <f t="shared" si="346"/>
        <v>44285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9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4"/>
      <c r="CX833" s="1"/>
      <c r="CY833" s="1"/>
      <c r="CZ833" s="1"/>
      <c r="DA833" s="1"/>
      <c r="DB833" s="1"/>
      <c r="DC833" s="1"/>
      <c r="DD833" s="1"/>
      <c r="DE833" s="1"/>
      <c r="DF833" s="1"/>
      <c r="DG833" s="2"/>
      <c r="DH833" s="1"/>
      <c r="DI833" s="1"/>
      <c r="DJ833" s="1"/>
      <c r="DK833" s="1"/>
      <c r="DL833" s="1"/>
      <c r="DM833" s="1"/>
    </row>
    <row r="834" spans="1:117" x14ac:dyDescent="0.2">
      <c r="A834" s="97">
        <f t="shared" si="340"/>
        <v>44275</v>
      </c>
      <c r="B834" s="5">
        <f t="shared" si="329"/>
        <v>661.10355965000008</v>
      </c>
      <c r="C834" s="5">
        <f t="shared" si="341"/>
        <v>593.74971205999998</v>
      </c>
      <c r="D834" s="63">
        <f t="shared" si="342"/>
        <v>5622.43</v>
      </c>
      <c r="E834" s="11">
        <f>IF(K834=1,VLOOKUP(A834,[1]Plan1!$BO$80:$BQ$314,3),E833)</f>
        <v>5674.72</v>
      </c>
      <c r="F834" s="143">
        <f t="shared" si="343"/>
        <v>44271</v>
      </c>
      <c r="G834" s="9">
        <f t="shared" si="330"/>
        <v>9.3002491805145304E-3</v>
      </c>
      <c r="H834" s="64">
        <f t="shared" si="347"/>
        <v>44301</v>
      </c>
      <c r="I834" s="64">
        <f t="shared" si="331"/>
        <v>44301</v>
      </c>
      <c r="J834" s="1">
        <f t="shared" si="344"/>
        <v>22</v>
      </c>
      <c r="K834" s="1">
        <f t="shared" si="351"/>
        <v>5</v>
      </c>
      <c r="L834" s="5">
        <f t="shared" si="332"/>
        <v>1.00210613</v>
      </c>
      <c r="M834" s="12">
        <f t="shared" si="352"/>
        <v>1.00859988</v>
      </c>
      <c r="N834" s="12">
        <f t="shared" si="348"/>
        <v>1.10362803533876</v>
      </c>
      <c r="O834" s="5">
        <f t="shared" si="350"/>
        <v>1.10595241</v>
      </c>
      <c r="P834" s="5">
        <f t="shared" si="333"/>
        <v>656.65892498000005</v>
      </c>
      <c r="Q834" s="10">
        <f t="shared" si="334"/>
        <v>0</v>
      </c>
      <c r="R834" s="6">
        <f t="shared" si="335"/>
        <v>0</v>
      </c>
      <c r="S834" s="5">
        <f t="shared" si="336"/>
        <v>0</v>
      </c>
      <c r="T834" s="6">
        <f t="shared" si="345"/>
        <v>0.12</v>
      </c>
      <c r="U834" s="10">
        <f t="shared" si="349"/>
        <v>15</v>
      </c>
      <c r="V834" s="10">
        <v>252</v>
      </c>
      <c r="W834" s="12">
        <f t="shared" si="337"/>
        <v>1.006768559</v>
      </c>
      <c r="X834" s="5">
        <f t="shared" si="338"/>
        <v>4.4446346700000001</v>
      </c>
      <c r="Y834" s="11">
        <f t="shared" si="339"/>
        <v>0</v>
      </c>
      <c r="Z834" s="2" t="s">
        <v>65</v>
      </c>
      <c r="AA834" s="64">
        <f t="shared" si="346"/>
        <v>44285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9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4"/>
      <c r="CX834" s="1"/>
      <c r="CY834" s="1"/>
      <c r="CZ834" s="1"/>
      <c r="DA834" s="1"/>
      <c r="DB834" s="1"/>
      <c r="DC834" s="1"/>
      <c r="DD834" s="1"/>
      <c r="DE834" s="1"/>
      <c r="DF834" s="1"/>
      <c r="DG834" s="2"/>
      <c r="DH834" s="1"/>
      <c r="DI834" s="1"/>
      <c r="DJ834" s="1"/>
      <c r="DK834" s="1"/>
      <c r="DL834" s="1"/>
      <c r="DM834" s="1"/>
    </row>
    <row r="835" spans="1:117" x14ac:dyDescent="0.2">
      <c r="A835" s="97">
        <f t="shared" si="340"/>
        <v>44276</v>
      </c>
      <c r="B835" s="5">
        <f t="shared" si="329"/>
        <v>661.10355965000008</v>
      </c>
      <c r="C835" s="5">
        <f t="shared" si="341"/>
        <v>593.74971205999998</v>
      </c>
      <c r="D835" s="63">
        <f t="shared" si="342"/>
        <v>5622.43</v>
      </c>
      <c r="E835" s="11">
        <f>IF(K835=1,VLOOKUP(A835,[1]Plan1!$BO$80:$BQ$314,3),E834)</f>
        <v>5674.72</v>
      </c>
      <c r="F835" s="143">
        <f t="shared" si="343"/>
        <v>44271</v>
      </c>
      <c r="G835" s="9">
        <f t="shared" si="330"/>
        <v>9.3002491805145304E-3</v>
      </c>
      <c r="H835" s="64">
        <f t="shared" si="347"/>
        <v>44301</v>
      </c>
      <c r="I835" s="64">
        <f t="shared" si="331"/>
        <v>44301</v>
      </c>
      <c r="J835" s="1">
        <f t="shared" si="344"/>
        <v>22</v>
      </c>
      <c r="K835" s="1">
        <f t="shared" si="351"/>
        <v>5</v>
      </c>
      <c r="L835" s="5">
        <f t="shared" si="332"/>
        <v>1.00210613</v>
      </c>
      <c r="M835" s="12">
        <f t="shared" si="352"/>
        <v>1.00859988</v>
      </c>
      <c r="N835" s="12">
        <f t="shared" si="348"/>
        <v>1.10362803533876</v>
      </c>
      <c r="O835" s="5">
        <f t="shared" si="350"/>
        <v>1.10595241</v>
      </c>
      <c r="P835" s="5">
        <f t="shared" si="333"/>
        <v>656.65892498000005</v>
      </c>
      <c r="Q835" s="10">
        <f t="shared" si="334"/>
        <v>0</v>
      </c>
      <c r="R835" s="6">
        <f t="shared" si="335"/>
        <v>0</v>
      </c>
      <c r="S835" s="5">
        <f t="shared" si="336"/>
        <v>0</v>
      </c>
      <c r="T835" s="6">
        <f t="shared" si="345"/>
        <v>0.12</v>
      </c>
      <c r="U835" s="10">
        <f t="shared" si="349"/>
        <v>15</v>
      </c>
      <c r="V835" s="10">
        <v>252</v>
      </c>
      <c r="W835" s="12">
        <f t="shared" si="337"/>
        <v>1.006768559</v>
      </c>
      <c r="X835" s="5">
        <f t="shared" si="338"/>
        <v>4.4446346700000001</v>
      </c>
      <c r="Y835" s="11">
        <f t="shared" si="339"/>
        <v>0</v>
      </c>
      <c r="Z835" s="2" t="s">
        <v>65</v>
      </c>
      <c r="AA835" s="64">
        <f t="shared" si="346"/>
        <v>44285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9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4"/>
      <c r="CX835" s="1"/>
      <c r="CY835" s="1"/>
      <c r="CZ835" s="1"/>
      <c r="DA835" s="1"/>
      <c r="DB835" s="1"/>
      <c r="DC835" s="1"/>
      <c r="DD835" s="1"/>
      <c r="DE835" s="1"/>
      <c r="DF835" s="1"/>
      <c r="DG835" s="2"/>
      <c r="DH835" s="1"/>
      <c r="DI835" s="1"/>
      <c r="DJ835" s="1"/>
      <c r="DK835" s="1"/>
      <c r="DL835" s="1"/>
      <c r="DM835" s="1"/>
    </row>
    <row r="836" spans="1:117" x14ac:dyDescent="0.2">
      <c r="A836" s="97">
        <f t="shared" si="340"/>
        <v>44277</v>
      </c>
      <c r="B836" s="5">
        <f t="shared" si="329"/>
        <v>661.10355965000008</v>
      </c>
      <c r="C836" s="5">
        <f t="shared" si="341"/>
        <v>593.74971205999998</v>
      </c>
      <c r="D836" s="63">
        <f t="shared" si="342"/>
        <v>5622.43</v>
      </c>
      <c r="E836" s="11">
        <f>IF(K836=1,VLOOKUP(A836,[1]Plan1!$BO$80:$BQ$314,3),E835)</f>
        <v>5674.72</v>
      </c>
      <c r="F836" s="143">
        <f t="shared" si="343"/>
        <v>44271</v>
      </c>
      <c r="G836" s="9">
        <f t="shared" si="330"/>
        <v>9.3002491805145304E-3</v>
      </c>
      <c r="H836" s="64">
        <f t="shared" si="347"/>
        <v>44301</v>
      </c>
      <c r="I836" s="64">
        <f t="shared" si="331"/>
        <v>44301</v>
      </c>
      <c r="J836" s="1">
        <f t="shared" si="344"/>
        <v>22</v>
      </c>
      <c r="K836" s="1">
        <f t="shared" si="351"/>
        <v>5</v>
      </c>
      <c r="L836" s="5">
        <f t="shared" si="332"/>
        <v>1.00210613</v>
      </c>
      <c r="M836" s="12">
        <f t="shared" si="352"/>
        <v>1.00859988</v>
      </c>
      <c r="N836" s="12">
        <f t="shared" si="348"/>
        <v>1.10362803533876</v>
      </c>
      <c r="O836" s="5">
        <f t="shared" si="350"/>
        <v>1.10595241</v>
      </c>
      <c r="P836" s="5">
        <f t="shared" si="333"/>
        <v>656.65892498000005</v>
      </c>
      <c r="Q836" s="10">
        <f t="shared" si="334"/>
        <v>0</v>
      </c>
      <c r="R836" s="6">
        <f t="shared" si="335"/>
        <v>0</v>
      </c>
      <c r="S836" s="5">
        <f t="shared" si="336"/>
        <v>0</v>
      </c>
      <c r="T836" s="6">
        <f t="shared" si="345"/>
        <v>0.12</v>
      </c>
      <c r="U836" s="10">
        <f t="shared" si="349"/>
        <v>15</v>
      </c>
      <c r="V836" s="10">
        <v>252</v>
      </c>
      <c r="W836" s="12">
        <f t="shared" si="337"/>
        <v>1.006768559</v>
      </c>
      <c r="X836" s="5">
        <f t="shared" si="338"/>
        <v>4.4446346700000001</v>
      </c>
      <c r="Y836" s="11">
        <f t="shared" si="339"/>
        <v>0</v>
      </c>
      <c r="Z836" s="2" t="s">
        <v>65</v>
      </c>
      <c r="AA836" s="64">
        <f t="shared" si="346"/>
        <v>44285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9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4"/>
      <c r="CX836" s="1"/>
      <c r="CY836" s="1"/>
      <c r="CZ836" s="1"/>
      <c r="DA836" s="1"/>
      <c r="DB836" s="1"/>
      <c r="DC836" s="1"/>
      <c r="DD836" s="1"/>
      <c r="DE836" s="1"/>
      <c r="DF836" s="1"/>
      <c r="DG836" s="2"/>
      <c r="DH836" s="1"/>
      <c r="DI836" s="1"/>
      <c r="DJ836" s="1"/>
      <c r="DK836" s="1"/>
      <c r="DL836" s="1"/>
      <c r="DM836" s="1"/>
    </row>
    <row r="837" spans="1:117" x14ac:dyDescent="0.2">
      <c r="A837" s="97">
        <f t="shared" si="340"/>
        <v>44278</v>
      </c>
      <c r="B837" s="5">
        <f t="shared" si="329"/>
        <v>661.67930466999996</v>
      </c>
      <c r="C837" s="5">
        <f t="shared" si="341"/>
        <v>593.74971205999998</v>
      </c>
      <c r="D837" s="63">
        <f t="shared" si="342"/>
        <v>5622.43</v>
      </c>
      <c r="E837" s="11">
        <f>IF(K837=1,VLOOKUP(A837,[1]Plan1!$BO$80:$BQ$314,3),E836)</f>
        <v>5674.72</v>
      </c>
      <c r="F837" s="143">
        <f t="shared" si="343"/>
        <v>44271</v>
      </c>
      <c r="G837" s="9">
        <f t="shared" si="330"/>
        <v>9.3002491805145304E-3</v>
      </c>
      <c r="H837" s="64">
        <f t="shared" si="347"/>
        <v>44301</v>
      </c>
      <c r="I837" s="64">
        <f t="shared" si="331"/>
        <v>44301</v>
      </c>
      <c r="J837" s="1">
        <f t="shared" si="344"/>
        <v>22</v>
      </c>
      <c r="K837" s="1">
        <f t="shared" si="351"/>
        <v>6</v>
      </c>
      <c r="L837" s="5">
        <f t="shared" si="332"/>
        <v>1.0025278900000001</v>
      </c>
      <c r="M837" s="12">
        <f t="shared" si="352"/>
        <v>1.00859988</v>
      </c>
      <c r="N837" s="12">
        <f t="shared" si="348"/>
        <v>1.10362803533876</v>
      </c>
      <c r="O837" s="5">
        <f t="shared" si="350"/>
        <v>1.10641788</v>
      </c>
      <c r="P837" s="5">
        <f t="shared" si="333"/>
        <v>656.93529765999995</v>
      </c>
      <c r="Q837" s="10">
        <f t="shared" si="334"/>
        <v>0</v>
      </c>
      <c r="R837" s="6">
        <f t="shared" si="335"/>
        <v>0</v>
      </c>
      <c r="S837" s="5">
        <f t="shared" si="336"/>
        <v>0</v>
      </c>
      <c r="T837" s="6">
        <f t="shared" si="345"/>
        <v>0.12</v>
      </c>
      <c r="U837" s="10">
        <f t="shared" si="349"/>
        <v>16</v>
      </c>
      <c r="V837" s="10">
        <v>252</v>
      </c>
      <c r="W837" s="12">
        <f t="shared" si="337"/>
        <v>1.007221422</v>
      </c>
      <c r="X837" s="5">
        <f t="shared" si="338"/>
        <v>4.7440070099999998</v>
      </c>
      <c r="Y837" s="11">
        <f t="shared" si="339"/>
        <v>0</v>
      </c>
      <c r="Z837" s="2" t="s">
        <v>65</v>
      </c>
      <c r="AA837" s="64">
        <f t="shared" si="346"/>
        <v>44285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9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4"/>
      <c r="CX837" s="1"/>
      <c r="CY837" s="1"/>
      <c r="CZ837" s="1"/>
      <c r="DA837" s="1"/>
      <c r="DB837" s="1"/>
      <c r="DC837" s="1"/>
      <c r="DD837" s="1"/>
      <c r="DE837" s="1"/>
      <c r="DF837" s="1"/>
      <c r="DG837" s="2"/>
      <c r="DH837" s="1"/>
      <c r="DI837" s="1"/>
      <c r="DJ837" s="1"/>
      <c r="DK837" s="1"/>
      <c r="DL837" s="1"/>
      <c r="DM837" s="1"/>
    </row>
    <row r="838" spans="1:117" x14ac:dyDescent="0.2">
      <c r="A838" s="97">
        <f t="shared" si="340"/>
        <v>44279</v>
      </c>
      <c r="B838" s="5">
        <f t="shared" si="329"/>
        <v>662.25555307000002</v>
      </c>
      <c r="C838" s="5">
        <f t="shared" si="341"/>
        <v>593.74971205999998</v>
      </c>
      <c r="D838" s="63">
        <f t="shared" si="342"/>
        <v>5622.43</v>
      </c>
      <c r="E838" s="11">
        <f>IF(K838=1,VLOOKUP(A838,[1]Plan1!$BO$80:$BQ$314,3),E837)</f>
        <v>5674.72</v>
      </c>
      <c r="F838" s="143">
        <f t="shared" si="343"/>
        <v>44271</v>
      </c>
      <c r="G838" s="9">
        <f t="shared" si="330"/>
        <v>9.3002491805145304E-3</v>
      </c>
      <c r="H838" s="64">
        <f t="shared" si="347"/>
        <v>44301</v>
      </c>
      <c r="I838" s="64">
        <f t="shared" si="331"/>
        <v>44301</v>
      </c>
      <c r="J838" s="1">
        <f t="shared" si="344"/>
        <v>22</v>
      </c>
      <c r="K838" s="1">
        <f t="shared" si="351"/>
        <v>7</v>
      </c>
      <c r="L838" s="5">
        <f t="shared" si="332"/>
        <v>1.0029498299999999</v>
      </c>
      <c r="M838" s="12">
        <f t="shared" si="352"/>
        <v>1.00859988</v>
      </c>
      <c r="N838" s="12">
        <f t="shared" si="348"/>
        <v>1.10362803533876</v>
      </c>
      <c r="O838" s="5">
        <f t="shared" si="350"/>
        <v>1.10688355</v>
      </c>
      <c r="P838" s="5">
        <f t="shared" si="333"/>
        <v>657.21178909000002</v>
      </c>
      <c r="Q838" s="10">
        <f t="shared" si="334"/>
        <v>0</v>
      </c>
      <c r="R838" s="6">
        <f t="shared" si="335"/>
        <v>0</v>
      </c>
      <c r="S838" s="5">
        <f t="shared" si="336"/>
        <v>0</v>
      </c>
      <c r="T838" s="6">
        <f t="shared" si="345"/>
        <v>0.12</v>
      </c>
      <c r="U838" s="10">
        <f t="shared" si="349"/>
        <v>17</v>
      </c>
      <c r="V838" s="10">
        <v>252</v>
      </c>
      <c r="W838" s="12">
        <f t="shared" si="337"/>
        <v>1.0076744879999999</v>
      </c>
      <c r="X838" s="5">
        <f t="shared" si="338"/>
        <v>5.0437639799999996</v>
      </c>
      <c r="Y838" s="11">
        <f t="shared" si="339"/>
        <v>0</v>
      </c>
      <c r="Z838" s="2" t="s">
        <v>65</v>
      </c>
      <c r="AA838" s="64">
        <f t="shared" si="346"/>
        <v>44285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9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4"/>
      <c r="CX838" s="1"/>
      <c r="CY838" s="1"/>
      <c r="CZ838" s="1"/>
      <c r="DA838" s="1"/>
      <c r="DB838" s="1"/>
      <c r="DC838" s="1"/>
      <c r="DD838" s="1"/>
      <c r="DE838" s="1"/>
      <c r="DF838" s="1"/>
      <c r="DG838" s="2"/>
      <c r="DH838" s="1"/>
      <c r="DI838" s="1"/>
      <c r="DJ838" s="1"/>
      <c r="DK838" s="1"/>
      <c r="DL838" s="1"/>
      <c r="DM838" s="1"/>
    </row>
    <row r="839" spans="1:117" x14ac:dyDescent="0.2">
      <c r="A839" s="97">
        <f t="shared" si="340"/>
        <v>44280</v>
      </c>
      <c r="B839" s="5">
        <f t="shared" si="329"/>
        <v>662.83229987000004</v>
      </c>
      <c r="C839" s="5">
        <f t="shared" si="341"/>
        <v>593.74971205999998</v>
      </c>
      <c r="D839" s="63">
        <f t="shared" si="342"/>
        <v>5622.43</v>
      </c>
      <c r="E839" s="11">
        <f>IF(K839=1,VLOOKUP(A839,[1]Plan1!$BO$80:$BQ$314,3),E838)</f>
        <v>5674.72</v>
      </c>
      <c r="F839" s="143">
        <f t="shared" si="343"/>
        <v>44271</v>
      </c>
      <c r="G839" s="9">
        <f t="shared" si="330"/>
        <v>9.3002491805145304E-3</v>
      </c>
      <c r="H839" s="64">
        <f t="shared" si="347"/>
        <v>44301</v>
      </c>
      <c r="I839" s="64">
        <f t="shared" si="331"/>
        <v>44301</v>
      </c>
      <c r="J839" s="1">
        <f t="shared" si="344"/>
        <v>22</v>
      </c>
      <c r="K839" s="1">
        <f t="shared" si="351"/>
        <v>8</v>
      </c>
      <c r="L839" s="5">
        <f t="shared" si="332"/>
        <v>1.00337195</v>
      </c>
      <c r="M839" s="12">
        <f t="shared" si="352"/>
        <v>1.00859988</v>
      </c>
      <c r="N839" s="12">
        <f t="shared" si="348"/>
        <v>1.10362803533876</v>
      </c>
      <c r="O839" s="5">
        <f t="shared" si="350"/>
        <v>1.1073494100000001</v>
      </c>
      <c r="P839" s="5">
        <f t="shared" si="333"/>
        <v>657.48839333000001</v>
      </c>
      <c r="Q839" s="10">
        <f t="shared" si="334"/>
        <v>0</v>
      </c>
      <c r="R839" s="6">
        <f t="shared" si="335"/>
        <v>0</v>
      </c>
      <c r="S839" s="5">
        <f t="shared" si="336"/>
        <v>0</v>
      </c>
      <c r="T839" s="6">
        <f t="shared" si="345"/>
        <v>0.12</v>
      </c>
      <c r="U839" s="10">
        <f t="shared" si="349"/>
        <v>18</v>
      </c>
      <c r="V839" s="10">
        <v>252</v>
      </c>
      <c r="W839" s="12">
        <f t="shared" si="337"/>
        <v>1.0081277580000001</v>
      </c>
      <c r="X839" s="5">
        <f t="shared" si="338"/>
        <v>5.3439065399999999</v>
      </c>
      <c r="Y839" s="11">
        <f t="shared" si="339"/>
        <v>0</v>
      </c>
      <c r="Z839" s="2" t="s">
        <v>65</v>
      </c>
      <c r="AA839" s="64">
        <f t="shared" si="346"/>
        <v>44285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9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4"/>
      <c r="CX839" s="1"/>
      <c r="CY839" s="1"/>
      <c r="CZ839" s="1"/>
      <c r="DA839" s="1"/>
      <c r="DB839" s="1"/>
      <c r="DC839" s="1"/>
      <c r="DD839" s="1"/>
      <c r="DE839" s="1"/>
      <c r="DF839" s="1"/>
      <c r="DG839" s="2"/>
      <c r="DH839" s="1"/>
      <c r="DI839" s="1"/>
      <c r="DJ839" s="1"/>
      <c r="DK839" s="1"/>
      <c r="DL839" s="1"/>
      <c r="DM839" s="1"/>
    </row>
    <row r="840" spans="1:117" x14ac:dyDescent="0.2">
      <c r="A840" s="97">
        <f t="shared" si="340"/>
        <v>44281</v>
      </c>
      <c r="B840" s="5">
        <f t="shared" si="329"/>
        <v>663.40954606000003</v>
      </c>
      <c r="C840" s="5">
        <f t="shared" si="341"/>
        <v>593.74971205999998</v>
      </c>
      <c r="D840" s="63">
        <f t="shared" si="342"/>
        <v>5622.43</v>
      </c>
      <c r="E840" s="11">
        <f>IF(K840=1,VLOOKUP(A840,[1]Plan1!$BO$80:$BQ$314,3),E839)</f>
        <v>5674.72</v>
      </c>
      <c r="F840" s="143">
        <f t="shared" si="343"/>
        <v>44271</v>
      </c>
      <c r="G840" s="9">
        <f t="shared" si="330"/>
        <v>9.3002491805145304E-3</v>
      </c>
      <c r="H840" s="64">
        <f t="shared" si="347"/>
        <v>44301</v>
      </c>
      <c r="I840" s="64">
        <f t="shared" si="331"/>
        <v>44301</v>
      </c>
      <c r="J840" s="1">
        <f t="shared" si="344"/>
        <v>22</v>
      </c>
      <c r="K840" s="1">
        <f t="shared" si="351"/>
        <v>9</v>
      </c>
      <c r="L840" s="5">
        <f t="shared" si="332"/>
        <v>1.0037942399999999</v>
      </c>
      <c r="M840" s="12">
        <f t="shared" si="352"/>
        <v>1.00859988</v>
      </c>
      <c r="N840" s="12">
        <f t="shared" si="348"/>
        <v>1.10362803533876</v>
      </c>
      <c r="O840" s="5">
        <f t="shared" si="350"/>
        <v>1.1078154600000001</v>
      </c>
      <c r="P840" s="5">
        <f t="shared" si="333"/>
        <v>657.76511039000002</v>
      </c>
      <c r="Q840" s="10">
        <f t="shared" si="334"/>
        <v>0</v>
      </c>
      <c r="R840" s="6">
        <f t="shared" si="335"/>
        <v>0</v>
      </c>
      <c r="S840" s="5">
        <f t="shared" si="336"/>
        <v>0</v>
      </c>
      <c r="T840" s="6">
        <f t="shared" si="345"/>
        <v>0.12</v>
      </c>
      <c r="U840" s="10">
        <f t="shared" si="349"/>
        <v>19</v>
      </c>
      <c r="V840" s="10">
        <v>252</v>
      </c>
      <c r="W840" s="12">
        <f t="shared" si="337"/>
        <v>1.0085812329999999</v>
      </c>
      <c r="X840" s="5">
        <f t="shared" si="338"/>
        <v>5.64443567</v>
      </c>
      <c r="Y840" s="11">
        <f t="shared" si="339"/>
        <v>0</v>
      </c>
      <c r="Z840" s="2" t="s">
        <v>65</v>
      </c>
      <c r="AA840" s="64">
        <f t="shared" si="346"/>
        <v>44285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9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4"/>
      <c r="CX840" s="1"/>
      <c r="CY840" s="1"/>
      <c r="CZ840" s="1"/>
      <c r="DA840" s="1"/>
      <c r="DB840" s="1"/>
      <c r="DC840" s="1"/>
      <c r="DD840" s="1"/>
      <c r="DE840" s="1"/>
      <c r="DF840" s="1"/>
      <c r="DG840" s="2"/>
      <c r="DH840" s="1"/>
      <c r="DI840" s="1"/>
      <c r="DJ840" s="1"/>
      <c r="DK840" s="1"/>
      <c r="DL840" s="1"/>
      <c r="DM840" s="1"/>
    </row>
    <row r="841" spans="1:117" x14ac:dyDescent="0.2">
      <c r="A841" s="97">
        <f t="shared" si="340"/>
        <v>44282</v>
      </c>
      <c r="B841" s="5">
        <f t="shared" si="329"/>
        <v>663.98729659999992</v>
      </c>
      <c r="C841" s="5">
        <f t="shared" si="341"/>
        <v>593.74971205999998</v>
      </c>
      <c r="D841" s="63">
        <f t="shared" si="342"/>
        <v>5622.43</v>
      </c>
      <c r="E841" s="11">
        <f>IF(K841=1,VLOOKUP(A841,[1]Plan1!$BO$80:$BQ$314,3),E840)</f>
        <v>5674.72</v>
      </c>
      <c r="F841" s="143">
        <f t="shared" si="343"/>
        <v>44271</v>
      </c>
      <c r="G841" s="9">
        <f t="shared" si="330"/>
        <v>9.3002491805145304E-3</v>
      </c>
      <c r="H841" s="64">
        <f t="shared" si="347"/>
        <v>44301</v>
      </c>
      <c r="I841" s="64">
        <f t="shared" si="331"/>
        <v>44301</v>
      </c>
      <c r="J841" s="1">
        <f t="shared" si="344"/>
        <v>22</v>
      </c>
      <c r="K841" s="1">
        <f t="shared" si="351"/>
        <v>10</v>
      </c>
      <c r="L841" s="5">
        <f t="shared" si="332"/>
        <v>1.0042167099999999</v>
      </c>
      <c r="M841" s="12">
        <f t="shared" si="352"/>
        <v>1.00859988</v>
      </c>
      <c r="N841" s="12">
        <f t="shared" si="348"/>
        <v>1.10362803533876</v>
      </c>
      <c r="O841" s="5">
        <f t="shared" si="350"/>
        <v>1.10828171</v>
      </c>
      <c r="P841" s="5">
        <f t="shared" si="333"/>
        <v>658.04194618999998</v>
      </c>
      <c r="Q841" s="10">
        <f t="shared" si="334"/>
        <v>0</v>
      </c>
      <c r="R841" s="6">
        <f t="shared" si="335"/>
        <v>0</v>
      </c>
      <c r="S841" s="5">
        <f t="shared" si="336"/>
        <v>0</v>
      </c>
      <c r="T841" s="6">
        <f t="shared" si="345"/>
        <v>0.12</v>
      </c>
      <c r="U841" s="10">
        <f t="shared" si="349"/>
        <v>20</v>
      </c>
      <c r="V841" s="10">
        <v>252</v>
      </c>
      <c r="W841" s="12">
        <f t="shared" si="337"/>
        <v>1.0090349110000001</v>
      </c>
      <c r="X841" s="5">
        <f t="shared" si="338"/>
        <v>5.9453504099999996</v>
      </c>
      <c r="Y841" s="11">
        <f t="shared" si="339"/>
        <v>0</v>
      </c>
      <c r="Z841" s="2" t="s">
        <v>65</v>
      </c>
      <c r="AA841" s="64">
        <f t="shared" si="346"/>
        <v>44285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9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4"/>
      <c r="CX841" s="1"/>
      <c r="CY841" s="1"/>
      <c r="CZ841" s="1"/>
      <c r="DA841" s="1"/>
      <c r="DB841" s="1"/>
      <c r="DC841" s="1"/>
      <c r="DD841" s="1"/>
      <c r="DE841" s="1"/>
      <c r="DF841" s="1"/>
      <c r="DG841" s="2"/>
      <c r="DH841" s="1"/>
      <c r="DI841" s="1"/>
      <c r="DJ841" s="1"/>
      <c r="DK841" s="1"/>
      <c r="DL841" s="1"/>
      <c r="DM841" s="1"/>
    </row>
    <row r="842" spans="1:117" x14ac:dyDescent="0.2">
      <c r="A842" s="97">
        <f t="shared" si="340"/>
        <v>44283</v>
      </c>
      <c r="B842" s="5">
        <f t="shared" ref="B842:B905" si="353">(P842+X842)</f>
        <v>663.98729659999992</v>
      </c>
      <c r="C842" s="5">
        <f t="shared" si="341"/>
        <v>593.74971205999998</v>
      </c>
      <c r="D842" s="63">
        <f t="shared" si="342"/>
        <v>5622.43</v>
      </c>
      <c r="E842" s="11">
        <f>IF(K842=1,VLOOKUP(A842,[1]Plan1!$BO$80:$BQ$314,3),E841)</f>
        <v>5674.72</v>
      </c>
      <c r="F842" s="143">
        <f t="shared" si="343"/>
        <v>44271</v>
      </c>
      <c r="G842" s="9">
        <f t="shared" ref="G842:G905" si="354">(E842/D842)-1</f>
        <v>9.3002491805145304E-3</v>
      </c>
      <c r="H842" s="64">
        <f t="shared" si="347"/>
        <v>44301</v>
      </c>
      <c r="I842" s="64">
        <f t="shared" ref="I842:I905" si="355">IF(A842&gt;I841,H842,I841)</f>
        <v>44301</v>
      </c>
      <c r="J842" s="1">
        <f t="shared" si="344"/>
        <v>22</v>
      </c>
      <c r="K842" s="1">
        <f t="shared" si="351"/>
        <v>10</v>
      </c>
      <c r="L842" s="5">
        <f t="shared" ref="L842:L905" si="356">TRUNC((E842/D842)^TRUNC((K842/J842),9),8)</f>
        <v>1.0042167099999999</v>
      </c>
      <c r="M842" s="12">
        <f t="shared" si="352"/>
        <v>1.00859988</v>
      </c>
      <c r="N842" s="12">
        <f t="shared" si="348"/>
        <v>1.10362803533876</v>
      </c>
      <c r="O842" s="5">
        <f t="shared" si="350"/>
        <v>1.10828171</v>
      </c>
      <c r="P842" s="5">
        <f t="shared" ref="P842:P905" si="357">TRUNC(C842*O842,8)</f>
        <v>658.04194618999998</v>
      </c>
      <c r="Q842" s="10">
        <f t="shared" ref="Q842:Q905" si="358">IF(VLOOKUP(A842,AD$10:AK$114,8)=VLOOKUP(A841,AD$10:AK$114,8),0,VLOOKUP(A842,AD$10:AK$114,8))</f>
        <v>0</v>
      </c>
      <c r="R842" s="6">
        <f t="shared" ref="R842:R905" si="359">IF(Q842&gt;0,VLOOKUP($A842,$AD$10:$AI$114,6),0)</f>
        <v>0</v>
      </c>
      <c r="S842" s="5">
        <f t="shared" ref="S842:S905" si="360">IF(R842&gt;0,TRUNC(R842*P842,8),0)</f>
        <v>0</v>
      </c>
      <c r="T842" s="6">
        <f t="shared" si="345"/>
        <v>0.12</v>
      </c>
      <c r="U842" s="10">
        <f t="shared" si="349"/>
        <v>20</v>
      </c>
      <c r="V842" s="10">
        <v>252</v>
      </c>
      <c r="W842" s="12">
        <f t="shared" ref="W842:W905" si="361">ROUND((1+T842)^TRUNC((U842/V842),9),9)</f>
        <v>1.0090349110000001</v>
      </c>
      <c r="X842" s="5">
        <f t="shared" ref="X842:X905" si="362">TRUNC((P842*(W842-1)),8)</f>
        <v>5.9453504099999996</v>
      </c>
      <c r="Y842" s="11">
        <f t="shared" ref="Y842:Y905" si="363">IF(Q842&gt;0,S842+X842,0)</f>
        <v>0</v>
      </c>
      <c r="Z842" s="2" t="s">
        <v>65</v>
      </c>
      <c r="AA842" s="64">
        <f t="shared" si="346"/>
        <v>44285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9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4"/>
      <c r="CX842" s="1"/>
      <c r="CY842" s="1"/>
      <c r="CZ842" s="1"/>
      <c r="DA842" s="1"/>
      <c r="DB842" s="1"/>
      <c r="DC842" s="1"/>
      <c r="DD842" s="1"/>
      <c r="DE842" s="1"/>
      <c r="DF842" s="1"/>
      <c r="DG842" s="2"/>
      <c r="DH842" s="1"/>
      <c r="DI842" s="1"/>
      <c r="DJ842" s="1"/>
      <c r="DK842" s="1"/>
      <c r="DL842" s="1"/>
      <c r="DM842" s="1"/>
    </row>
    <row r="843" spans="1:117" x14ac:dyDescent="0.2">
      <c r="A843" s="97">
        <f t="shared" ref="A843:A906" si="364">(A842+1)</f>
        <v>44284</v>
      </c>
      <c r="B843" s="5">
        <f t="shared" si="353"/>
        <v>663.98729659999992</v>
      </c>
      <c r="C843" s="5">
        <f t="shared" ref="C843:C906" si="365">TRUNC(IF(Q842&gt;0,VLOOKUP(A842,$AD$12:$AE$114,2),C842),8)</f>
        <v>593.74971205999998</v>
      </c>
      <c r="D843" s="63">
        <f t="shared" ref="D843:D906" si="366">IF(E843=E842,D842,E842)</f>
        <v>5622.43</v>
      </c>
      <c r="E843" s="11">
        <f>IF(K843=1,VLOOKUP(A843,[1]Plan1!$BO$80:$BQ$314,3),E842)</f>
        <v>5674.72</v>
      </c>
      <c r="F843" s="143">
        <f t="shared" ref="F843:F906" si="367">IF(D843=D842,F842,A843)</f>
        <v>44271</v>
      </c>
      <c r="G843" s="9">
        <f t="shared" si="354"/>
        <v>9.3002491805145304E-3</v>
      </c>
      <c r="H843" s="64">
        <f t="shared" si="347"/>
        <v>44301</v>
      </c>
      <c r="I843" s="64">
        <f t="shared" si="355"/>
        <v>44301</v>
      </c>
      <c r="J843" s="1">
        <f t="shared" ref="J843:J906" si="368">IF(I843=I842,J842,NETWORKDAYS(I842,I843,$AD$118:$AD$502)-1)</f>
        <v>22</v>
      </c>
      <c r="K843" s="1">
        <f t="shared" si="351"/>
        <v>10</v>
      </c>
      <c r="L843" s="5">
        <f t="shared" si="356"/>
        <v>1.0042167099999999</v>
      </c>
      <c r="M843" s="12">
        <f t="shared" si="352"/>
        <v>1.00859988</v>
      </c>
      <c r="N843" s="12">
        <f t="shared" si="348"/>
        <v>1.10362803533876</v>
      </c>
      <c r="O843" s="5">
        <f t="shared" si="350"/>
        <v>1.10828171</v>
      </c>
      <c r="P843" s="5">
        <f t="shared" si="357"/>
        <v>658.04194618999998</v>
      </c>
      <c r="Q843" s="10">
        <f t="shared" si="358"/>
        <v>0</v>
      </c>
      <c r="R843" s="6">
        <f t="shared" si="359"/>
        <v>0</v>
      </c>
      <c r="S843" s="5">
        <f t="shared" si="360"/>
        <v>0</v>
      </c>
      <c r="T843" s="6">
        <f t="shared" ref="T843:T906" si="369">(T842)</f>
        <v>0.12</v>
      </c>
      <c r="U843" s="10">
        <f t="shared" si="349"/>
        <v>20</v>
      </c>
      <c r="V843" s="10">
        <v>252</v>
      </c>
      <c r="W843" s="12">
        <f t="shared" si="361"/>
        <v>1.0090349110000001</v>
      </c>
      <c r="X843" s="5">
        <f t="shared" si="362"/>
        <v>5.9453504099999996</v>
      </c>
      <c r="Y843" s="11">
        <f t="shared" si="363"/>
        <v>0</v>
      </c>
      <c r="Z843" s="2" t="s">
        <v>65</v>
      </c>
      <c r="AA843" s="64">
        <f t="shared" ref="AA843:AA906" si="370">IF(Q842&gt;0,VLOOKUP(A842,$AD$10:$AL$114,9),AA842)</f>
        <v>44285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9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4"/>
      <c r="CX843" s="1"/>
      <c r="CY843" s="1"/>
      <c r="CZ843" s="1"/>
      <c r="DA843" s="1"/>
      <c r="DB843" s="1"/>
      <c r="DC843" s="1"/>
      <c r="DD843" s="1"/>
      <c r="DE843" s="1"/>
      <c r="DF843" s="1"/>
      <c r="DG843" s="2"/>
      <c r="DH843" s="1"/>
      <c r="DI843" s="1"/>
      <c r="DJ843" s="1"/>
      <c r="DK843" s="1"/>
      <c r="DL843" s="1"/>
      <c r="DM843" s="1"/>
    </row>
    <row r="844" spans="1:117" x14ac:dyDescent="0.2">
      <c r="A844" s="97">
        <f t="shared" si="364"/>
        <v>44285</v>
      </c>
      <c r="B844" s="5">
        <f t="shared" si="353"/>
        <v>664.56555250999997</v>
      </c>
      <c r="C844" s="5">
        <f t="shared" si="365"/>
        <v>593.74971205999998</v>
      </c>
      <c r="D844" s="63">
        <f t="shared" si="366"/>
        <v>5622.43</v>
      </c>
      <c r="E844" s="11">
        <f>IF(K844=1,VLOOKUP(A844,[1]Plan1!$BO$80:$BQ$314,3),E843)</f>
        <v>5674.72</v>
      </c>
      <c r="F844" s="143">
        <f t="shared" si="367"/>
        <v>44271</v>
      </c>
      <c r="G844" s="9">
        <f t="shared" si="354"/>
        <v>9.3002491805145304E-3</v>
      </c>
      <c r="H844" s="64">
        <f t="shared" ref="H844:H907" si="371">IF(DAY(A844)=15,VLOOKUP(A844,AH$118:AK$167,4),H843)</f>
        <v>44301</v>
      </c>
      <c r="I844" s="64">
        <f t="shared" si="355"/>
        <v>44301</v>
      </c>
      <c r="J844" s="1">
        <f t="shared" si="368"/>
        <v>22</v>
      </c>
      <c r="K844" s="1">
        <f t="shared" si="351"/>
        <v>11</v>
      </c>
      <c r="L844" s="5">
        <f t="shared" si="356"/>
        <v>1.0046393600000001</v>
      </c>
      <c r="M844" s="12">
        <f t="shared" si="352"/>
        <v>1.00859988</v>
      </c>
      <c r="N844" s="12">
        <f t="shared" si="348"/>
        <v>1.10362803533876</v>
      </c>
      <c r="O844" s="5">
        <f t="shared" si="350"/>
        <v>1.10874816</v>
      </c>
      <c r="P844" s="5">
        <f t="shared" si="357"/>
        <v>658.31890074</v>
      </c>
      <c r="Q844" s="10">
        <f t="shared" si="358"/>
        <v>28</v>
      </c>
      <c r="R844" s="6">
        <f t="shared" si="359"/>
        <v>5.2631999999999998E-2</v>
      </c>
      <c r="S844" s="5">
        <f t="shared" si="360"/>
        <v>34.648640380000003</v>
      </c>
      <c r="T844" s="6">
        <f t="shared" si="369"/>
        <v>0.12</v>
      </c>
      <c r="U844" s="10">
        <f t="shared" si="349"/>
        <v>21</v>
      </c>
      <c r="V844" s="10">
        <v>252</v>
      </c>
      <c r="W844" s="12">
        <f t="shared" si="361"/>
        <v>1.0094887930000001</v>
      </c>
      <c r="X844" s="5">
        <f t="shared" si="362"/>
        <v>6.2466517699999997</v>
      </c>
      <c r="Y844" s="11">
        <f t="shared" si="363"/>
        <v>40.895292150000003</v>
      </c>
      <c r="Z844" s="2" t="s">
        <v>65</v>
      </c>
      <c r="AA844" s="64">
        <f t="shared" si="370"/>
        <v>44285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9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4"/>
      <c r="CX844" s="1"/>
      <c r="CY844" s="1"/>
      <c r="CZ844" s="1"/>
      <c r="DA844" s="1"/>
      <c r="DB844" s="1"/>
      <c r="DC844" s="1"/>
      <c r="DD844" s="1"/>
      <c r="DE844" s="1"/>
      <c r="DF844" s="1"/>
      <c r="DG844" s="2"/>
      <c r="DH844" s="1"/>
      <c r="DI844" s="1"/>
      <c r="DJ844" s="1"/>
      <c r="DK844" s="1"/>
      <c r="DL844" s="1"/>
      <c r="DM844" s="1"/>
    </row>
    <row r="845" spans="1:117" x14ac:dyDescent="0.2">
      <c r="A845" s="97">
        <f t="shared" si="364"/>
        <v>44286</v>
      </c>
      <c r="B845" s="5">
        <f t="shared" si="353"/>
        <v>624.21339566000006</v>
      </c>
      <c r="C845" s="5">
        <f t="shared" si="365"/>
        <v>562.49947722000002</v>
      </c>
      <c r="D845" s="63">
        <f t="shared" si="366"/>
        <v>5622.43</v>
      </c>
      <c r="E845" s="11">
        <f>IF(K845=1,VLOOKUP(A845,[1]Plan1!$BO$80:$BQ$314,3),E844)</f>
        <v>5674.72</v>
      </c>
      <c r="F845" s="143">
        <f t="shared" si="367"/>
        <v>44271</v>
      </c>
      <c r="G845" s="9">
        <f t="shared" si="354"/>
        <v>9.3002491805145304E-3</v>
      </c>
      <c r="H845" s="64">
        <f t="shared" si="371"/>
        <v>44301</v>
      </c>
      <c r="I845" s="64">
        <f t="shared" si="355"/>
        <v>44301</v>
      </c>
      <c r="J845" s="1">
        <f t="shared" si="368"/>
        <v>22</v>
      </c>
      <c r="K845" s="1">
        <f t="shared" si="351"/>
        <v>12</v>
      </c>
      <c r="L845" s="5">
        <f t="shared" si="356"/>
        <v>1.0050621799999999</v>
      </c>
      <c r="M845" s="12">
        <f t="shared" si="352"/>
        <v>1.00859988</v>
      </c>
      <c r="N845" s="12">
        <f t="shared" si="348"/>
        <v>1.10362803533876</v>
      </c>
      <c r="O845" s="5">
        <f t="shared" si="350"/>
        <v>1.10921479</v>
      </c>
      <c r="P845" s="5">
        <f t="shared" si="357"/>
        <v>623.93273949000002</v>
      </c>
      <c r="Q845" s="10">
        <f t="shared" si="358"/>
        <v>0</v>
      </c>
      <c r="R845" s="6">
        <f t="shared" si="359"/>
        <v>0</v>
      </c>
      <c r="S845" s="5">
        <f t="shared" si="360"/>
        <v>0</v>
      </c>
      <c r="T845" s="6">
        <f t="shared" si="369"/>
        <v>0.12</v>
      </c>
      <c r="U845" s="10">
        <f t="shared" si="349"/>
        <v>1</v>
      </c>
      <c r="V845" s="10">
        <v>252</v>
      </c>
      <c r="W845" s="12">
        <f t="shared" si="361"/>
        <v>1.0004498180000001</v>
      </c>
      <c r="X845" s="5">
        <f t="shared" si="362"/>
        <v>0.28065616999999998</v>
      </c>
      <c r="Y845" s="11">
        <f t="shared" si="363"/>
        <v>0</v>
      </c>
      <c r="Z845" s="2" t="s">
        <v>65</v>
      </c>
      <c r="AA845" s="64">
        <f t="shared" si="370"/>
        <v>44316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9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4"/>
      <c r="CX845" s="1"/>
      <c r="CY845" s="1"/>
      <c r="CZ845" s="1"/>
      <c r="DA845" s="1"/>
      <c r="DB845" s="1"/>
      <c r="DC845" s="1"/>
      <c r="DD845" s="1"/>
      <c r="DE845" s="1"/>
      <c r="DF845" s="1"/>
      <c r="DG845" s="2"/>
      <c r="DH845" s="1"/>
      <c r="DI845" s="1"/>
      <c r="DJ845" s="1"/>
      <c r="DK845" s="1"/>
      <c r="DL845" s="1"/>
      <c r="DM845" s="1"/>
    </row>
    <row r="846" spans="1:117" x14ac:dyDescent="0.2">
      <c r="A846" s="97">
        <f t="shared" si="364"/>
        <v>44287</v>
      </c>
      <c r="B846" s="5">
        <f t="shared" si="353"/>
        <v>624.75701769000011</v>
      </c>
      <c r="C846" s="5">
        <f t="shared" si="365"/>
        <v>562.49947722000002</v>
      </c>
      <c r="D846" s="63">
        <f t="shared" si="366"/>
        <v>5622.43</v>
      </c>
      <c r="E846" s="11">
        <f>IF(K846=1,VLOOKUP(A846,[1]Plan1!$BO$80:$BQ$314,3),E845)</f>
        <v>5674.72</v>
      </c>
      <c r="F846" s="143">
        <f t="shared" si="367"/>
        <v>44271</v>
      </c>
      <c r="G846" s="9">
        <f t="shared" si="354"/>
        <v>9.3002491805145304E-3</v>
      </c>
      <c r="H846" s="64">
        <f t="shared" si="371"/>
        <v>44301</v>
      </c>
      <c r="I846" s="64">
        <f t="shared" si="355"/>
        <v>44301</v>
      </c>
      <c r="J846" s="1">
        <f t="shared" si="368"/>
        <v>22</v>
      </c>
      <c r="K846" s="1">
        <f t="shared" si="351"/>
        <v>13</v>
      </c>
      <c r="L846" s="5">
        <f t="shared" si="356"/>
        <v>1.0054851899999999</v>
      </c>
      <c r="M846" s="12">
        <f t="shared" si="352"/>
        <v>1.00859988</v>
      </c>
      <c r="N846" s="12">
        <f t="shared" si="348"/>
        <v>1.10362803533876</v>
      </c>
      <c r="O846" s="5">
        <f t="shared" si="350"/>
        <v>1.10968164</v>
      </c>
      <c r="P846" s="5">
        <f t="shared" si="357"/>
        <v>624.19534238000006</v>
      </c>
      <c r="Q846" s="10">
        <f t="shared" si="358"/>
        <v>0</v>
      </c>
      <c r="R846" s="6">
        <f t="shared" si="359"/>
        <v>0</v>
      </c>
      <c r="S846" s="5">
        <f t="shared" si="360"/>
        <v>0</v>
      </c>
      <c r="T846" s="6">
        <f t="shared" si="369"/>
        <v>0.12</v>
      </c>
      <c r="U846" s="10">
        <f t="shared" si="349"/>
        <v>2</v>
      </c>
      <c r="V846" s="10">
        <v>252</v>
      </c>
      <c r="W846" s="12">
        <f t="shared" si="361"/>
        <v>1.0008998389999999</v>
      </c>
      <c r="X846" s="5">
        <f t="shared" si="362"/>
        <v>0.56167531000000004</v>
      </c>
      <c r="Y846" s="11">
        <f t="shared" si="363"/>
        <v>0</v>
      </c>
      <c r="Z846" s="2" t="s">
        <v>65</v>
      </c>
      <c r="AA846" s="64">
        <f t="shared" si="370"/>
        <v>44316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9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4"/>
      <c r="CX846" s="1"/>
      <c r="CY846" s="1"/>
      <c r="CZ846" s="1"/>
      <c r="DA846" s="1"/>
      <c r="DB846" s="1"/>
      <c r="DC846" s="1"/>
      <c r="DD846" s="1"/>
      <c r="DE846" s="1"/>
      <c r="DF846" s="1"/>
      <c r="DG846" s="2"/>
      <c r="DH846" s="1"/>
      <c r="DI846" s="1"/>
      <c r="DJ846" s="1"/>
      <c r="DK846" s="1"/>
      <c r="DL846" s="1"/>
      <c r="DM846" s="1"/>
    </row>
    <row r="847" spans="1:117" x14ac:dyDescent="0.2">
      <c r="A847" s="97">
        <f t="shared" si="364"/>
        <v>44288</v>
      </c>
      <c r="B847" s="5">
        <f t="shared" si="353"/>
        <v>625.30110295999998</v>
      </c>
      <c r="C847" s="5">
        <f t="shared" si="365"/>
        <v>562.49947722000002</v>
      </c>
      <c r="D847" s="63">
        <f t="shared" si="366"/>
        <v>5622.43</v>
      </c>
      <c r="E847" s="11">
        <f>IF(K847=1,VLOOKUP(A847,[1]Plan1!$BO$80:$BQ$314,3),E846)</f>
        <v>5674.72</v>
      </c>
      <c r="F847" s="143">
        <f t="shared" si="367"/>
        <v>44271</v>
      </c>
      <c r="G847" s="9">
        <f t="shared" si="354"/>
        <v>9.3002491805145304E-3</v>
      </c>
      <c r="H847" s="64">
        <f t="shared" si="371"/>
        <v>44301</v>
      </c>
      <c r="I847" s="64">
        <f t="shared" si="355"/>
        <v>44301</v>
      </c>
      <c r="J847" s="1">
        <f t="shared" si="368"/>
        <v>22</v>
      </c>
      <c r="K847" s="1">
        <f t="shared" si="351"/>
        <v>14</v>
      </c>
      <c r="L847" s="5">
        <f t="shared" si="356"/>
        <v>1.00590837</v>
      </c>
      <c r="M847" s="12">
        <f t="shared" si="352"/>
        <v>1.00859988</v>
      </c>
      <c r="N847" s="12">
        <f t="shared" si="348"/>
        <v>1.10362803533876</v>
      </c>
      <c r="O847" s="5">
        <f t="shared" si="350"/>
        <v>1.1101486700000001</v>
      </c>
      <c r="P847" s="5">
        <f t="shared" si="357"/>
        <v>624.45804651000003</v>
      </c>
      <c r="Q847" s="10">
        <f t="shared" si="358"/>
        <v>0</v>
      </c>
      <c r="R847" s="6">
        <f t="shared" si="359"/>
        <v>0</v>
      </c>
      <c r="S847" s="5">
        <f t="shared" si="360"/>
        <v>0</v>
      </c>
      <c r="T847" s="6">
        <f t="shared" si="369"/>
        <v>0.12</v>
      </c>
      <c r="U847" s="10">
        <f t="shared" si="349"/>
        <v>3</v>
      </c>
      <c r="V847" s="10">
        <v>252</v>
      </c>
      <c r="W847" s="12">
        <f t="shared" si="361"/>
        <v>1.0013500609999999</v>
      </c>
      <c r="X847" s="5">
        <f t="shared" si="362"/>
        <v>0.84305644999999996</v>
      </c>
      <c r="Y847" s="11">
        <f t="shared" si="363"/>
        <v>0</v>
      </c>
      <c r="Z847" s="2" t="s">
        <v>65</v>
      </c>
      <c r="AA847" s="64">
        <f t="shared" si="370"/>
        <v>44316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9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4"/>
      <c r="CX847" s="1"/>
      <c r="CY847" s="1"/>
      <c r="CZ847" s="1"/>
      <c r="DA847" s="1"/>
      <c r="DB847" s="1"/>
      <c r="DC847" s="1"/>
      <c r="DD847" s="1"/>
      <c r="DE847" s="1"/>
      <c r="DF847" s="1"/>
      <c r="DG847" s="2"/>
      <c r="DH847" s="1"/>
      <c r="DI847" s="1"/>
      <c r="DJ847" s="1"/>
      <c r="DK847" s="1"/>
      <c r="DL847" s="1"/>
      <c r="DM847" s="1"/>
    </row>
    <row r="848" spans="1:117" x14ac:dyDescent="0.2">
      <c r="A848" s="97">
        <f t="shared" si="364"/>
        <v>44289</v>
      </c>
      <c r="B848" s="5">
        <f t="shared" si="353"/>
        <v>625.30110295999998</v>
      </c>
      <c r="C848" s="5">
        <f t="shared" si="365"/>
        <v>562.49947722000002</v>
      </c>
      <c r="D848" s="63">
        <f t="shared" si="366"/>
        <v>5622.43</v>
      </c>
      <c r="E848" s="11">
        <f>IF(K848=1,VLOOKUP(A848,[1]Plan1!$BO$80:$BQ$314,3),E847)</f>
        <v>5674.72</v>
      </c>
      <c r="F848" s="143">
        <f t="shared" si="367"/>
        <v>44271</v>
      </c>
      <c r="G848" s="9">
        <f t="shared" si="354"/>
        <v>9.3002491805145304E-3</v>
      </c>
      <c r="H848" s="64">
        <f t="shared" si="371"/>
        <v>44301</v>
      </c>
      <c r="I848" s="64">
        <f t="shared" si="355"/>
        <v>44301</v>
      </c>
      <c r="J848" s="1">
        <f t="shared" si="368"/>
        <v>22</v>
      </c>
      <c r="K848" s="1">
        <f t="shared" si="351"/>
        <v>14</v>
      </c>
      <c r="L848" s="5">
        <f t="shared" si="356"/>
        <v>1.00590837</v>
      </c>
      <c r="M848" s="12">
        <f t="shared" si="352"/>
        <v>1.00859988</v>
      </c>
      <c r="N848" s="12">
        <f t="shared" si="348"/>
        <v>1.10362803533876</v>
      </c>
      <c r="O848" s="5">
        <f t="shared" si="350"/>
        <v>1.1101486700000001</v>
      </c>
      <c r="P848" s="5">
        <f t="shared" si="357"/>
        <v>624.45804651000003</v>
      </c>
      <c r="Q848" s="10">
        <f t="shared" si="358"/>
        <v>0</v>
      </c>
      <c r="R848" s="6">
        <f t="shared" si="359"/>
        <v>0</v>
      </c>
      <c r="S848" s="5">
        <f t="shared" si="360"/>
        <v>0</v>
      </c>
      <c r="T848" s="6">
        <f t="shared" si="369"/>
        <v>0.12</v>
      </c>
      <c r="U848" s="10">
        <f t="shared" si="349"/>
        <v>3</v>
      </c>
      <c r="V848" s="10">
        <v>252</v>
      </c>
      <c r="W848" s="12">
        <f t="shared" si="361"/>
        <v>1.0013500609999999</v>
      </c>
      <c r="X848" s="5">
        <f t="shared" si="362"/>
        <v>0.84305644999999996</v>
      </c>
      <c r="Y848" s="11">
        <f t="shared" si="363"/>
        <v>0</v>
      </c>
      <c r="Z848" s="2" t="s">
        <v>65</v>
      </c>
      <c r="AA848" s="64">
        <f t="shared" si="370"/>
        <v>44316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9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4"/>
      <c r="CX848" s="1"/>
      <c r="CY848" s="1"/>
      <c r="CZ848" s="1"/>
      <c r="DA848" s="1"/>
      <c r="DB848" s="1"/>
      <c r="DC848" s="1"/>
      <c r="DD848" s="1"/>
      <c r="DE848" s="1"/>
      <c r="DF848" s="1"/>
      <c r="DG848" s="2"/>
      <c r="DH848" s="1"/>
      <c r="DI848" s="1"/>
      <c r="DJ848" s="1"/>
      <c r="DK848" s="1"/>
      <c r="DL848" s="1"/>
      <c r="DM848" s="1"/>
    </row>
    <row r="849" spans="1:117" x14ac:dyDescent="0.2">
      <c r="A849" s="97">
        <f t="shared" si="364"/>
        <v>44290</v>
      </c>
      <c r="B849" s="5">
        <f t="shared" si="353"/>
        <v>625.30110295999998</v>
      </c>
      <c r="C849" s="5">
        <f t="shared" si="365"/>
        <v>562.49947722000002</v>
      </c>
      <c r="D849" s="63">
        <f t="shared" si="366"/>
        <v>5622.43</v>
      </c>
      <c r="E849" s="11">
        <f>IF(K849=1,VLOOKUP(A849,[1]Plan1!$BO$80:$BQ$314,3),E848)</f>
        <v>5674.72</v>
      </c>
      <c r="F849" s="143">
        <f t="shared" si="367"/>
        <v>44271</v>
      </c>
      <c r="G849" s="9">
        <f t="shared" si="354"/>
        <v>9.3002491805145304E-3</v>
      </c>
      <c r="H849" s="64">
        <f t="shared" si="371"/>
        <v>44301</v>
      </c>
      <c r="I849" s="64">
        <f t="shared" si="355"/>
        <v>44301</v>
      </c>
      <c r="J849" s="1">
        <f t="shared" si="368"/>
        <v>22</v>
      </c>
      <c r="K849" s="1">
        <f t="shared" si="351"/>
        <v>14</v>
      </c>
      <c r="L849" s="5">
        <f t="shared" si="356"/>
        <v>1.00590837</v>
      </c>
      <c r="M849" s="12">
        <f t="shared" si="352"/>
        <v>1.00859988</v>
      </c>
      <c r="N849" s="12">
        <f t="shared" si="348"/>
        <v>1.10362803533876</v>
      </c>
      <c r="O849" s="5">
        <f t="shared" si="350"/>
        <v>1.1101486700000001</v>
      </c>
      <c r="P849" s="5">
        <f t="shared" si="357"/>
        <v>624.45804651000003</v>
      </c>
      <c r="Q849" s="10">
        <f t="shared" si="358"/>
        <v>0</v>
      </c>
      <c r="R849" s="6">
        <f t="shared" si="359"/>
        <v>0</v>
      </c>
      <c r="S849" s="5">
        <f t="shared" si="360"/>
        <v>0</v>
      </c>
      <c r="T849" s="6">
        <f t="shared" si="369"/>
        <v>0.12</v>
      </c>
      <c r="U849" s="10">
        <f t="shared" si="349"/>
        <v>3</v>
      </c>
      <c r="V849" s="10">
        <v>252</v>
      </c>
      <c r="W849" s="12">
        <f t="shared" si="361"/>
        <v>1.0013500609999999</v>
      </c>
      <c r="X849" s="5">
        <f t="shared" si="362"/>
        <v>0.84305644999999996</v>
      </c>
      <c r="Y849" s="11">
        <f t="shared" si="363"/>
        <v>0</v>
      </c>
      <c r="Z849" s="2" t="s">
        <v>65</v>
      </c>
      <c r="AA849" s="64">
        <f t="shared" si="370"/>
        <v>44316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9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4"/>
      <c r="CX849" s="1"/>
      <c r="CY849" s="1"/>
      <c r="CZ849" s="1"/>
      <c r="DA849" s="1"/>
      <c r="DB849" s="1"/>
      <c r="DC849" s="1"/>
      <c r="DD849" s="1"/>
      <c r="DE849" s="1"/>
      <c r="DF849" s="1"/>
      <c r="DG849" s="2"/>
      <c r="DH849" s="1"/>
      <c r="DI849" s="1"/>
      <c r="DJ849" s="1"/>
      <c r="DK849" s="1"/>
      <c r="DL849" s="1"/>
      <c r="DM849" s="1"/>
    </row>
    <row r="850" spans="1:117" x14ac:dyDescent="0.2">
      <c r="A850" s="97">
        <f t="shared" si="364"/>
        <v>44291</v>
      </c>
      <c r="B850" s="5">
        <f t="shared" si="353"/>
        <v>625.30110295999998</v>
      </c>
      <c r="C850" s="5">
        <f t="shared" si="365"/>
        <v>562.49947722000002</v>
      </c>
      <c r="D850" s="63">
        <f t="shared" si="366"/>
        <v>5622.43</v>
      </c>
      <c r="E850" s="11">
        <f>IF(K850=1,VLOOKUP(A850,[1]Plan1!$BO$80:$BQ$314,3),E849)</f>
        <v>5674.72</v>
      </c>
      <c r="F850" s="143">
        <f t="shared" si="367"/>
        <v>44271</v>
      </c>
      <c r="G850" s="9">
        <f t="shared" si="354"/>
        <v>9.3002491805145304E-3</v>
      </c>
      <c r="H850" s="64">
        <f t="shared" si="371"/>
        <v>44301</v>
      </c>
      <c r="I850" s="64">
        <f t="shared" si="355"/>
        <v>44301</v>
      </c>
      <c r="J850" s="1">
        <f t="shared" si="368"/>
        <v>22</v>
      </c>
      <c r="K850" s="1">
        <f t="shared" si="351"/>
        <v>14</v>
      </c>
      <c r="L850" s="5">
        <f t="shared" si="356"/>
        <v>1.00590837</v>
      </c>
      <c r="M850" s="12">
        <f t="shared" si="352"/>
        <v>1.00859988</v>
      </c>
      <c r="N850" s="12">
        <f t="shared" si="348"/>
        <v>1.10362803533876</v>
      </c>
      <c r="O850" s="5">
        <f t="shared" si="350"/>
        <v>1.1101486700000001</v>
      </c>
      <c r="P850" s="5">
        <f t="shared" si="357"/>
        <v>624.45804651000003</v>
      </c>
      <c r="Q850" s="10">
        <f t="shared" si="358"/>
        <v>0</v>
      </c>
      <c r="R850" s="6">
        <f t="shared" si="359"/>
        <v>0</v>
      </c>
      <c r="S850" s="5">
        <f t="shared" si="360"/>
        <v>0</v>
      </c>
      <c r="T850" s="6">
        <f t="shared" si="369"/>
        <v>0.12</v>
      </c>
      <c r="U850" s="10">
        <f t="shared" si="349"/>
        <v>3</v>
      </c>
      <c r="V850" s="10">
        <v>252</v>
      </c>
      <c r="W850" s="12">
        <f t="shared" si="361"/>
        <v>1.0013500609999999</v>
      </c>
      <c r="X850" s="5">
        <f t="shared" si="362"/>
        <v>0.84305644999999996</v>
      </c>
      <c r="Y850" s="11">
        <f t="shared" si="363"/>
        <v>0</v>
      </c>
      <c r="Z850" s="2" t="s">
        <v>65</v>
      </c>
      <c r="AA850" s="64">
        <f t="shared" si="370"/>
        <v>44316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9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4"/>
      <c r="CX850" s="1"/>
      <c r="CY850" s="1"/>
      <c r="CZ850" s="1"/>
      <c r="DA850" s="1"/>
      <c r="DB850" s="1"/>
      <c r="DC850" s="1"/>
      <c r="DD850" s="1"/>
      <c r="DE850" s="1"/>
      <c r="DF850" s="1"/>
      <c r="DG850" s="2"/>
      <c r="DH850" s="1"/>
      <c r="DI850" s="1"/>
      <c r="DJ850" s="1"/>
      <c r="DK850" s="1"/>
      <c r="DL850" s="1"/>
      <c r="DM850" s="1"/>
    </row>
    <row r="851" spans="1:117" x14ac:dyDescent="0.2">
      <c r="A851" s="97">
        <f t="shared" si="364"/>
        <v>44292</v>
      </c>
      <c r="B851" s="5">
        <f t="shared" si="353"/>
        <v>625.84567056000003</v>
      </c>
      <c r="C851" s="5">
        <f t="shared" si="365"/>
        <v>562.49947722000002</v>
      </c>
      <c r="D851" s="63">
        <f t="shared" si="366"/>
        <v>5622.43</v>
      </c>
      <c r="E851" s="11">
        <f>IF(K851=1,VLOOKUP(A851,[1]Plan1!$BO$80:$BQ$314,3),E850)</f>
        <v>5674.72</v>
      </c>
      <c r="F851" s="143">
        <f t="shared" si="367"/>
        <v>44271</v>
      </c>
      <c r="G851" s="9">
        <f t="shared" si="354"/>
        <v>9.3002491805145304E-3</v>
      </c>
      <c r="H851" s="64">
        <f t="shared" si="371"/>
        <v>44301</v>
      </c>
      <c r="I851" s="64">
        <f t="shared" si="355"/>
        <v>44301</v>
      </c>
      <c r="J851" s="1">
        <f t="shared" si="368"/>
        <v>22</v>
      </c>
      <c r="K851" s="1">
        <f t="shared" si="351"/>
        <v>15</v>
      </c>
      <c r="L851" s="5">
        <f t="shared" si="356"/>
        <v>1.0063317300000001</v>
      </c>
      <c r="M851" s="12">
        <f t="shared" si="352"/>
        <v>1.00859988</v>
      </c>
      <c r="N851" s="12">
        <f t="shared" si="348"/>
        <v>1.10362803533876</v>
      </c>
      <c r="O851" s="5">
        <f t="shared" si="350"/>
        <v>1.1106159099999999</v>
      </c>
      <c r="P851" s="5">
        <f t="shared" si="357"/>
        <v>624.72086876000003</v>
      </c>
      <c r="Q851" s="10">
        <f t="shared" si="358"/>
        <v>0</v>
      </c>
      <c r="R851" s="6">
        <f t="shared" si="359"/>
        <v>0</v>
      </c>
      <c r="S851" s="5">
        <f t="shared" si="360"/>
        <v>0</v>
      </c>
      <c r="T851" s="6">
        <f t="shared" si="369"/>
        <v>0.12</v>
      </c>
      <c r="U851" s="10">
        <f t="shared" si="349"/>
        <v>4</v>
      </c>
      <c r="V851" s="10">
        <v>252</v>
      </c>
      <c r="W851" s="12">
        <f t="shared" si="361"/>
        <v>1.0018004869999999</v>
      </c>
      <c r="X851" s="5">
        <f t="shared" si="362"/>
        <v>1.1248018</v>
      </c>
      <c r="Y851" s="11">
        <f t="shared" si="363"/>
        <v>0</v>
      </c>
      <c r="Z851" s="2" t="s">
        <v>65</v>
      </c>
      <c r="AA851" s="64">
        <f t="shared" si="370"/>
        <v>44316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9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4"/>
      <c r="CX851" s="1"/>
      <c r="CY851" s="1"/>
      <c r="CZ851" s="1"/>
      <c r="DA851" s="1"/>
      <c r="DB851" s="1"/>
      <c r="DC851" s="1"/>
      <c r="DD851" s="1"/>
      <c r="DE851" s="1"/>
      <c r="DF851" s="1"/>
      <c r="DG851" s="2"/>
      <c r="DH851" s="1"/>
      <c r="DI851" s="1"/>
      <c r="DJ851" s="1"/>
      <c r="DK851" s="1"/>
      <c r="DL851" s="1"/>
      <c r="DM851" s="1"/>
    </row>
    <row r="852" spans="1:117" x14ac:dyDescent="0.2">
      <c r="A852" s="97">
        <f t="shared" si="364"/>
        <v>44293</v>
      </c>
      <c r="B852" s="5">
        <f t="shared" si="353"/>
        <v>626.39070829000002</v>
      </c>
      <c r="C852" s="5">
        <f t="shared" si="365"/>
        <v>562.49947722000002</v>
      </c>
      <c r="D852" s="63">
        <f t="shared" si="366"/>
        <v>5622.43</v>
      </c>
      <c r="E852" s="11">
        <f>IF(K852=1,VLOOKUP(A852,[1]Plan1!$BO$80:$BQ$314,3),E851)</f>
        <v>5674.72</v>
      </c>
      <c r="F852" s="143">
        <f t="shared" si="367"/>
        <v>44271</v>
      </c>
      <c r="G852" s="9">
        <f t="shared" si="354"/>
        <v>9.3002491805145304E-3</v>
      </c>
      <c r="H852" s="64">
        <f t="shared" si="371"/>
        <v>44301</v>
      </c>
      <c r="I852" s="64">
        <f t="shared" si="355"/>
        <v>44301</v>
      </c>
      <c r="J852" s="1">
        <f t="shared" si="368"/>
        <v>22</v>
      </c>
      <c r="K852" s="1">
        <f t="shared" si="351"/>
        <v>16</v>
      </c>
      <c r="L852" s="5">
        <f t="shared" si="356"/>
        <v>1.00675527</v>
      </c>
      <c r="M852" s="12">
        <f t="shared" si="352"/>
        <v>1.00859988</v>
      </c>
      <c r="N852" s="12">
        <f t="shared" si="348"/>
        <v>1.10362803533876</v>
      </c>
      <c r="O852" s="5">
        <f t="shared" si="350"/>
        <v>1.11108334</v>
      </c>
      <c r="P852" s="5">
        <f t="shared" si="357"/>
        <v>624.98379789000001</v>
      </c>
      <c r="Q852" s="10">
        <f t="shared" si="358"/>
        <v>0</v>
      </c>
      <c r="R852" s="6">
        <f t="shared" si="359"/>
        <v>0</v>
      </c>
      <c r="S852" s="5">
        <f t="shared" si="360"/>
        <v>0</v>
      </c>
      <c r="T852" s="6">
        <f t="shared" si="369"/>
        <v>0.12</v>
      </c>
      <c r="U852" s="10">
        <f t="shared" si="349"/>
        <v>5</v>
      </c>
      <c r="V852" s="10">
        <v>252</v>
      </c>
      <c r="W852" s="12">
        <f t="shared" si="361"/>
        <v>1.002251115</v>
      </c>
      <c r="X852" s="5">
        <f t="shared" si="362"/>
        <v>1.4069103999999999</v>
      </c>
      <c r="Y852" s="11">
        <f t="shared" si="363"/>
        <v>0</v>
      </c>
      <c r="Z852" s="2" t="s">
        <v>65</v>
      </c>
      <c r="AA852" s="64">
        <f t="shared" si="370"/>
        <v>44316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9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4"/>
      <c r="CX852" s="1"/>
      <c r="CY852" s="1"/>
      <c r="CZ852" s="1"/>
      <c r="DA852" s="1"/>
      <c r="DB852" s="1"/>
      <c r="DC852" s="1"/>
      <c r="DD852" s="1"/>
      <c r="DE852" s="1"/>
      <c r="DF852" s="1"/>
      <c r="DG852" s="2"/>
      <c r="DH852" s="1"/>
      <c r="DI852" s="1"/>
      <c r="DJ852" s="1"/>
      <c r="DK852" s="1"/>
      <c r="DL852" s="1"/>
      <c r="DM852" s="1"/>
    </row>
    <row r="853" spans="1:117" x14ac:dyDescent="0.2">
      <c r="A853" s="97">
        <f t="shared" si="364"/>
        <v>44294</v>
      </c>
      <c r="B853" s="5">
        <f t="shared" si="353"/>
        <v>626.93621143000007</v>
      </c>
      <c r="C853" s="5">
        <f t="shared" si="365"/>
        <v>562.49947722000002</v>
      </c>
      <c r="D853" s="63">
        <f t="shared" si="366"/>
        <v>5622.43</v>
      </c>
      <c r="E853" s="11">
        <f>IF(K853=1,VLOOKUP(A853,[1]Plan1!$BO$80:$BQ$314,3),E852)</f>
        <v>5674.72</v>
      </c>
      <c r="F853" s="143">
        <f t="shared" si="367"/>
        <v>44271</v>
      </c>
      <c r="G853" s="9">
        <f t="shared" si="354"/>
        <v>9.3002491805145304E-3</v>
      </c>
      <c r="H853" s="64">
        <f t="shared" si="371"/>
        <v>44301</v>
      </c>
      <c r="I853" s="64">
        <f t="shared" si="355"/>
        <v>44301</v>
      </c>
      <c r="J853" s="1">
        <f t="shared" si="368"/>
        <v>22</v>
      </c>
      <c r="K853" s="1">
        <f t="shared" si="351"/>
        <v>17</v>
      </c>
      <c r="L853" s="5">
        <f t="shared" si="356"/>
        <v>1.0071789799999999</v>
      </c>
      <c r="M853" s="12">
        <f t="shared" si="352"/>
        <v>1.00859988</v>
      </c>
      <c r="N853" s="12">
        <f t="shared" si="348"/>
        <v>1.10362803533876</v>
      </c>
      <c r="O853" s="5">
        <f t="shared" si="350"/>
        <v>1.11155095</v>
      </c>
      <c r="P853" s="5">
        <f t="shared" si="357"/>
        <v>625.24682827000004</v>
      </c>
      <c r="Q853" s="10">
        <f t="shared" si="358"/>
        <v>0</v>
      </c>
      <c r="R853" s="6">
        <f t="shared" si="359"/>
        <v>0</v>
      </c>
      <c r="S853" s="5">
        <f t="shared" si="360"/>
        <v>0</v>
      </c>
      <c r="T853" s="6">
        <f t="shared" si="369"/>
        <v>0.12</v>
      </c>
      <c r="U853" s="10">
        <f t="shared" si="349"/>
        <v>6</v>
      </c>
      <c r="V853" s="10">
        <v>252</v>
      </c>
      <c r="W853" s="12">
        <f t="shared" si="361"/>
        <v>1.002701946</v>
      </c>
      <c r="X853" s="5">
        <f t="shared" si="362"/>
        <v>1.68938316</v>
      </c>
      <c r="Y853" s="11">
        <f t="shared" si="363"/>
        <v>0</v>
      </c>
      <c r="Z853" s="2" t="s">
        <v>65</v>
      </c>
      <c r="AA853" s="64">
        <f t="shared" si="370"/>
        <v>44316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9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4"/>
      <c r="CX853" s="1"/>
      <c r="CY853" s="1"/>
      <c r="CZ853" s="1"/>
      <c r="DA853" s="1"/>
      <c r="DB853" s="1"/>
      <c r="DC853" s="1"/>
      <c r="DD853" s="1"/>
      <c r="DE853" s="1"/>
      <c r="DF853" s="1"/>
      <c r="DG853" s="2"/>
      <c r="DH853" s="1"/>
      <c r="DI853" s="1"/>
      <c r="DJ853" s="1"/>
      <c r="DK853" s="1"/>
      <c r="DL853" s="1"/>
      <c r="DM853" s="1"/>
    </row>
    <row r="854" spans="1:117" x14ac:dyDescent="0.2">
      <c r="A854" s="97">
        <f t="shared" si="364"/>
        <v>44295</v>
      </c>
      <c r="B854" s="5">
        <f t="shared" si="353"/>
        <v>627.48220222999998</v>
      </c>
      <c r="C854" s="5">
        <f t="shared" si="365"/>
        <v>562.49947722000002</v>
      </c>
      <c r="D854" s="63">
        <f t="shared" si="366"/>
        <v>5622.43</v>
      </c>
      <c r="E854" s="11">
        <f>IF(K854=1,VLOOKUP(A854,[1]Plan1!$BO$80:$BQ$314,3),E853)</f>
        <v>5674.72</v>
      </c>
      <c r="F854" s="143">
        <f t="shared" si="367"/>
        <v>44271</v>
      </c>
      <c r="G854" s="9">
        <f t="shared" si="354"/>
        <v>9.3002491805145304E-3</v>
      </c>
      <c r="H854" s="64">
        <f t="shared" si="371"/>
        <v>44301</v>
      </c>
      <c r="I854" s="64">
        <f t="shared" si="355"/>
        <v>44301</v>
      </c>
      <c r="J854" s="1">
        <f t="shared" si="368"/>
        <v>22</v>
      </c>
      <c r="K854" s="1">
        <f t="shared" si="351"/>
        <v>18</v>
      </c>
      <c r="L854" s="5">
        <f t="shared" si="356"/>
        <v>1.0076028800000001</v>
      </c>
      <c r="M854" s="12">
        <f t="shared" si="352"/>
        <v>1.00859988</v>
      </c>
      <c r="N854" s="12">
        <f t="shared" si="348"/>
        <v>1.10362803533876</v>
      </c>
      <c r="O854" s="5">
        <f t="shared" si="350"/>
        <v>1.1120187800000001</v>
      </c>
      <c r="P854" s="5">
        <f t="shared" si="357"/>
        <v>625.50998240000001</v>
      </c>
      <c r="Q854" s="10">
        <f t="shared" si="358"/>
        <v>0</v>
      </c>
      <c r="R854" s="6">
        <f t="shared" si="359"/>
        <v>0</v>
      </c>
      <c r="S854" s="5">
        <f t="shared" si="360"/>
        <v>0</v>
      </c>
      <c r="T854" s="6">
        <f t="shared" si="369"/>
        <v>0.12</v>
      </c>
      <c r="U854" s="10">
        <f t="shared" si="349"/>
        <v>7</v>
      </c>
      <c r="V854" s="10">
        <v>252</v>
      </c>
      <c r="W854" s="12">
        <f t="shared" si="361"/>
        <v>1.003152979</v>
      </c>
      <c r="X854" s="5">
        <f t="shared" si="362"/>
        <v>1.97221983</v>
      </c>
      <c r="Y854" s="11">
        <f t="shared" si="363"/>
        <v>0</v>
      </c>
      <c r="Z854" s="2" t="s">
        <v>65</v>
      </c>
      <c r="AA854" s="64">
        <f t="shared" si="370"/>
        <v>44316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9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4"/>
      <c r="CX854" s="1"/>
      <c r="CY854" s="1"/>
      <c r="CZ854" s="1"/>
      <c r="DA854" s="1"/>
      <c r="DB854" s="1"/>
      <c r="DC854" s="1"/>
      <c r="DD854" s="1"/>
      <c r="DE854" s="1"/>
      <c r="DF854" s="1"/>
      <c r="DG854" s="2"/>
      <c r="DH854" s="1"/>
      <c r="DI854" s="1"/>
      <c r="DJ854" s="1"/>
      <c r="DK854" s="1"/>
      <c r="DL854" s="1"/>
      <c r="DM854" s="1"/>
    </row>
    <row r="855" spans="1:117" x14ac:dyDescent="0.2">
      <c r="A855" s="97">
        <f t="shared" si="364"/>
        <v>44296</v>
      </c>
      <c r="B855" s="5">
        <f t="shared" si="353"/>
        <v>628.02866533999998</v>
      </c>
      <c r="C855" s="5">
        <f t="shared" si="365"/>
        <v>562.49947722000002</v>
      </c>
      <c r="D855" s="63">
        <f t="shared" si="366"/>
        <v>5622.43</v>
      </c>
      <c r="E855" s="11">
        <f>IF(K855=1,VLOOKUP(A855,[1]Plan1!$BO$80:$BQ$314,3),E854)</f>
        <v>5674.72</v>
      </c>
      <c r="F855" s="143">
        <f t="shared" si="367"/>
        <v>44271</v>
      </c>
      <c r="G855" s="9">
        <f t="shared" si="354"/>
        <v>9.3002491805145304E-3</v>
      </c>
      <c r="H855" s="64">
        <f t="shared" si="371"/>
        <v>44301</v>
      </c>
      <c r="I855" s="64">
        <f t="shared" si="355"/>
        <v>44301</v>
      </c>
      <c r="J855" s="1">
        <f t="shared" si="368"/>
        <v>22</v>
      </c>
      <c r="K855" s="1">
        <f t="shared" si="351"/>
        <v>19</v>
      </c>
      <c r="L855" s="5">
        <f t="shared" si="356"/>
        <v>1.0080269500000001</v>
      </c>
      <c r="M855" s="12">
        <f t="shared" si="352"/>
        <v>1.00859988</v>
      </c>
      <c r="N855" s="12">
        <f t="shared" si="348"/>
        <v>1.10362803533876</v>
      </c>
      <c r="O855" s="5">
        <f t="shared" si="350"/>
        <v>1.1124868000000001</v>
      </c>
      <c r="P855" s="5">
        <f t="shared" si="357"/>
        <v>625.77324340999996</v>
      </c>
      <c r="Q855" s="10">
        <f t="shared" si="358"/>
        <v>0</v>
      </c>
      <c r="R855" s="6">
        <f t="shared" si="359"/>
        <v>0</v>
      </c>
      <c r="S855" s="5">
        <f t="shared" si="360"/>
        <v>0</v>
      </c>
      <c r="T855" s="6">
        <f t="shared" si="369"/>
        <v>0.12</v>
      </c>
      <c r="U855" s="10">
        <f t="shared" si="349"/>
        <v>8</v>
      </c>
      <c r="V855" s="10">
        <v>252</v>
      </c>
      <c r="W855" s="12">
        <f t="shared" si="361"/>
        <v>1.003604216</v>
      </c>
      <c r="X855" s="5">
        <f t="shared" si="362"/>
        <v>2.2554219299999998</v>
      </c>
      <c r="Y855" s="11">
        <f t="shared" si="363"/>
        <v>0</v>
      </c>
      <c r="Z855" s="2" t="s">
        <v>65</v>
      </c>
      <c r="AA855" s="64">
        <f t="shared" si="370"/>
        <v>44316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9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4"/>
      <c r="CX855" s="1"/>
      <c r="CY855" s="1"/>
      <c r="CZ855" s="1"/>
      <c r="DA855" s="1"/>
      <c r="DB855" s="1"/>
      <c r="DC855" s="1"/>
      <c r="DD855" s="1"/>
      <c r="DE855" s="1"/>
      <c r="DF855" s="1"/>
      <c r="DG855" s="2"/>
      <c r="DH855" s="1"/>
      <c r="DI855" s="1"/>
      <c r="DJ855" s="1"/>
      <c r="DK855" s="1"/>
      <c r="DL855" s="1"/>
      <c r="DM855" s="1"/>
    </row>
    <row r="856" spans="1:117" x14ac:dyDescent="0.2">
      <c r="A856" s="97">
        <f t="shared" si="364"/>
        <v>44297</v>
      </c>
      <c r="B856" s="5">
        <f t="shared" si="353"/>
        <v>628.02866533999998</v>
      </c>
      <c r="C856" s="5">
        <f t="shared" si="365"/>
        <v>562.49947722000002</v>
      </c>
      <c r="D856" s="63">
        <f t="shared" si="366"/>
        <v>5622.43</v>
      </c>
      <c r="E856" s="11">
        <f>IF(K856=1,VLOOKUP(A856,[1]Plan1!$BO$80:$BQ$314,3),E855)</f>
        <v>5674.72</v>
      </c>
      <c r="F856" s="143">
        <f t="shared" si="367"/>
        <v>44271</v>
      </c>
      <c r="G856" s="9">
        <f t="shared" si="354"/>
        <v>9.3002491805145304E-3</v>
      </c>
      <c r="H856" s="64">
        <f t="shared" si="371"/>
        <v>44301</v>
      </c>
      <c r="I856" s="64">
        <f t="shared" si="355"/>
        <v>44301</v>
      </c>
      <c r="J856" s="1">
        <f t="shared" si="368"/>
        <v>22</v>
      </c>
      <c r="K856" s="1">
        <f t="shared" si="351"/>
        <v>19</v>
      </c>
      <c r="L856" s="5">
        <f t="shared" si="356"/>
        <v>1.0080269500000001</v>
      </c>
      <c r="M856" s="12">
        <f t="shared" si="352"/>
        <v>1.00859988</v>
      </c>
      <c r="N856" s="12">
        <f t="shared" si="348"/>
        <v>1.10362803533876</v>
      </c>
      <c r="O856" s="5">
        <f t="shared" si="350"/>
        <v>1.1124868000000001</v>
      </c>
      <c r="P856" s="5">
        <f t="shared" si="357"/>
        <v>625.77324340999996</v>
      </c>
      <c r="Q856" s="10">
        <f t="shared" si="358"/>
        <v>0</v>
      </c>
      <c r="R856" s="6">
        <f t="shared" si="359"/>
        <v>0</v>
      </c>
      <c r="S856" s="5">
        <f t="shared" si="360"/>
        <v>0</v>
      </c>
      <c r="T856" s="6">
        <f t="shared" si="369"/>
        <v>0.12</v>
      </c>
      <c r="U856" s="10">
        <f t="shared" si="349"/>
        <v>8</v>
      </c>
      <c r="V856" s="10">
        <v>252</v>
      </c>
      <c r="W856" s="12">
        <f t="shared" si="361"/>
        <v>1.003604216</v>
      </c>
      <c r="X856" s="5">
        <f t="shared" si="362"/>
        <v>2.2554219299999998</v>
      </c>
      <c r="Y856" s="11">
        <f t="shared" si="363"/>
        <v>0</v>
      </c>
      <c r="Z856" s="2" t="s">
        <v>65</v>
      </c>
      <c r="AA856" s="64">
        <f t="shared" si="370"/>
        <v>44316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9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4"/>
      <c r="CX856" s="1"/>
      <c r="CY856" s="1"/>
      <c r="CZ856" s="1"/>
      <c r="DA856" s="1"/>
      <c r="DB856" s="1"/>
      <c r="DC856" s="1"/>
      <c r="DD856" s="1"/>
      <c r="DE856" s="1"/>
      <c r="DF856" s="1"/>
      <c r="DG856" s="2"/>
      <c r="DH856" s="1"/>
      <c r="DI856" s="1"/>
      <c r="DJ856" s="1"/>
      <c r="DK856" s="1"/>
      <c r="DL856" s="1"/>
      <c r="DM856" s="1"/>
    </row>
    <row r="857" spans="1:117" x14ac:dyDescent="0.2">
      <c r="A857" s="97">
        <f t="shared" si="364"/>
        <v>44298</v>
      </c>
      <c r="B857" s="5">
        <f t="shared" si="353"/>
        <v>628.02866533999998</v>
      </c>
      <c r="C857" s="5">
        <f t="shared" si="365"/>
        <v>562.49947722000002</v>
      </c>
      <c r="D857" s="63">
        <f t="shared" si="366"/>
        <v>5622.43</v>
      </c>
      <c r="E857" s="11">
        <f>IF(K857=1,VLOOKUP(A857,[1]Plan1!$BO$80:$BQ$314,3),E856)</f>
        <v>5674.72</v>
      </c>
      <c r="F857" s="143">
        <f t="shared" si="367"/>
        <v>44271</v>
      </c>
      <c r="G857" s="9">
        <f t="shared" si="354"/>
        <v>9.3002491805145304E-3</v>
      </c>
      <c r="H857" s="64">
        <f t="shared" si="371"/>
        <v>44301</v>
      </c>
      <c r="I857" s="64">
        <f t="shared" si="355"/>
        <v>44301</v>
      </c>
      <c r="J857" s="1">
        <f t="shared" si="368"/>
        <v>22</v>
      </c>
      <c r="K857" s="1">
        <f t="shared" si="351"/>
        <v>19</v>
      </c>
      <c r="L857" s="5">
        <f t="shared" si="356"/>
        <v>1.0080269500000001</v>
      </c>
      <c r="M857" s="12">
        <f t="shared" si="352"/>
        <v>1.00859988</v>
      </c>
      <c r="N857" s="12">
        <f t="shared" si="348"/>
        <v>1.10362803533876</v>
      </c>
      <c r="O857" s="5">
        <f t="shared" si="350"/>
        <v>1.1124868000000001</v>
      </c>
      <c r="P857" s="5">
        <f t="shared" si="357"/>
        <v>625.77324340999996</v>
      </c>
      <c r="Q857" s="10">
        <f t="shared" si="358"/>
        <v>0</v>
      </c>
      <c r="R857" s="6">
        <f t="shared" si="359"/>
        <v>0</v>
      </c>
      <c r="S857" s="5">
        <f t="shared" si="360"/>
        <v>0</v>
      </c>
      <c r="T857" s="6">
        <f t="shared" si="369"/>
        <v>0.12</v>
      </c>
      <c r="U857" s="10">
        <f t="shared" si="349"/>
        <v>8</v>
      </c>
      <c r="V857" s="10">
        <v>252</v>
      </c>
      <c r="W857" s="12">
        <f t="shared" si="361"/>
        <v>1.003604216</v>
      </c>
      <c r="X857" s="5">
        <f t="shared" si="362"/>
        <v>2.2554219299999998</v>
      </c>
      <c r="Y857" s="11">
        <f t="shared" si="363"/>
        <v>0</v>
      </c>
      <c r="Z857" s="2" t="s">
        <v>65</v>
      </c>
      <c r="AA857" s="64">
        <f t="shared" si="370"/>
        <v>44316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9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4"/>
      <c r="CX857" s="1"/>
      <c r="CY857" s="1"/>
      <c r="CZ857" s="1"/>
      <c r="DA857" s="1"/>
      <c r="DB857" s="1"/>
      <c r="DC857" s="1"/>
      <c r="DD857" s="1"/>
      <c r="DE857" s="1"/>
      <c r="DF857" s="1"/>
      <c r="DG857" s="2"/>
      <c r="DH857" s="1"/>
      <c r="DI857" s="1"/>
      <c r="DJ857" s="1"/>
      <c r="DK857" s="1"/>
      <c r="DL857" s="1"/>
      <c r="DM857" s="1"/>
    </row>
    <row r="858" spans="1:117" x14ac:dyDescent="0.2">
      <c r="A858" s="97">
        <f t="shared" si="364"/>
        <v>44299</v>
      </c>
      <c r="B858" s="5">
        <f t="shared" si="353"/>
        <v>628.57559979999996</v>
      </c>
      <c r="C858" s="5">
        <f t="shared" si="365"/>
        <v>562.49947722000002</v>
      </c>
      <c r="D858" s="63">
        <f t="shared" si="366"/>
        <v>5622.43</v>
      </c>
      <c r="E858" s="11">
        <f>IF(K858=1,VLOOKUP(A858,[1]Plan1!$BO$80:$BQ$314,3),E857)</f>
        <v>5674.72</v>
      </c>
      <c r="F858" s="143">
        <f t="shared" si="367"/>
        <v>44271</v>
      </c>
      <c r="G858" s="9">
        <f t="shared" si="354"/>
        <v>9.3002491805145304E-3</v>
      </c>
      <c r="H858" s="64">
        <f t="shared" si="371"/>
        <v>44301</v>
      </c>
      <c r="I858" s="64">
        <f t="shared" si="355"/>
        <v>44301</v>
      </c>
      <c r="J858" s="1">
        <f t="shared" si="368"/>
        <v>22</v>
      </c>
      <c r="K858" s="1">
        <f t="shared" si="351"/>
        <v>20</v>
      </c>
      <c r="L858" s="5">
        <f t="shared" si="356"/>
        <v>1.0084512000000001</v>
      </c>
      <c r="M858" s="12">
        <f t="shared" si="352"/>
        <v>1.00859988</v>
      </c>
      <c r="N858" s="12">
        <f t="shared" si="348"/>
        <v>1.10362803533876</v>
      </c>
      <c r="O858" s="5">
        <f t="shared" si="350"/>
        <v>1.1129550100000001</v>
      </c>
      <c r="P858" s="5">
        <f t="shared" si="357"/>
        <v>626.03661129</v>
      </c>
      <c r="Q858" s="10">
        <f t="shared" si="358"/>
        <v>0</v>
      </c>
      <c r="R858" s="6">
        <f t="shared" si="359"/>
        <v>0</v>
      </c>
      <c r="S858" s="5">
        <f t="shared" si="360"/>
        <v>0</v>
      </c>
      <c r="T858" s="6">
        <f t="shared" si="369"/>
        <v>0.12</v>
      </c>
      <c r="U858" s="10">
        <f t="shared" si="349"/>
        <v>9</v>
      </c>
      <c r="V858" s="10">
        <v>252</v>
      </c>
      <c r="W858" s="12">
        <f t="shared" si="361"/>
        <v>1.0040556549999999</v>
      </c>
      <c r="X858" s="5">
        <f t="shared" si="362"/>
        <v>2.5389885099999998</v>
      </c>
      <c r="Y858" s="11">
        <f t="shared" si="363"/>
        <v>0</v>
      </c>
      <c r="Z858" s="2" t="s">
        <v>65</v>
      </c>
      <c r="AA858" s="64">
        <f t="shared" si="370"/>
        <v>44316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9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4"/>
      <c r="CX858" s="1"/>
      <c r="CY858" s="1"/>
      <c r="CZ858" s="1"/>
      <c r="DA858" s="1"/>
      <c r="DB858" s="1"/>
      <c r="DC858" s="1"/>
      <c r="DD858" s="1"/>
      <c r="DE858" s="1"/>
      <c r="DF858" s="1"/>
      <c r="DG858" s="2"/>
      <c r="DH858" s="1"/>
      <c r="DI858" s="1"/>
      <c r="DJ858" s="1"/>
      <c r="DK858" s="1"/>
      <c r="DL858" s="1"/>
      <c r="DM858" s="1"/>
    </row>
    <row r="859" spans="1:117" x14ac:dyDescent="0.2">
      <c r="A859" s="97">
        <f t="shared" si="364"/>
        <v>44300</v>
      </c>
      <c r="B859" s="5">
        <f t="shared" si="353"/>
        <v>629.12302348999992</v>
      </c>
      <c r="C859" s="5">
        <f t="shared" si="365"/>
        <v>562.49947722000002</v>
      </c>
      <c r="D859" s="63">
        <f t="shared" si="366"/>
        <v>5622.43</v>
      </c>
      <c r="E859" s="11">
        <f>IF(K859=1,VLOOKUP(A859,[1]Plan1!$BO$80:$BQ$314,3),E858)</f>
        <v>5674.72</v>
      </c>
      <c r="F859" s="143">
        <f t="shared" si="367"/>
        <v>44271</v>
      </c>
      <c r="G859" s="9">
        <f t="shared" si="354"/>
        <v>9.3002491805145304E-3</v>
      </c>
      <c r="H859" s="64">
        <f t="shared" si="371"/>
        <v>44301</v>
      </c>
      <c r="I859" s="64">
        <f t="shared" si="355"/>
        <v>44301</v>
      </c>
      <c r="J859" s="1">
        <f t="shared" si="368"/>
        <v>22</v>
      </c>
      <c r="K859" s="1">
        <f t="shared" si="351"/>
        <v>21</v>
      </c>
      <c r="L859" s="5">
        <f t="shared" si="356"/>
        <v>1.0088756400000001</v>
      </c>
      <c r="M859" s="12">
        <f t="shared" si="352"/>
        <v>1.00859988</v>
      </c>
      <c r="N859" s="12">
        <f t="shared" si="348"/>
        <v>1.10362803533876</v>
      </c>
      <c r="O859" s="5">
        <f t="shared" si="350"/>
        <v>1.11342344</v>
      </c>
      <c r="P859" s="5">
        <f t="shared" si="357"/>
        <v>626.30010291999997</v>
      </c>
      <c r="Q859" s="10">
        <f t="shared" si="358"/>
        <v>0</v>
      </c>
      <c r="R859" s="6">
        <f t="shared" si="359"/>
        <v>0</v>
      </c>
      <c r="S859" s="5">
        <f t="shared" si="360"/>
        <v>0</v>
      </c>
      <c r="T859" s="6">
        <f t="shared" si="369"/>
        <v>0.12</v>
      </c>
      <c r="U859" s="10">
        <f t="shared" si="349"/>
        <v>10</v>
      </c>
      <c r="V859" s="10">
        <v>252</v>
      </c>
      <c r="W859" s="12">
        <f t="shared" si="361"/>
        <v>1.004507297</v>
      </c>
      <c r="X859" s="5">
        <f t="shared" si="362"/>
        <v>2.82292057</v>
      </c>
      <c r="Y859" s="11">
        <f t="shared" si="363"/>
        <v>0</v>
      </c>
      <c r="Z859" s="2" t="s">
        <v>65</v>
      </c>
      <c r="AA859" s="64">
        <f t="shared" si="370"/>
        <v>44316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9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4"/>
      <c r="CX859" s="1"/>
      <c r="CY859" s="1"/>
      <c r="CZ859" s="1"/>
      <c r="DA859" s="1"/>
      <c r="DB859" s="1"/>
      <c r="DC859" s="1"/>
      <c r="DD859" s="1"/>
      <c r="DE859" s="1"/>
      <c r="DF859" s="1"/>
      <c r="DG859" s="2"/>
      <c r="DH859" s="1"/>
      <c r="DI859" s="1"/>
      <c r="DJ859" s="1"/>
      <c r="DK859" s="1"/>
      <c r="DL859" s="1"/>
      <c r="DM859" s="1"/>
    </row>
    <row r="860" spans="1:117" x14ac:dyDescent="0.2">
      <c r="A860" s="97">
        <f t="shared" si="364"/>
        <v>44301</v>
      </c>
      <c r="B860" s="5">
        <f t="shared" si="353"/>
        <v>629.67090910000002</v>
      </c>
      <c r="C860" s="5">
        <f t="shared" si="365"/>
        <v>562.49947722000002</v>
      </c>
      <c r="D860" s="63">
        <f t="shared" si="366"/>
        <v>5622.43</v>
      </c>
      <c r="E860" s="11">
        <f>IF(K860=1,VLOOKUP(A860,[1]Plan1!$BO$80:$BQ$314,3),E859)</f>
        <v>5674.72</v>
      </c>
      <c r="F860" s="143">
        <f t="shared" si="367"/>
        <v>44271</v>
      </c>
      <c r="G860" s="9">
        <f t="shared" si="354"/>
        <v>9.3002491805145304E-3</v>
      </c>
      <c r="H860" s="64">
        <f t="shared" si="371"/>
        <v>44333</v>
      </c>
      <c r="I860" s="64">
        <f t="shared" si="355"/>
        <v>44301</v>
      </c>
      <c r="J860" s="1">
        <f t="shared" si="368"/>
        <v>22</v>
      </c>
      <c r="K860" s="1">
        <f t="shared" si="351"/>
        <v>22</v>
      </c>
      <c r="L860" s="5">
        <f t="shared" si="356"/>
        <v>1.00930024</v>
      </c>
      <c r="M860" s="12">
        <f t="shared" si="352"/>
        <v>1.00859988</v>
      </c>
      <c r="N860" s="12">
        <f t="shared" si="348"/>
        <v>1.10362803533876</v>
      </c>
      <c r="O860" s="5">
        <f t="shared" si="350"/>
        <v>1.1138920400000001</v>
      </c>
      <c r="P860" s="5">
        <f t="shared" si="357"/>
        <v>626.56369016999997</v>
      </c>
      <c r="Q860" s="10">
        <f t="shared" si="358"/>
        <v>0</v>
      </c>
      <c r="R860" s="6">
        <f t="shared" si="359"/>
        <v>0</v>
      </c>
      <c r="S860" s="5">
        <f t="shared" si="360"/>
        <v>0</v>
      </c>
      <c r="T860" s="6">
        <f t="shared" si="369"/>
        <v>0.12</v>
      </c>
      <c r="U860" s="10">
        <f t="shared" si="349"/>
        <v>11</v>
      </c>
      <c r="V860" s="10">
        <v>252</v>
      </c>
      <c r="W860" s="12">
        <f t="shared" si="361"/>
        <v>1.004959143</v>
      </c>
      <c r="X860" s="5">
        <f t="shared" si="362"/>
        <v>3.1072189300000002</v>
      </c>
      <c r="Y860" s="11">
        <f t="shared" si="363"/>
        <v>0</v>
      </c>
      <c r="Z860" s="2" t="s">
        <v>65</v>
      </c>
      <c r="AA860" s="64">
        <f t="shared" si="370"/>
        <v>44316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9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4"/>
      <c r="CX860" s="1"/>
      <c r="CY860" s="1"/>
      <c r="CZ860" s="1"/>
      <c r="DA860" s="1"/>
      <c r="DB860" s="1"/>
      <c r="DC860" s="1"/>
      <c r="DD860" s="1"/>
      <c r="DE860" s="1"/>
      <c r="DF860" s="1"/>
      <c r="DG860" s="2"/>
      <c r="DH860" s="1"/>
      <c r="DI860" s="1"/>
      <c r="DJ860" s="1"/>
      <c r="DK860" s="1"/>
      <c r="DL860" s="1"/>
      <c r="DM860" s="1"/>
    </row>
    <row r="861" spans="1:117" x14ac:dyDescent="0.2">
      <c r="A861" s="97">
        <f t="shared" si="364"/>
        <v>44302</v>
      </c>
      <c r="B861" s="5">
        <f t="shared" si="353"/>
        <v>630.04698617999998</v>
      </c>
      <c r="C861" s="5">
        <f t="shared" si="365"/>
        <v>562.49947722000002</v>
      </c>
      <c r="D861" s="63">
        <f t="shared" si="366"/>
        <v>5674.72</v>
      </c>
      <c r="E861" s="11">
        <f>IF(K861=1,VLOOKUP(A861,[1]Plan1!$BO$80:$BQ$314,3),E860)</f>
        <v>5692.31</v>
      </c>
      <c r="F861" s="143">
        <f t="shared" si="367"/>
        <v>44302</v>
      </c>
      <c r="G861" s="9">
        <f t="shared" si="354"/>
        <v>3.0997124087179806E-3</v>
      </c>
      <c r="H861" s="64">
        <f t="shared" si="371"/>
        <v>44333</v>
      </c>
      <c r="I861" s="64">
        <f t="shared" si="355"/>
        <v>44333</v>
      </c>
      <c r="J861" s="1">
        <f t="shared" si="368"/>
        <v>21</v>
      </c>
      <c r="K861" s="1">
        <f t="shared" si="351"/>
        <v>1</v>
      </c>
      <c r="L861" s="5">
        <f t="shared" si="356"/>
        <v>1.00014738</v>
      </c>
      <c r="M861" s="12">
        <f t="shared" si="352"/>
        <v>1.00930024</v>
      </c>
      <c r="N861" s="12">
        <f t="shared" si="348"/>
        <v>1.113892040938139</v>
      </c>
      <c r="O861" s="5">
        <f t="shared" si="350"/>
        <v>1.1140562000000001</v>
      </c>
      <c r="P861" s="5">
        <f t="shared" si="357"/>
        <v>626.65603008999994</v>
      </c>
      <c r="Q861" s="10">
        <f t="shared" si="358"/>
        <v>0</v>
      </c>
      <c r="R861" s="6">
        <f t="shared" si="359"/>
        <v>0</v>
      </c>
      <c r="S861" s="5">
        <f t="shared" si="360"/>
        <v>0</v>
      </c>
      <c r="T861" s="6">
        <f t="shared" si="369"/>
        <v>0.12</v>
      </c>
      <c r="U861" s="10">
        <f t="shared" si="349"/>
        <v>12</v>
      </c>
      <c r="V861" s="10">
        <v>252</v>
      </c>
      <c r="W861" s="12">
        <f t="shared" si="361"/>
        <v>1.005411192</v>
      </c>
      <c r="X861" s="5">
        <f t="shared" si="362"/>
        <v>3.39095609</v>
      </c>
      <c r="Y861" s="11">
        <f t="shared" si="363"/>
        <v>0</v>
      </c>
      <c r="Z861" s="2" t="s">
        <v>65</v>
      </c>
      <c r="AA861" s="64">
        <f t="shared" si="370"/>
        <v>44316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9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4"/>
      <c r="CX861" s="1"/>
      <c r="CY861" s="1"/>
      <c r="CZ861" s="1"/>
      <c r="DA861" s="1"/>
      <c r="DB861" s="1"/>
      <c r="DC861" s="1"/>
      <c r="DD861" s="1"/>
      <c r="DE861" s="1"/>
      <c r="DF861" s="1"/>
      <c r="DG861" s="2"/>
      <c r="DH861" s="1"/>
      <c r="DI861" s="1"/>
      <c r="DJ861" s="1"/>
      <c r="DK861" s="1"/>
      <c r="DL861" s="1"/>
      <c r="DM861" s="1"/>
    </row>
    <row r="862" spans="1:117" x14ac:dyDescent="0.2">
      <c r="A862" s="97">
        <f t="shared" si="364"/>
        <v>44303</v>
      </c>
      <c r="B862" s="5">
        <f t="shared" si="353"/>
        <v>630.42329660000007</v>
      </c>
      <c r="C862" s="5">
        <f t="shared" si="365"/>
        <v>562.49947722000002</v>
      </c>
      <c r="D862" s="63">
        <f t="shared" si="366"/>
        <v>5674.72</v>
      </c>
      <c r="E862" s="11">
        <f>IF(K862=1,VLOOKUP(A862,[1]Plan1!$BO$80:$BQ$314,3),E861)</f>
        <v>5692.31</v>
      </c>
      <c r="F862" s="143">
        <f t="shared" si="367"/>
        <v>44302</v>
      </c>
      <c r="G862" s="9">
        <f t="shared" si="354"/>
        <v>3.0997124087179806E-3</v>
      </c>
      <c r="H862" s="64">
        <f t="shared" si="371"/>
        <v>44333</v>
      </c>
      <c r="I862" s="64">
        <f t="shared" si="355"/>
        <v>44333</v>
      </c>
      <c r="J862" s="1">
        <f t="shared" si="368"/>
        <v>21</v>
      </c>
      <c r="K862" s="1">
        <f t="shared" si="351"/>
        <v>2</v>
      </c>
      <c r="L862" s="5">
        <f t="shared" si="356"/>
        <v>1.0002947900000001</v>
      </c>
      <c r="M862" s="12">
        <f t="shared" si="352"/>
        <v>1.00930024</v>
      </c>
      <c r="N862" s="12">
        <f t="shared" si="348"/>
        <v>1.113892040938139</v>
      </c>
      <c r="O862" s="5">
        <f t="shared" si="350"/>
        <v>1.1142204</v>
      </c>
      <c r="P862" s="5">
        <f t="shared" si="357"/>
        <v>626.74839250000002</v>
      </c>
      <c r="Q862" s="10">
        <f t="shared" si="358"/>
        <v>0</v>
      </c>
      <c r="R862" s="6">
        <f t="shared" si="359"/>
        <v>0</v>
      </c>
      <c r="S862" s="5">
        <f t="shared" si="360"/>
        <v>0</v>
      </c>
      <c r="T862" s="6">
        <f t="shared" si="369"/>
        <v>0.12</v>
      </c>
      <c r="U862" s="10">
        <f t="shared" si="349"/>
        <v>13</v>
      </c>
      <c r="V862" s="10">
        <v>252</v>
      </c>
      <c r="W862" s="12">
        <f t="shared" si="361"/>
        <v>1.0058634440000001</v>
      </c>
      <c r="X862" s="5">
        <f t="shared" si="362"/>
        <v>3.6749041</v>
      </c>
      <c r="Y862" s="11">
        <f t="shared" si="363"/>
        <v>0</v>
      </c>
      <c r="Z862" s="2" t="s">
        <v>65</v>
      </c>
      <c r="AA862" s="64">
        <f t="shared" si="370"/>
        <v>44316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9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4"/>
      <c r="CX862" s="1"/>
      <c r="CY862" s="1"/>
      <c r="CZ862" s="1"/>
      <c r="DA862" s="1"/>
      <c r="DB862" s="1"/>
      <c r="DC862" s="1"/>
      <c r="DD862" s="1"/>
      <c r="DE862" s="1"/>
      <c r="DF862" s="1"/>
      <c r="DG862" s="2"/>
      <c r="DH862" s="1"/>
      <c r="DI862" s="1"/>
      <c r="DJ862" s="1"/>
      <c r="DK862" s="1"/>
      <c r="DL862" s="1"/>
      <c r="DM862" s="1"/>
    </row>
    <row r="863" spans="1:117" x14ac:dyDescent="0.2">
      <c r="A863" s="97">
        <f t="shared" si="364"/>
        <v>44304</v>
      </c>
      <c r="B863" s="5">
        <f t="shared" si="353"/>
        <v>630.42329660000007</v>
      </c>
      <c r="C863" s="5">
        <f t="shared" si="365"/>
        <v>562.49947722000002</v>
      </c>
      <c r="D863" s="63">
        <f t="shared" si="366"/>
        <v>5674.72</v>
      </c>
      <c r="E863" s="11">
        <f>IF(K863=1,VLOOKUP(A863,[1]Plan1!$BO$80:$BQ$314,3),E862)</f>
        <v>5692.31</v>
      </c>
      <c r="F863" s="143">
        <f t="shared" si="367"/>
        <v>44302</v>
      </c>
      <c r="G863" s="9">
        <f t="shared" si="354"/>
        <v>3.0997124087179806E-3</v>
      </c>
      <c r="H863" s="64">
        <f t="shared" si="371"/>
        <v>44333</v>
      </c>
      <c r="I863" s="64">
        <f t="shared" si="355"/>
        <v>44333</v>
      </c>
      <c r="J863" s="1">
        <f t="shared" si="368"/>
        <v>21</v>
      </c>
      <c r="K863" s="1">
        <f t="shared" si="351"/>
        <v>2</v>
      </c>
      <c r="L863" s="5">
        <f t="shared" si="356"/>
        <v>1.0002947900000001</v>
      </c>
      <c r="M863" s="12">
        <f t="shared" si="352"/>
        <v>1.00930024</v>
      </c>
      <c r="N863" s="12">
        <f t="shared" ref="N863:N926" si="372">IF(I863&gt;I862,N862*M863,N862)</f>
        <v>1.113892040938139</v>
      </c>
      <c r="O863" s="5">
        <f t="shared" si="350"/>
        <v>1.1142204</v>
      </c>
      <c r="P863" s="5">
        <f t="shared" si="357"/>
        <v>626.74839250000002</v>
      </c>
      <c r="Q863" s="10">
        <f t="shared" si="358"/>
        <v>0</v>
      </c>
      <c r="R863" s="6">
        <f t="shared" si="359"/>
        <v>0</v>
      </c>
      <c r="S863" s="5">
        <f t="shared" si="360"/>
        <v>0</v>
      </c>
      <c r="T863" s="6">
        <f t="shared" si="369"/>
        <v>0.12</v>
      </c>
      <c r="U863" s="10">
        <f t="shared" si="349"/>
        <v>13</v>
      </c>
      <c r="V863" s="10">
        <v>252</v>
      </c>
      <c r="W863" s="12">
        <f t="shared" si="361"/>
        <v>1.0058634440000001</v>
      </c>
      <c r="X863" s="5">
        <f t="shared" si="362"/>
        <v>3.6749041</v>
      </c>
      <c r="Y863" s="11">
        <f t="shared" si="363"/>
        <v>0</v>
      </c>
      <c r="Z863" s="2" t="s">
        <v>65</v>
      </c>
      <c r="AA863" s="64">
        <f t="shared" si="370"/>
        <v>44316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9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4"/>
      <c r="CX863" s="1"/>
      <c r="CY863" s="1"/>
      <c r="CZ863" s="1"/>
      <c r="DA863" s="1"/>
      <c r="DB863" s="1"/>
      <c r="DC863" s="1"/>
      <c r="DD863" s="1"/>
      <c r="DE863" s="1"/>
      <c r="DF863" s="1"/>
      <c r="DG863" s="2"/>
      <c r="DH863" s="1"/>
      <c r="DI863" s="1"/>
      <c r="DJ863" s="1"/>
      <c r="DK863" s="1"/>
      <c r="DL863" s="1"/>
      <c r="DM863" s="1"/>
    </row>
    <row r="864" spans="1:117" x14ac:dyDescent="0.2">
      <c r="A864" s="97">
        <f t="shared" si="364"/>
        <v>44305</v>
      </c>
      <c r="B864" s="5">
        <f t="shared" si="353"/>
        <v>630.42329660000007</v>
      </c>
      <c r="C864" s="5">
        <f t="shared" si="365"/>
        <v>562.49947722000002</v>
      </c>
      <c r="D864" s="63">
        <f t="shared" si="366"/>
        <v>5674.72</v>
      </c>
      <c r="E864" s="11">
        <f>IF(K864=1,VLOOKUP(A864,[1]Plan1!$BO$80:$BQ$314,3),E863)</f>
        <v>5692.31</v>
      </c>
      <c r="F864" s="143">
        <f t="shared" si="367"/>
        <v>44302</v>
      </c>
      <c r="G864" s="9">
        <f t="shared" si="354"/>
        <v>3.0997124087179806E-3</v>
      </c>
      <c r="H864" s="64">
        <f t="shared" si="371"/>
        <v>44333</v>
      </c>
      <c r="I864" s="64">
        <f t="shared" si="355"/>
        <v>44333</v>
      </c>
      <c r="J864" s="1">
        <f t="shared" si="368"/>
        <v>21</v>
      </c>
      <c r="K864" s="1">
        <f t="shared" si="351"/>
        <v>2</v>
      </c>
      <c r="L864" s="5">
        <f t="shared" si="356"/>
        <v>1.0002947900000001</v>
      </c>
      <c r="M864" s="12">
        <f t="shared" si="352"/>
        <v>1.00930024</v>
      </c>
      <c r="N864" s="12">
        <f t="shared" si="372"/>
        <v>1.113892040938139</v>
      </c>
      <c r="O864" s="5">
        <f t="shared" si="350"/>
        <v>1.1142204</v>
      </c>
      <c r="P864" s="5">
        <f t="shared" si="357"/>
        <v>626.74839250000002</v>
      </c>
      <c r="Q864" s="10">
        <f t="shared" si="358"/>
        <v>0</v>
      </c>
      <c r="R864" s="6">
        <f t="shared" si="359"/>
        <v>0</v>
      </c>
      <c r="S864" s="5">
        <f t="shared" si="360"/>
        <v>0</v>
      </c>
      <c r="T864" s="6">
        <f t="shared" si="369"/>
        <v>0.12</v>
      </c>
      <c r="U864" s="10">
        <f t="shared" si="349"/>
        <v>13</v>
      </c>
      <c r="V864" s="10">
        <v>252</v>
      </c>
      <c r="W864" s="12">
        <f t="shared" si="361"/>
        <v>1.0058634440000001</v>
      </c>
      <c r="X864" s="5">
        <f t="shared" si="362"/>
        <v>3.6749041</v>
      </c>
      <c r="Y864" s="11">
        <f t="shared" si="363"/>
        <v>0</v>
      </c>
      <c r="Z864" s="2" t="s">
        <v>65</v>
      </c>
      <c r="AA864" s="64">
        <f t="shared" si="370"/>
        <v>44316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9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4"/>
      <c r="CX864" s="1"/>
      <c r="CY864" s="1"/>
      <c r="CZ864" s="1"/>
      <c r="DA864" s="1"/>
      <c r="DB864" s="1"/>
      <c r="DC864" s="1"/>
      <c r="DD864" s="1"/>
      <c r="DE864" s="1"/>
      <c r="DF864" s="1"/>
      <c r="DG864" s="2"/>
      <c r="DH864" s="1"/>
      <c r="DI864" s="1"/>
      <c r="DJ864" s="1"/>
      <c r="DK864" s="1"/>
      <c r="DL864" s="1"/>
      <c r="DM864" s="1"/>
    </row>
    <row r="865" spans="1:117" x14ac:dyDescent="0.2">
      <c r="A865" s="97">
        <f t="shared" si="364"/>
        <v>44306</v>
      </c>
      <c r="B865" s="5">
        <f t="shared" si="353"/>
        <v>630.79982976000008</v>
      </c>
      <c r="C865" s="5">
        <f t="shared" si="365"/>
        <v>562.49947722000002</v>
      </c>
      <c r="D865" s="63">
        <f t="shared" si="366"/>
        <v>5674.72</v>
      </c>
      <c r="E865" s="11">
        <f>IF(K865=1,VLOOKUP(A865,[1]Plan1!$BO$80:$BQ$314,3),E864)</f>
        <v>5692.31</v>
      </c>
      <c r="F865" s="143">
        <f t="shared" si="367"/>
        <v>44302</v>
      </c>
      <c r="G865" s="9">
        <f t="shared" si="354"/>
        <v>3.0997124087179806E-3</v>
      </c>
      <c r="H865" s="64">
        <f t="shared" si="371"/>
        <v>44333</v>
      </c>
      <c r="I865" s="64">
        <f t="shared" si="355"/>
        <v>44333</v>
      </c>
      <c r="J865" s="1">
        <f t="shared" si="368"/>
        <v>21</v>
      </c>
      <c r="K865" s="1">
        <f t="shared" si="351"/>
        <v>3</v>
      </c>
      <c r="L865" s="5">
        <f t="shared" si="356"/>
        <v>1.00044222</v>
      </c>
      <c r="M865" s="12">
        <f t="shared" si="352"/>
        <v>1.00930024</v>
      </c>
      <c r="N865" s="12">
        <f t="shared" si="372"/>
        <v>1.113892040938139</v>
      </c>
      <c r="O865" s="5">
        <f t="shared" si="350"/>
        <v>1.11438462</v>
      </c>
      <c r="P865" s="5">
        <f t="shared" si="357"/>
        <v>626.84076617000005</v>
      </c>
      <c r="Q865" s="10">
        <f t="shared" si="358"/>
        <v>0</v>
      </c>
      <c r="R865" s="6">
        <f t="shared" si="359"/>
        <v>0</v>
      </c>
      <c r="S865" s="5">
        <f t="shared" si="360"/>
        <v>0</v>
      </c>
      <c r="T865" s="6">
        <f t="shared" si="369"/>
        <v>0.12</v>
      </c>
      <c r="U865" s="10">
        <f t="shared" si="349"/>
        <v>14</v>
      </c>
      <c r="V865" s="10">
        <v>252</v>
      </c>
      <c r="W865" s="12">
        <f t="shared" si="361"/>
        <v>1.0063158999999999</v>
      </c>
      <c r="X865" s="5">
        <f t="shared" si="362"/>
        <v>3.95906359</v>
      </c>
      <c r="Y865" s="11">
        <f t="shared" si="363"/>
        <v>0</v>
      </c>
      <c r="Z865" s="2" t="s">
        <v>65</v>
      </c>
      <c r="AA865" s="64">
        <f t="shared" si="370"/>
        <v>44316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9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4"/>
      <c r="CX865" s="1"/>
      <c r="CY865" s="1"/>
      <c r="CZ865" s="1"/>
      <c r="DA865" s="1"/>
      <c r="DB865" s="1"/>
      <c r="DC865" s="1"/>
      <c r="DD865" s="1"/>
      <c r="DE865" s="1"/>
      <c r="DF865" s="1"/>
      <c r="DG865" s="2"/>
      <c r="DH865" s="1"/>
      <c r="DI865" s="1"/>
      <c r="DJ865" s="1"/>
      <c r="DK865" s="1"/>
      <c r="DL865" s="1"/>
      <c r="DM865" s="1"/>
    </row>
    <row r="866" spans="1:117" x14ac:dyDescent="0.2">
      <c r="A866" s="97">
        <f t="shared" si="364"/>
        <v>44307</v>
      </c>
      <c r="B866" s="5">
        <f t="shared" si="353"/>
        <v>631.17659642000001</v>
      </c>
      <c r="C866" s="5">
        <f t="shared" si="365"/>
        <v>562.49947722000002</v>
      </c>
      <c r="D866" s="63">
        <f t="shared" si="366"/>
        <v>5674.72</v>
      </c>
      <c r="E866" s="11">
        <f>IF(K866=1,VLOOKUP(A866,[1]Plan1!$BO$80:$BQ$314,3),E865)</f>
        <v>5692.31</v>
      </c>
      <c r="F866" s="143">
        <f t="shared" si="367"/>
        <v>44302</v>
      </c>
      <c r="G866" s="9">
        <f t="shared" si="354"/>
        <v>3.0997124087179806E-3</v>
      </c>
      <c r="H866" s="64">
        <f t="shared" si="371"/>
        <v>44333</v>
      </c>
      <c r="I866" s="64">
        <f t="shared" si="355"/>
        <v>44333</v>
      </c>
      <c r="J866" s="1">
        <f t="shared" si="368"/>
        <v>21</v>
      </c>
      <c r="K866" s="1">
        <f t="shared" si="351"/>
        <v>4</v>
      </c>
      <c r="L866" s="5">
        <f t="shared" si="356"/>
        <v>1.00058968</v>
      </c>
      <c r="M866" s="12">
        <f t="shared" si="352"/>
        <v>1.00930024</v>
      </c>
      <c r="N866" s="12">
        <f t="shared" si="372"/>
        <v>1.113892040938139</v>
      </c>
      <c r="O866" s="5">
        <f t="shared" si="350"/>
        <v>1.1145488800000001</v>
      </c>
      <c r="P866" s="5">
        <f t="shared" si="357"/>
        <v>626.93316232999996</v>
      </c>
      <c r="Q866" s="10">
        <f t="shared" si="358"/>
        <v>0</v>
      </c>
      <c r="R866" s="6">
        <f t="shared" si="359"/>
        <v>0</v>
      </c>
      <c r="S866" s="5">
        <f t="shared" si="360"/>
        <v>0</v>
      </c>
      <c r="T866" s="6">
        <f t="shared" si="369"/>
        <v>0.12</v>
      </c>
      <c r="U866" s="10">
        <f t="shared" si="349"/>
        <v>15</v>
      </c>
      <c r="V866" s="10">
        <v>252</v>
      </c>
      <c r="W866" s="12">
        <f t="shared" si="361"/>
        <v>1.006768559</v>
      </c>
      <c r="X866" s="5">
        <f t="shared" si="362"/>
        <v>4.24343409</v>
      </c>
      <c r="Y866" s="11">
        <f t="shared" si="363"/>
        <v>0</v>
      </c>
      <c r="Z866" s="2" t="s">
        <v>65</v>
      </c>
      <c r="AA866" s="64">
        <f t="shared" si="370"/>
        <v>44316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9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4"/>
      <c r="CX866" s="1"/>
      <c r="CY866" s="1"/>
      <c r="CZ866" s="1"/>
      <c r="DA866" s="1"/>
      <c r="DB866" s="1"/>
      <c r="DC866" s="1"/>
      <c r="DD866" s="1"/>
      <c r="DE866" s="1"/>
      <c r="DF866" s="1"/>
      <c r="DG866" s="2"/>
      <c r="DH866" s="1"/>
      <c r="DI866" s="1"/>
      <c r="DJ866" s="1"/>
      <c r="DK866" s="1"/>
      <c r="DL866" s="1"/>
      <c r="DM866" s="1"/>
    </row>
    <row r="867" spans="1:117" x14ac:dyDescent="0.2">
      <c r="A867" s="97">
        <f t="shared" si="364"/>
        <v>44308</v>
      </c>
      <c r="B867" s="5">
        <f t="shared" si="353"/>
        <v>631.17659642000001</v>
      </c>
      <c r="C867" s="5">
        <f t="shared" si="365"/>
        <v>562.49947722000002</v>
      </c>
      <c r="D867" s="63">
        <f t="shared" si="366"/>
        <v>5674.72</v>
      </c>
      <c r="E867" s="11">
        <f>IF(K867=1,VLOOKUP(A867,[1]Plan1!$BO$80:$BQ$314,3),E866)</f>
        <v>5692.31</v>
      </c>
      <c r="F867" s="143">
        <f t="shared" si="367"/>
        <v>44302</v>
      </c>
      <c r="G867" s="9">
        <f t="shared" si="354"/>
        <v>3.0997124087179806E-3</v>
      </c>
      <c r="H867" s="64">
        <f t="shared" si="371"/>
        <v>44333</v>
      </c>
      <c r="I867" s="64">
        <f t="shared" si="355"/>
        <v>44333</v>
      </c>
      <c r="J867" s="1">
        <f t="shared" si="368"/>
        <v>21</v>
      </c>
      <c r="K867" s="1">
        <f t="shared" si="351"/>
        <v>4</v>
      </c>
      <c r="L867" s="5">
        <f t="shared" si="356"/>
        <v>1.00058968</v>
      </c>
      <c r="M867" s="12">
        <f t="shared" si="352"/>
        <v>1.00930024</v>
      </c>
      <c r="N867" s="12">
        <f t="shared" si="372"/>
        <v>1.113892040938139</v>
      </c>
      <c r="O867" s="5">
        <f t="shared" si="350"/>
        <v>1.1145488800000001</v>
      </c>
      <c r="P867" s="5">
        <f t="shared" si="357"/>
        <v>626.93316232999996</v>
      </c>
      <c r="Q867" s="10">
        <f t="shared" si="358"/>
        <v>0</v>
      </c>
      <c r="R867" s="6">
        <f t="shared" si="359"/>
        <v>0</v>
      </c>
      <c r="S867" s="5">
        <f t="shared" si="360"/>
        <v>0</v>
      </c>
      <c r="T867" s="6">
        <f t="shared" si="369"/>
        <v>0.12</v>
      </c>
      <c r="U867" s="10">
        <f t="shared" si="349"/>
        <v>15</v>
      </c>
      <c r="V867" s="10">
        <v>252</v>
      </c>
      <c r="W867" s="12">
        <f t="shared" si="361"/>
        <v>1.006768559</v>
      </c>
      <c r="X867" s="5">
        <f t="shared" si="362"/>
        <v>4.24343409</v>
      </c>
      <c r="Y867" s="11">
        <f t="shared" si="363"/>
        <v>0</v>
      </c>
      <c r="Z867" s="2" t="s">
        <v>65</v>
      </c>
      <c r="AA867" s="64">
        <f t="shared" si="370"/>
        <v>44316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9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4"/>
      <c r="CX867" s="1"/>
      <c r="CY867" s="1"/>
      <c r="CZ867" s="1"/>
      <c r="DA867" s="1"/>
      <c r="DB867" s="1"/>
      <c r="DC867" s="1"/>
      <c r="DD867" s="1"/>
      <c r="DE867" s="1"/>
      <c r="DF867" s="1"/>
      <c r="DG867" s="2"/>
      <c r="DH867" s="1"/>
      <c r="DI867" s="1"/>
      <c r="DJ867" s="1"/>
      <c r="DK867" s="1"/>
      <c r="DL867" s="1"/>
      <c r="DM867" s="1"/>
    </row>
    <row r="868" spans="1:117" x14ac:dyDescent="0.2">
      <c r="A868" s="97">
        <f t="shared" si="364"/>
        <v>44309</v>
      </c>
      <c r="B868" s="5">
        <f t="shared" si="353"/>
        <v>631.55357465999998</v>
      </c>
      <c r="C868" s="5">
        <f t="shared" si="365"/>
        <v>562.49947722000002</v>
      </c>
      <c r="D868" s="63">
        <f t="shared" si="366"/>
        <v>5674.72</v>
      </c>
      <c r="E868" s="11">
        <f>IF(K868=1,VLOOKUP(A868,[1]Plan1!$BO$80:$BQ$314,3),E867)</f>
        <v>5692.31</v>
      </c>
      <c r="F868" s="143">
        <f t="shared" si="367"/>
        <v>44302</v>
      </c>
      <c r="G868" s="9">
        <f t="shared" si="354"/>
        <v>3.0997124087179806E-3</v>
      </c>
      <c r="H868" s="64">
        <f t="shared" si="371"/>
        <v>44333</v>
      </c>
      <c r="I868" s="64">
        <f t="shared" si="355"/>
        <v>44333</v>
      </c>
      <c r="J868" s="1">
        <f t="shared" si="368"/>
        <v>21</v>
      </c>
      <c r="K868" s="1">
        <f t="shared" si="351"/>
        <v>5</v>
      </c>
      <c r="L868" s="5">
        <f t="shared" si="356"/>
        <v>1.00073715</v>
      </c>
      <c r="M868" s="12">
        <f t="shared" si="352"/>
        <v>1.00930024</v>
      </c>
      <c r="N868" s="12">
        <f t="shared" si="372"/>
        <v>1.113892040938139</v>
      </c>
      <c r="O868" s="5">
        <f t="shared" si="350"/>
        <v>1.1147131400000001</v>
      </c>
      <c r="P868" s="5">
        <f t="shared" si="357"/>
        <v>627.02555849999999</v>
      </c>
      <c r="Q868" s="10">
        <f t="shared" si="358"/>
        <v>0</v>
      </c>
      <c r="R868" s="6">
        <f t="shared" si="359"/>
        <v>0</v>
      </c>
      <c r="S868" s="5">
        <f t="shared" si="360"/>
        <v>0</v>
      </c>
      <c r="T868" s="6">
        <f t="shared" si="369"/>
        <v>0.12</v>
      </c>
      <c r="U868" s="10">
        <f t="shared" si="349"/>
        <v>16</v>
      </c>
      <c r="V868" s="10">
        <v>252</v>
      </c>
      <c r="W868" s="12">
        <f t="shared" si="361"/>
        <v>1.007221422</v>
      </c>
      <c r="X868" s="5">
        <f t="shared" si="362"/>
        <v>4.52801616</v>
      </c>
      <c r="Y868" s="11">
        <f t="shared" si="363"/>
        <v>0</v>
      </c>
      <c r="Z868" s="2" t="s">
        <v>65</v>
      </c>
      <c r="AA868" s="64">
        <f t="shared" si="370"/>
        <v>44316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9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4"/>
      <c r="CX868" s="1"/>
      <c r="CY868" s="1"/>
      <c r="CZ868" s="1"/>
      <c r="DA868" s="1"/>
      <c r="DB868" s="1"/>
      <c r="DC868" s="1"/>
      <c r="DD868" s="1"/>
      <c r="DE868" s="1"/>
      <c r="DF868" s="1"/>
      <c r="DG868" s="2"/>
      <c r="DH868" s="1"/>
      <c r="DI868" s="1"/>
      <c r="DJ868" s="1"/>
      <c r="DK868" s="1"/>
      <c r="DL868" s="1"/>
      <c r="DM868" s="1"/>
    </row>
    <row r="869" spans="1:117" x14ac:dyDescent="0.2">
      <c r="A869" s="97">
        <f t="shared" si="364"/>
        <v>44310</v>
      </c>
      <c r="B869" s="5">
        <f t="shared" si="353"/>
        <v>631.93078654999999</v>
      </c>
      <c r="C869" s="5">
        <f t="shared" si="365"/>
        <v>562.49947722000002</v>
      </c>
      <c r="D869" s="63">
        <f t="shared" si="366"/>
        <v>5674.72</v>
      </c>
      <c r="E869" s="11">
        <f>IF(K869=1,VLOOKUP(A869,[1]Plan1!$BO$80:$BQ$314,3),E868)</f>
        <v>5692.31</v>
      </c>
      <c r="F869" s="143">
        <f t="shared" si="367"/>
        <v>44302</v>
      </c>
      <c r="G869" s="9">
        <f t="shared" si="354"/>
        <v>3.0997124087179806E-3</v>
      </c>
      <c r="H869" s="64">
        <f t="shared" si="371"/>
        <v>44333</v>
      </c>
      <c r="I869" s="64">
        <f t="shared" si="355"/>
        <v>44333</v>
      </c>
      <c r="J869" s="1">
        <f t="shared" si="368"/>
        <v>21</v>
      </c>
      <c r="K869" s="1">
        <f t="shared" si="351"/>
        <v>6</v>
      </c>
      <c r="L869" s="5">
        <f t="shared" si="356"/>
        <v>1.0008846499999999</v>
      </c>
      <c r="M869" s="12">
        <f t="shared" si="352"/>
        <v>1.00930024</v>
      </c>
      <c r="N869" s="12">
        <f t="shared" si="372"/>
        <v>1.113892040938139</v>
      </c>
      <c r="O869" s="5">
        <f t="shared" si="350"/>
        <v>1.1148774400000001</v>
      </c>
      <c r="P869" s="5">
        <f t="shared" si="357"/>
        <v>627.11797716000001</v>
      </c>
      <c r="Q869" s="10">
        <f t="shared" si="358"/>
        <v>0</v>
      </c>
      <c r="R869" s="6">
        <f t="shared" si="359"/>
        <v>0</v>
      </c>
      <c r="S869" s="5">
        <f t="shared" si="360"/>
        <v>0</v>
      </c>
      <c r="T869" s="6">
        <f t="shared" si="369"/>
        <v>0.12</v>
      </c>
      <c r="U869" s="10">
        <f t="shared" ref="U869:U932" si="373">IF(Q868&gt;0,1,IF(K869=K868,U868,U868+1))</f>
        <v>17</v>
      </c>
      <c r="V869" s="10">
        <v>252</v>
      </c>
      <c r="W869" s="12">
        <f t="shared" si="361"/>
        <v>1.0076744879999999</v>
      </c>
      <c r="X869" s="5">
        <f t="shared" si="362"/>
        <v>4.81280939</v>
      </c>
      <c r="Y869" s="11">
        <f t="shared" si="363"/>
        <v>0</v>
      </c>
      <c r="Z869" s="2" t="s">
        <v>65</v>
      </c>
      <c r="AA869" s="64">
        <f t="shared" si="370"/>
        <v>44316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9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4"/>
      <c r="CX869" s="1"/>
      <c r="CY869" s="1"/>
      <c r="CZ869" s="1"/>
      <c r="DA869" s="1"/>
      <c r="DB869" s="1"/>
      <c r="DC869" s="1"/>
      <c r="DD869" s="1"/>
      <c r="DE869" s="1"/>
      <c r="DF869" s="1"/>
      <c r="DG869" s="2"/>
      <c r="DH869" s="1"/>
      <c r="DI869" s="1"/>
      <c r="DJ869" s="1"/>
      <c r="DK869" s="1"/>
      <c r="DL869" s="1"/>
      <c r="DM869" s="1"/>
    </row>
    <row r="870" spans="1:117" x14ac:dyDescent="0.2">
      <c r="A870" s="97">
        <f t="shared" si="364"/>
        <v>44311</v>
      </c>
      <c r="B870" s="5">
        <f t="shared" si="353"/>
        <v>631.93078654999999</v>
      </c>
      <c r="C870" s="5">
        <f t="shared" si="365"/>
        <v>562.49947722000002</v>
      </c>
      <c r="D870" s="63">
        <f t="shared" si="366"/>
        <v>5674.72</v>
      </c>
      <c r="E870" s="11">
        <f>IF(K870=1,VLOOKUP(A870,[1]Plan1!$BO$80:$BQ$314,3),E869)</f>
        <v>5692.31</v>
      </c>
      <c r="F870" s="143">
        <f t="shared" si="367"/>
        <v>44302</v>
      </c>
      <c r="G870" s="9">
        <f t="shared" si="354"/>
        <v>3.0997124087179806E-3</v>
      </c>
      <c r="H870" s="64">
        <f t="shared" si="371"/>
        <v>44333</v>
      </c>
      <c r="I870" s="64">
        <f t="shared" si="355"/>
        <v>44333</v>
      </c>
      <c r="J870" s="1">
        <f t="shared" si="368"/>
        <v>21</v>
      </c>
      <c r="K870" s="1">
        <f t="shared" si="351"/>
        <v>6</v>
      </c>
      <c r="L870" s="5">
        <f t="shared" si="356"/>
        <v>1.0008846499999999</v>
      </c>
      <c r="M870" s="12">
        <f t="shared" si="352"/>
        <v>1.00930024</v>
      </c>
      <c r="N870" s="12">
        <f t="shared" si="372"/>
        <v>1.113892040938139</v>
      </c>
      <c r="O870" s="5">
        <f t="shared" si="350"/>
        <v>1.1148774400000001</v>
      </c>
      <c r="P870" s="5">
        <f t="shared" si="357"/>
        <v>627.11797716000001</v>
      </c>
      <c r="Q870" s="10">
        <f t="shared" si="358"/>
        <v>0</v>
      </c>
      <c r="R870" s="6">
        <f t="shared" si="359"/>
        <v>0</v>
      </c>
      <c r="S870" s="5">
        <f t="shared" si="360"/>
        <v>0</v>
      </c>
      <c r="T870" s="6">
        <f t="shared" si="369"/>
        <v>0.12</v>
      </c>
      <c r="U870" s="10">
        <f t="shared" si="373"/>
        <v>17</v>
      </c>
      <c r="V870" s="10">
        <v>252</v>
      </c>
      <c r="W870" s="12">
        <f t="shared" si="361"/>
        <v>1.0076744879999999</v>
      </c>
      <c r="X870" s="5">
        <f t="shared" si="362"/>
        <v>4.81280939</v>
      </c>
      <c r="Y870" s="11">
        <f t="shared" si="363"/>
        <v>0</v>
      </c>
      <c r="Z870" s="2" t="s">
        <v>65</v>
      </c>
      <c r="AA870" s="64">
        <f t="shared" si="370"/>
        <v>44316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9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4"/>
      <c r="CX870" s="1"/>
      <c r="CY870" s="1"/>
      <c r="CZ870" s="1"/>
      <c r="DA870" s="1"/>
      <c r="DB870" s="1"/>
      <c r="DC870" s="1"/>
      <c r="DD870" s="1"/>
      <c r="DE870" s="1"/>
      <c r="DF870" s="1"/>
      <c r="DG870" s="2"/>
      <c r="DH870" s="1"/>
      <c r="DI870" s="1"/>
      <c r="DJ870" s="1"/>
      <c r="DK870" s="1"/>
      <c r="DL870" s="1"/>
      <c r="DM870" s="1"/>
    </row>
    <row r="871" spans="1:117" x14ac:dyDescent="0.2">
      <c r="A871" s="97">
        <f t="shared" si="364"/>
        <v>44312</v>
      </c>
      <c r="B871" s="5">
        <f t="shared" si="353"/>
        <v>631.93078654999999</v>
      </c>
      <c r="C871" s="5">
        <f t="shared" si="365"/>
        <v>562.49947722000002</v>
      </c>
      <c r="D871" s="63">
        <f t="shared" si="366"/>
        <v>5674.72</v>
      </c>
      <c r="E871" s="11">
        <f>IF(K871=1,VLOOKUP(A871,[1]Plan1!$BO$80:$BQ$314,3),E870)</f>
        <v>5692.31</v>
      </c>
      <c r="F871" s="143">
        <f t="shared" si="367"/>
        <v>44302</v>
      </c>
      <c r="G871" s="9">
        <f t="shared" si="354"/>
        <v>3.0997124087179806E-3</v>
      </c>
      <c r="H871" s="64">
        <f t="shared" si="371"/>
        <v>44333</v>
      </c>
      <c r="I871" s="64">
        <f t="shared" si="355"/>
        <v>44333</v>
      </c>
      <c r="J871" s="1">
        <f t="shared" si="368"/>
        <v>21</v>
      </c>
      <c r="K871" s="1">
        <f t="shared" si="351"/>
        <v>6</v>
      </c>
      <c r="L871" s="5">
        <f t="shared" si="356"/>
        <v>1.0008846499999999</v>
      </c>
      <c r="M871" s="12">
        <f t="shared" si="352"/>
        <v>1.00930024</v>
      </c>
      <c r="N871" s="12">
        <f t="shared" si="372"/>
        <v>1.113892040938139</v>
      </c>
      <c r="O871" s="5">
        <f t="shared" si="350"/>
        <v>1.1148774400000001</v>
      </c>
      <c r="P871" s="5">
        <f t="shared" si="357"/>
        <v>627.11797716000001</v>
      </c>
      <c r="Q871" s="10">
        <f t="shared" si="358"/>
        <v>0</v>
      </c>
      <c r="R871" s="6">
        <f t="shared" si="359"/>
        <v>0</v>
      </c>
      <c r="S871" s="5">
        <f t="shared" si="360"/>
        <v>0</v>
      </c>
      <c r="T871" s="6">
        <f t="shared" si="369"/>
        <v>0.12</v>
      </c>
      <c r="U871" s="10">
        <f t="shared" si="373"/>
        <v>17</v>
      </c>
      <c r="V871" s="10">
        <v>252</v>
      </c>
      <c r="W871" s="12">
        <f t="shared" si="361"/>
        <v>1.0076744879999999</v>
      </c>
      <c r="X871" s="5">
        <f t="shared" si="362"/>
        <v>4.81280939</v>
      </c>
      <c r="Y871" s="11">
        <f t="shared" si="363"/>
        <v>0</v>
      </c>
      <c r="Z871" s="2" t="s">
        <v>65</v>
      </c>
      <c r="AA871" s="64">
        <f t="shared" si="370"/>
        <v>44316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9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4"/>
      <c r="CX871" s="1"/>
      <c r="CY871" s="1"/>
      <c r="CZ871" s="1"/>
      <c r="DA871" s="1"/>
      <c r="DB871" s="1"/>
      <c r="DC871" s="1"/>
      <c r="DD871" s="1"/>
      <c r="DE871" s="1"/>
      <c r="DF871" s="1"/>
      <c r="DG871" s="2"/>
      <c r="DH871" s="1"/>
      <c r="DI871" s="1"/>
      <c r="DJ871" s="1"/>
      <c r="DK871" s="1"/>
      <c r="DL871" s="1"/>
      <c r="DM871" s="1"/>
    </row>
    <row r="872" spans="1:117" x14ac:dyDescent="0.2">
      <c r="A872" s="97">
        <f t="shared" si="364"/>
        <v>44313</v>
      </c>
      <c r="B872" s="5">
        <f t="shared" si="353"/>
        <v>632.30822146999992</v>
      </c>
      <c r="C872" s="5">
        <f t="shared" si="365"/>
        <v>562.49947722000002</v>
      </c>
      <c r="D872" s="63">
        <f t="shared" si="366"/>
        <v>5674.72</v>
      </c>
      <c r="E872" s="11">
        <f>IF(K872=1,VLOOKUP(A872,[1]Plan1!$BO$80:$BQ$314,3),E871)</f>
        <v>5692.31</v>
      </c>
      <c r="F872" s="143">
        <f t="shared" si="367"/>
        <v>44302</v>
      </c>
      <c r="G872" s="9">
        <f t="shared" si="354"/>
        <v>3.0997124087179806E-3</v>
      </c>
      <c r="H872" s="64">
        <f t="shared" si="371"/>
        <v>44333</v>
      </c>
      <c r="I872" s="64">
        <f t="shared" si="355"/>
        <v>44333</v>
      </c>
      <c r="J872" s="1">
        <f t="shared" si="368"/>
        <v>21</v>
      </c>
      <c r="K872" s="1">
        <f t="shared" si="351"/>
        <v>7</v>
      </c>
      <c r="L872" s="5">
        <f t="shared" si="356"/>
        <v>1.00103217</v>
      </c>
      <c r="M872" s="12">
        <f t="shared" si="352"/>
        <v>1.00930024</v>
      </c>
      <c r="N872" s="12">
        <f t="shared" si="372"/>
        <v>1.113892040938139</v>
      </c>
      <c r="O872" s="5">
        <f t="shared" si="350"/>
        <v>1.11504176</v>
      </c>
      <c r="P872" s="5">
        <f t="shared" si="357"/>
        <v>627.21040706999997</v>
      </c>
      <c r="Q872" s="10">
        <f t="shared" si="358"/>
        <v>0</v>
      </c>
      <c r="R872" s="6">
        <f t="shared" si="359"/>
        <v>0</v>
      </c>
      <c r="S872" s="5">
        <f t="shared" si="360"/>
        <v>0</v>
      </c>
      <c r="T872" s="6">
        <f t="shared" si="369"/>
        <v>0.12</v>
      </c>
      <c r="U872" s="10">
        <f t="shared" si="373"/>
        <v>18</v>
      </c>
      <c r="V872" s="10">
        <v>252</v>
      </c>
      <c r="W872" s="12">
        <f t="shared" si="361"/>
        <v>1.0081277580000001</v>
      </c>
      <c r="X872" s="5">
        <f t="shared" si="362"/>
        <v>5.0978143999999999</v>
      </c>
      <c r="Y872" s="11">
        <f t="shared" si="363"/>
        <v>0</v>
      </c>
      <c r="Z872" s="2" t="s">
        <v>65</v>
      </c>
      <c r="AA872" s="64">
        <f t="shared" si="370"/>
        <v>44316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9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4"/>
      <c r="CX872" s="1"/>
      <c r="CY872" s="1"/>
      <c r="CZ872" s="1"/>
      <c r="DA872" s="1"/>
      <c r="DB872" s="1"/>
      <c r="DC872" s="1"/>
      <c r="DD872" s="1"/>
      <c r="DE872" s="1"/>
      <c r="DF872" s="1"/>
      <c r="DG872" s="2"/>
      <c r="DH872" s="1"/>
      <c r="DI872" s="1"/>
      <c r="DJ872" s="1"/>
      <c r="DK872" s="1"/>
      <c r="DL872" s="1"/>
      <c r="DM872" s="1"/>
    </row>
    <row r="873" spans="1:117" x14ac:dyDescent="0.2">
      <c r="A873" s="97">
        <f t="shared" si="364"/>
        <v>44314</v>
      </c>
      <c r="B873" s="5">
        <f t="shared" si="353"/>
        <v>632.68588581000006</v>
      </c>
      <c r="C873" s="5">
        <f t="shared" si="365"/>
        <v>562.49947722000002</v>
      </c>
      <c r="D873" s="63">
        <f t="shared" si="366"/>
        <v>5674.72</v>
      </c>
      <c r="E873" s="11">
        <f>IF(K873=1,VLOOKUP(A873,[1]Plan1!$BO$80:$BQ$314,3),E872)</f>
        <v>5692.31</v>
      </c>
      <c r="F873" s="143">
        <f t="shared" si="367"/>
        <v>44302</v>
      </c>
      <c r="G873" s="9">
        <f t="shared" si="354"/>
        <v>3.0997124087179806E-3</v>
      </c>
      <c r="H873" s="64">
        <f t="shared" si="371"/>
        <v>44333</v>
      </c>
      <c r="I873" s="64">
        <f t="shared" si="355"/>
        <v>44333</v>
      </c>
      <c r="J873" s="1">
        <f t="shared" si="368"/>
        <v>21</v>
      </c>
      <c r="K873" s="1">
        <f t="shared" si="351"/>
        <v>8</v>
      </c>
      <c r="L873" s="5">
        <f t="shared" si="356"/>
        <v>1.0011797099999999</v>
      </c>
      <c r="M873" s="12">
        <f t="shared" si="352"/>
        <v>1.00930024</v>
      </c>
      <c r="N873" s="12">
        <f t="shared" si="372"/>
        <v>1.113892040938139</v>
      </c>
      <c r="O873" s="5">
        <f t="shared" ref="O873:O936" si="374">TRUNC(TRUNC((L873*N873),15),8)</f>
        <v>1.1152061099999999</v>
      </c>
      <c r="P873" s="5">
        <f t="shared" si="357"/>
        <v>627.30285386000003</v>
      </c>
      <c r="Q873" s="10">
        <f t="shared" si="358"/>
        <v>0</v>
      </c>
      <c r="R873" s="6">
        <f t="shared" si="359"/>
        <v>0</v>
      </c>
      <c r="S873" s="5">
        <f t="shared" si="360"/>
        <v>0</v>
      </c>
      <c r="T873" s="6">
        <f t="shared" si="369"/>
        <v>0.12</v>
      </c>
      <c r="U873" s="10">
        <f t="shared" si="373"/>
        <v>19</v>
      </c>
      <c r="V873" s="10">
        <v>252</v>
      </c>
      <c r="W873" s="12">
        <f t="shared" si="361"/>
        <v>1.0085812329999999</v>
      </c>
      <c r="X873" s="5">
        <f t="shared" si="362"/>
        <v>5.3830319500000003</v>
      </c>
      <c r="Y873" s="11">
        <f t="shared" si="363"/>
        <v>0</v>
      </c>
      <c r="Z873" s="2" t="s">
        <v>65</v>
      </c>
      <c r="AA873" s="64">
        <f t="shared" si="370"/>
        <v>44316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9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4"/>
      <c r="CX873" s="1"/>
      <c r="CY873" s="1"/>
      <c r="CZ873" s="1"/>
      <c r="DA873" s="1"/>
      <c r="DB873" s="1"/>
      <c r="DC873" s="1"/>
      <c r="DD873" s="1"/>
      <c r="DE873" s="1"/>
      <c r="DF873" s="1"/>
      <c r="DG873" s="2"/>
      <c r="DH873" s="1"/>
      <c r="DI873" s="1"/>
      <c r="DJ873" s="1"/>
      <c r="DK873" s="1"/>
      <c r="DL873" s="1"/>
      <c r="DM873" s="1"/>
    </row>
    <row r="874" spans="1:117" x14ac:dyDescent="0.2">
      <c r="A874" s="97">
        <f t="shared" si="364"/>
        <v>44315</v>
      </c>
      <c r="B874" s="5">
        <f t="shared" si="353"/>
        <v>633.06376703000001</v>
      </c>
      <c r="C874" s="5">
        <f t="shared" si="365"/>
        <v>562.49947722000002</v>
      </c>
      <c r="D874" s="63">
        <f t="shared" si="366"/>
        <v>5674.72</v>
      </c>
      <c r="E874" s="11">
        <f>IF(K874=1,VLOOKUP(A874,[1]Plan1!$BO$80:$BQ$314,3),E873)</f>
        <v>5692.31</v>
      </c>
      <c r="F874" s="143">
        <f t="shared" si="367"/>
        <v>44302</v>
      </c>
      <c r="G874" s="9">
        <f t="shared" si="354"/>
        <v>3.0997124087179806E-3</v>
      </c>
      <c r="H874" s="64">
        <f t="shared" si="371"/>
        <v>44333</v>
      </c>
      <c r="I874" s="64">
        <f t="shared" si="355"/>
        <v>44333</v>
      </c>
      <c r="J874" s="1">
        <f t="shared" si="368"/>
        <v>21</v>
      </c>
      <c r="K874" s="1">
        <f t="shared" ref="K874:K937" si="375">(J874-(NETWORKDAYS(A874,I874,AD$118:AD$502)-1))</f>
        <v>9</v>
      </c>
      <c r="L874" s="5">
        <f t="shared" si="356"/>
        <v>1.00132727</v>
      </c>
      <c r="M874" s="12">
        <f t="shared" ref="M874:M937" si="376">IF(I874&gt;I873,L873,M873)</f>
        <v>1.00930024</v>
      </c>
      <c r="N874" s="12">
        <f t="shared" si="372"/>
        <v>1.113892040938139</v>
      </c>
      <c r="O874" s="5">
        <f t="shared" si="374"/>
        <v>1.11537047</v>
      </c>
      <c r="P874" s="5">
        <f t="shared" si="357"/>
        <v>627.39530628</v>
      </c>
      <c r="Q874" s="10">
        <f t="shared" si="358"/>
        <v>0</v>
      </c>
      <c r="R874" s="6">
        <f t="shared" si="359"/>
        <v>0</v>
      </c>
      <c r="S874" s="5">
        <f t="shared" si="360"/>
        <v>0</v>
      </c>
      <c r="T874" s="6">
        <f t="shared" si="369"/>
        <v>0.12</v>
      </c>
      <c r="U874" s="10">
        <f t="shared" si="373"/>
        <v>20</v>
      </c>
      <c r="V874" s="10">
        <v>252</v>
      </c>
      <c r="W874" s="12">
        <f t="shared" si="361"/>
        <v>1.0090349110000001</v>
      </c>
      <c r="X874" s="5">
        <f t="shared" si="362"/>
        <v>5.6684607500000004</v>
      </c>
      <c r="Y874" s="11">
        <f t="shared" si="363"/>
        <v>0</v>
      </c>
      <c r="Z874" s="2" t="s">
        <v>65</v>
      </c>
      <c r="AA874" s="64">
        <f t="shared" si="370"/>
        <v>44316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9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4"/>
      <c r="CX874" s="1"/>
      <c r="CY874" s="1"/>
      <c r="CZ874" s="1"/>
      <c r="DA874" s="1"/>
      <c r="DB874" s="1"/>
      <c r="DC874" s="1"/>
      <c r="DD874" s="1"/>
      <c r="DE874" s="1"/>
      <c r="DF874" s="1"/>
      <c r="DG874" s="2"/>
      <c r="DH874" s="1"/>
      <c r="DI874" s="1"/>
      <c r="DJ874" s="1"/>
      <c r="DK874" s="1"/>
      <c r="DL874" s="1"/>
      <c r="DM874" s="1"/>
    </row>
    <row r="875" spans="1:117" x14ac:dyDescent="0.2">
      <c r="A875" s="97">
        <f t="shared" si="364"/>
        <v>44316</v>
      </c>
      <c r="B875" s="5">
        <f t="shared" si="353"/>
        <v>633.44187718000001</v>
      </c>
      <c r="C875" s="5">
        <f t="shared" si="365"/>
        <v>562.49947722000002</v>
      </c>
      <c r="D875" s="63">
        <f t="shared" si="366"/>
        <v>5674.72</v>
      </c>
      <c r="E875" s="11">
        <f>IF(K875=1,VLOOKUP(A875,[1]Plan1!$BO$80:$BQ$314,3),E874)</f>
        <v>5692.31</v>
      </c>
      <c r="F875" s="143">
        <f t="shared" si="367"/>
        <v>44302</v>
      </c>
      <c r="G875" s="9">
        <f t="shared" si="354"/>
        <v>3.0997124087179806E-3</v>
      </c>
      <c r="H875" s="64">
        <f t="shared" si="371"/>
        <v>44333</v>
      </c>
      <c r="I875" s="64">
        <f t="shared" si="355"/>
        <v>44333</v>
      </c>
      <c r="J875" s="1">
        <f t="shared" si="368"/>
        <v>21</v>
      </c>
      <c r="K875" s="1">
        <f t="shared" si="375"/>
        <v>10</v>
      </c>
      <c r="L875" s="5">
        <f t="shared" si="356"/>
        <v>1.0014748499999999</v>
      </c>
      <c r="M875" s="12">
        <f t="shared" si="376"/>
        <v>1.00930024</v>
      </c>
      <c r="N875" s="12">
        <f t="shared" si="372"/>
        <v>1.113892040938139</v>
      </c>
      <c r="O875" s="5">
        <f t="shared" si="374"/>
        <v>1.1155348599999999</v>
      </c>
      <c r="P875" s="5">
        <f t="shared" si="357"/>
        <v>627.48777557000005</v>
      </c>
      <c r="Q875" s="10">
        <f t="shared" si="358"/>
        <v>29</v>
      </c>
      <c r="R875" s="6">
        <f t="shared" si="359"/>
        <v>5.5556000000000001E-2</v>
      </c>
      <c r="S875" s="5">
        <f t="shared" si="360"/>
        <v>34.860710849999997</v>
      </c>
      <c r="T875" s="6">
        <f t="shared" si="369"/>
        <v>0.12</v>
      </c>
      <c r="U875" s="10">
        <f t="shared" si="373"/>
        <v>21</v>
      </c>
      <c r="V875" s="10">
        <v>252</v>
      </c>
      <c r="W875" s="12">
        <f t="shared" si="361"/>
        <v>1.0094887930000001</v>
      </c>
      <c r="X875" s="5">
        <f t="shared" si="362"/>
        <v>5.9541016100000004</v>
      </c>
      <c r="Y875" s="11">
        <f t="shared" si="363"/>
        <v>40.814812459999999</v>
      </c>
      <c r="Z875" s="2" t="s">
        <v>65</v>
      </c>
      <c r="AA875" s="64">
        <f t="shared" si="370"/>
        <v>44316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9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4"/>
      <c r="CX875" s="1"/>
      <c r="CY875" s="1"/>
      <c r="CZ875" s="1"/>
      <c r="DA875" s="1"/>
      <c r="DB875" s="1"/>
      <c r="DC875" s="1"/>
      <c r="DD875" s="1"/>
      <c r="DE875" s="1"/>
      <c r="DF875" s="1"/>
      <c r="DG875" s="2"/>
      <c r="DH875" s="1"/>
      <c r="DI875" s="1"/>
      <c r="DJ875" s="1"/>
      <c r="DK875" s="1"/>
      <c r="DL875" s="1"/>
      <c r="DM875" s="1"/>
    </row>
    <row r="876" spans="1:117" x14ac:dyDescent="0.2">
      <c r="A876" s="97">
        <f t="shared" si="364"/>
        <v>44317</v>
      </c>
      <c r="B876" s="5">
        <f t="shared" si="353"/>
        <v>592.98102633000008</v>
      </c>
      <c r="C876" s="5">
        <f t="shared" si="365"/>
        <v>531.24925627000005</v>
      </c>
      <c r="D876" s="63">
        <f t="shared" si="366"/>
        <v>5674.72</v>
      </c>
      <c r="E876" s="11">
        <f>IF(K876=1,VLOOKUP(A876,[1]Plan1!$BO$80:$BQ$314,3),E875)</f>
        <v>5692.31</v>
      </c>
      <c r="F876" s="143">
        <f t="shared" si="367"/>
        <v>44302</v>
      </c>
      <c r="G876" s="9">
        <f t="shared" si="354"/>
        <v>3.0997124087179806E-3</v>
      </c>
      <c r="H876" s="64">
        <f t="shared" si="371"/>
        <v>44333</v>
      </c>
      <c r="I876" s="64">
        <f t="shared" si="355"/>
        <v>44333</v>
      </c>
      <c r="J876" s="1">
        <f t="shared" si="368"/>
        <v>21</v>
      </c>
      <c r="K876" s="1">
        <f t="shared" si="375"/>
        <v>11</v>
      </c>
      <c r="L876" s="5">
        <f t="shared" si="356"/>
        <v>1.0016224600000001</v>
      </c>
      <c r="M876" s="12">
        <f t="shared" si="376"/>
        <v>1.00930024</v>
      </c>
      <c r="N876" s="12">
        <f t="shared" si="372"/>
        <v>1.113892040938139</v>
      </c>
      <c r="O876" s="5">
        <f t="shared" si="374"/>
        <v>1.1156992800000001</v>
      </c>
      <c r="P876" s="5">
        <f t="shared" si="357"/>
        <v>592.71441272000004</v>
      </c>
      <c r="Q876" s="10">
        <f t="shared" si="358"/>
        <v>0</v>
      </c>
      <c r="R876" s="6">
        <f t="shared" si="359"/>
        <v>0</v>
      </c>
      <c r="S876" s="5">
        <f t="shared" si="360"/>
        <v>0</v>
      </c>
      <c r="T876" s="6">
        <f t="shared" si="369"/>
        <v>0.12</v>
      </c>
      <c r="U876" s="10">
        <f t="shared" si="373"/>
        <v>1</v>
      </c>
      <c r="V876" s="10">
        <v>252</v>
      </c>
      <c r="W876" s="12">
        <f t="shared" si="361"/>
        <v>1.0004498180000001</v>
      </c>
      <c r="X876" s="5">
        <f t="shared" si="362"/>
        <v>0.26661361</v>
      </c>
      <c r="Y876" s="11">
        <f t="shared" si="363"/>
        <v>0</v>
      </c>
      <c r="Z876" s="2" t="s">
        <v>65</v>
      </c>
      <c r="AA876" s="64">
        <f t="shared" si="370"/>
        <v>44347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9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4"/>
      <c r="CX876" s="1"/>
      <c r="CY876" s="1"/>
      <c r="CZ876" s="1"/>
      <c r="DA876" s="1"/>
      <c r="DB876" s="1"/>
      <c r="DC876" s="1"/>
      <c r="DD876" s="1"/>
      <c r="DE876" s="1"/>
      <c r="DF876" s="1"/>
      <c r="DG876" s="2"/>
      <c r="DH876" s="1"/>
      <c r="DI876" s="1"/>
      <c r="DJ876" s="1"/>
      <c r="DK876" s="1"/>
      <c r="DL876" s="1"/>
      <c r="DM876" s="1"/>
    </row>
    <row r="877" spans="1:117" x14ac:dyDescent="0.2">
      <c r="A877" s="97">
        <f t="shared" si="364"/>
        <v>44318</v>
      </c>
      <c r="B877" s="5">
        <f t="shared" si="353"/>
        <v>592.98102633000008</v>
      </c>
      <c r="C877" s="5">
        <f t="shared" si="365"/>
        <v>531.24925627000005</v>
      </c>
      <c r="D877" s="63">
        <f t="shared" si="366"/>
        <v>5674.72</v>
      </c>
      <c r="E877" s="11">
        <f>IF(K877=1,VLOOKUP(A877,[1]Plan1!$BO$80:$BQ$314,3),E876)</f>
        <v>5692.31</v>
      </c>
      <c r="F877" s="143">
        <f t="shared" si="367"/>
        <v>44302</v>
      </c>
      <c r="G877" s="9">
        <f t="shared" si="354"/>
        <v>3.0997124087179806E-3</v>
      </c>
      <c r="H877" s="64">
        <f t="shared" si="371"/>
        <v>44333</v>
      </c>
      <c r="I877" s="64">
        <f t="shared" si="355"/>
        <v>44333</v>
      </c>
      <c r="J877" s="1">
        <f t="shared" si="368"/>
        <v>21</v>
      </c>
      <c r="K877" s="1">
        <f t="shared" si="375"/>
        <v>11</v>
      </c>
      <c r="L877" s="5">
        <f t="shared" si="356"/>
        <v>1.0016224600000001</v>
      </c>
      <c r="M877" s="12">
        <f t="shared" si="376"/>
        <v>1.00930024</v>
      </c>
      <c r="N877" s="12">
        <f t="shared" si="372"/>
        <v>1.113892040938139</v>
      </c>
      <c r="O877" s="5">
        <f t="shared" si="374"/>
        <v>1.1156992800000001</v>
      </c>
      <c r="P877" s="5">
        <f t="shared" si="357"/>
        <v>592.71441272000004</v>
      </c>
      <c r="Q877" s="10">
        <f t="shared" si="358"/>
        <v>0</v>
      </c>
      <c r="R877" s="6">
        <f t="shared" si="359"/>
        <v>0</v>
      </c>
      <c r="S877" s="5">
        <f t="shared" si="360"/>
        <v>0</v>
      </c>
      <c r="T877" s="6">
        <f t="shared" si="369"/>
        <v>0.12</v>
      </c>
      <c r="U877" s="10">
        <f t="shared" si="373"/>
        <v>1</v>
      </c>
      <c r="V877" s="10">
        <v>252</v>
      </c>
      <c r="W877" s="12">
        <f t="shared" si="361"/>
        <v>1.0004498180000001</v>
      </c>
      <c r="X877" s="5">
        <f t="shared" si="362"/>
        <v>0.26661361</v>
      </c>
      <c r="Y877" s="11">
        <f t="shared" si="363"/>
        <v>0</v>
      </c>
      <c r="Z877" s="2" t="s">
        <v>65</v>
      </c>
      <c r="AA877" s="64">
        <f t="shared" si="370"/>
        <v>44347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9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4"/>
      <c r="CX877" s="1"/>
      <c r="CY877" s="1"/>
      <c r="CZ877" s="1"/>
      <c r="DA877" s="1"/>
      <c r="DB877" s="1"/>
      <c r="DC877" s="1"/>
      <c r="DD877" s="1"/>
      <c r="DE877" s="1"/>
      <c r="DF877" s="1"/>
      <c r="DG877" s="2"/>
      <c r="DH877" s="1"/>
      <c r="DI877" s="1"/>
      <c r="DJ877" s="1"/>
      <c r="DK877" s="1"/>
      <c r="DL877" s="1"/>
      <c r="DM877" s="1"/>
    </row>
    <row r="878" spans="1:117" x14ac:dyDescent="0.2">
      <c r="A878" s="97">
        <f t="shared" si="364"/>
        <v>44319</v>
      </c>
      <c r="B878" s="5">
        <f t="shared" si="353"/>
        <v>592.98102633000008</v>
      </c>
      <c r="C878" s="5">
        <f t="shared" si="365"/>
        <v>531.24925627000005</v>
      </c>
      <c r="D878" s="63">
        <f t="shared" si="366"/>
        <v>5674.72</v>
      </c>
      <c r="E878" s="11">
        <f>IF(K878=1,VLOOKUP(A878,[1]Plan1!$BO$80:$BQ$314,3),E877)</f>
        <v>5692.31</v>
      </c>
      <c r="F878" s="143">
        <f t="shared" si="367"/>
        <v>44302</v>
      </c>
      <c r="G878" s="9">
        <f t="shared" si="354"/>
        <v>3.0997124087179806E-3</v>
      </c>
      <c r="H878" s="64">
        <f t="shared" si="371"/>
        <v>44333</v>
      </c>
      <c r="I878" s="64">
        <f t="shared" si="355"/>
        <v>44333</v>
      </c>
      <c r="J878" s="1">
        <f t="shared" si="368"/>
        <v>21</v>
      </c>
      <c r="K878" s="1">
        <f t="shared" si="375"/>
        <v>11</v>
      </c>
      <c r="L878" s="5">
        <f t="shared" si="356"/>
        <v>1.0016224600000001</v>
      </c>
      <c r="M878" s="12">
        <f t="shared" si="376"/>
        <v>1.00930024</v>
      </c>
      <c r="N878" s="12">
        <f t="shared" si="372"/>
        <v>1.113892040938139</v>
      </c>
      <c r="O878" s="5">
        <f t="shared" si="374"/>
        <v>1.1156992800000001</v>
      </c>
      <c r="P878" s="5">
        <f t="shared" si="357"/>
        <v>592.71441272000004</v>
      </c>
      <c r="Q878" s="10">
        <f t="shared" si="358"/>
        <v>0</v>
      </c>
      <c r="R878" s="6">
        <f t="shared" si="359"/>
        <v>0</v>
      </c>
      <c r="S878" s="5">
        <f t="shared" si="360"/>
        <v>0</v>
      </c>
      <c r="T878" s="6">
        <f t="shared" si="369"/>
        <v>0.12</v>
      </c>
      <c r="U878" s="10">
        <f t="shared" si="373"/>
        <v>1</v>
      </c>
      <c r="V878" s="10">
        <v>252</v>
      </c>
      <c r="W878" s="12">
        <f t="shared" si="361"/>
        <v>1.0004498180000001</v>
      </c>
      <c r="X878" s="5">
        <f t="shared" si="362"/>
        <v>0.26661361</v>
      </c>
      <c r="Y878" s="11">
        <f t="shared" si="363"/>
        <v>0</v>
      </c>
      <c r="Z878" s="2" t="s">
        <v>65</v>
      </c>
      <c r="AA878" s="64">
        <f t="shared" si="370"/>
        <v>44347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9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4"/>
      <c r="CX878" s="1"/>
      <c r="CY878" s="1"/>
      <c r="CZ878" s="1"/>
      <c r="DA878" s="1"/>
      <c r="DB878" s="1"/>
      <c r="DC878" s="1"/>
      <c r="DD878" s="1"/>
      <c r="DE878" s="1"/>
      <c r="DF878" s="1"/>
      <c r="DG878" s="2"/>
      <c r="DH878" s="1"/>
      <c r="DI878" s="1"/>
      <c r="DJ878" s="1"/>
      <c r="DK878" s="1"/>
      <c r="DL878" s="1"/>
      <c r="DM878" s="1"/>
    </row>
    <row r="879" spans="1:117" x14ac:dyDescent="0.2">
      <c r="A879" s="97">
        <f t="shared" si="364"/>
        <v>44320</v>
      </c>
      <c r="B879" s="5">
        <f t="shared" si="353"/>
        <v>593.33519216999991</v>
      </c>
      <c r="C879" s="5">
        <f t="shared" si="365"/>
        <v>531.24925627000005</v>
      </c>
      <c r="D879" s="63">
        <f t="shared" si="366"/>
        <v>5674.72</v>
      </c>
      <c r="E879" s="11">
        <f>IF(K879=1,VLOOKUP(A879,[1]Plan1!$BO$80:$BQ$314,3),E878)</f>
        <v>5692.31</v>
      </c>
      <c r="F879" s="143">
        <f t="shared" si="367"/>
        <v>44302</v>
      </c>
      <c r="G879" s="9">
        <f t="shared" si="354"/>
        <v>3.0997124087179806E-3</v>
      </c>
      <c r="H879" s="64">
        <f t="shared" si="371"/>
        <v>44333</v>
      </c>
      <c r="I879" s="64">
        <f t="shared" si="355"/>
        <v>44333</v>
      </c>
      <c r="J879" s="1">
        <f t="shared" si="368"/>
        <v>21</v>
      </c>
      <c r="K879" s="1">
        <f t="shared" si="375"/>
        <v>12</v>
      </c>
      <c r="L879" s="5">
        <f t="shared" si="356"/>
        <v>1.00177008</v>
      </c>
      <c r="M879" s="12">
        <f t="shared" si="376"/>
        <v>1.00930024</v>
      </c>
      <c r="N879" s="12">
        <f t="shared" si="372"/>
        <v>1.113892040938139</v>
      </c>
      <c r="O879" s="5">
        <f t="shared" si="374"/>
        <v>1.11586371</v>
      </c>
      <c r="P879" s="5">
        <f t="shared" si="357"/>
        <v>592.80176602999995</v>
      </c>
      <c r="Q879" s="10">
        <f t="shared" si="358"/>
        <v>0</v>
      </c>
      <c r="R879" s="6">
        <f t="shared" si="359"/>
        <v>0</v>
      </c>
      <c r="S879" s="5">
        <f t="shared" si="360"/>
        <v>0</v>
      </c>
      <c r="T879" s="6">
        <f t="shared" si="369"/>
        <v>0.12</v>
      </c>
      <c r="U879" s="10">
        <f t="shared" si="373"/>
        <v>2</v>
      </c>
      <c r="V879" s="10">
        <v>252</v>
      </c>
      <c r="W879" s="12">
        <f t="shared" si="361"/>
        <v>1.0008998389999999</v>
      </c>
      <c r="X879" s="5">
        <f t="shared" si="362"/>
        <v>0.53342613999999999</v>
      </c>
      <c r="Y879" s="11">
        <f t="shared" si="363"/>
        <v>0</v>
      </c>
      <c r="Z879" s="2" t="s">
        <v>65</v>
      </c>
      <c r="AA879" s="64">
        <f t="shared" si="370"/>
        <v>44347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9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4"/>
      <c r="CX879" s="1"/>
      <c r="CY879" s="1"/>
      <c r="CZ879" s="1"/>
      <c r="DA879" s="1"/>
      <c r="DB879" s="1"/>
      <c r="DC879" s="1"/>
      <c r="DD879" s="1"/>
      <c r="DE879" s="1"/>
      <c r="DF879" s="1"/>
      <c r="DG879" s="2"/>
      <c r="DH879" s="1"/>
      <c r="DI879" s="1"/>
      <c r="DJ879" s="1"/>
      <c r="DK879" s="1"/>
      <c r="DL879" s="1"/>
      <c r="DM879" s="1"/>
    </row>
    <row r="880" spans="1:117" x14ac:dyDescent="0.2">
      <c r="A880" s="97">
        <f t="shared" si="364"/>
        <v>44321</v>
      </c>
      <c r="B880" s="5">
        <f t="shared" si="353"/>
        <v>593.68957710000007</v>
      </c>
      <c r="C880" s="5">
        <f t="shared" si="365"/>
        <v>531.24925627000005</v>
      </c>
      <c r="D880" s="63">
        <f t="shared" si="366"/>
        <v>5674.72</v>
      </c>
      <c r="E880" s="11">
        <f>IF(K880=1,VLOOKUP(A880,[1]Plan1!$BO$80:$BQ$314,3),E879)</f>
        <v>5692.31</v>
      </c>
      <c r="F880" s="143">
        <f t="shared" si="367"/>
        <v>44302</v>
      </c>
      <c r="G880" s="9">
        <f t="shared" si="354"/>
        <v>3.0997124087179806E-3</v>
      </c>
      <c r="H880" s="64">
        <f t="shared" si="371"/>
        <v>44333</v>
      </c>
      <c r="I880" s="64">
        <f t="shared" si="355"/>
        <v>44333</v>
      </c>
      <c r="J880" s="1">
        <f t="shared" si="368"/>
        <v>21</v>
      </c>
      <c r="K880" s="1">
        <f t="shared" si="375"/>
        <v>13</v>
      </c>
      <c r="L880" s="5">
        <f t="shared" si="356"/>
        <v>1.00191773</v>
      </c>
      <c r="M880" s="12">
        <f t="shared" si="376"/>
        <v>1.00930024</v>
      </c>
      <c r="N880" s="12">
        <f t="shared" si="372"/>
        <v>1.113892040938139</v>
      </c>
      <c r="O880" s="5">
        <f t="shared" si="374"/>
        <v>1.11602818</v>
      </c>
      <c r="P880" s="5">
        <f t="shared" si="357"/>
        <v>592.88914060000002</v>
      </c>
      <c r="Q880" s="10">
        <f t="shared" si="358"/>
        <v>0</v>
      </c>
      <c r="R880" s="6">
        <f t="shared" si="359"/>
        <v>0</v>
      </c>
      <c r="S880" s="5">
        <f t="shared" si="360"/>
        <v>0</v>
      </c>
      <c r="T880" s="6">
        <f t="shared" si="369"/>
        <v>0.12</v>
      </c>
      <c r="U880" s="10">
        <f t="shared" si="373"/>
        <v>3</v>
      </c>
      <c r="V880" s="10">
        <v>252</v>
      </c>
      <c r="W880" s="12">
        <f t="shared" si="361"/>
        <v>1.0013500609999999</v>
      </c>
      <c r="X880" s="5">
        <f t="shared" si="362"/>
        <v>0.8004365</v>
      </c>
      <c r="Y880" s="11">
        <f t="shared" si="363"/>
        <v>0</v>
      </c>
      <c r="Z880" s="2" t="s">
        <v>65</v>
      </c>
      <c r="AA880" s="64">
        <f t="shared" si="370"/>
        <v>44347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9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4"/>
      <c r="CX880" s="1"/>
      <c r="CY880" s="1"/>
      <c r="CZ880" s="1"/>
      <c r="DA880" s="1"/>
      <c r="DB880" s="1"/>
      <c r="DC880" s="1"/>
      <c r="DD880" s="1"/>
      <c r="DE880" s="1"/>
      <c r="DF880" s="1"/>
      <c r="DG880" s="2"/>
      <c r="DH880" s="1"/>
      <c r="DI880" s="1"/>
      <c r="DJ880" s="1"/>
      <c r="DK880" s="1"/>
      <c r="DL880" s="1"/>
      <c r="DM880" s="1"/>
    </row>
    <row r="881" spans="1:117" x14ac:dyDescent="0.2">
      <c r="A881" s="97">
        <f t="shared" si="364"/>
        <v>44322</v>
      </c>
      <c r="B881" s="5">
        <f t="shared" si="353"/>
        <v>594.04417231000002</v>
      </c>
      <c r="C881" s="5">
        <f t="shared" si="365"/>
        <v>531.24925627000005</v>
      </c>
      <c r="D881" s="63">
        <f t="shared" si="366"/>
        <v>5674.72</v>
      </c>
      <c r="E881" s="11">
        <f>IF(K881=1,VLOOKUP(A881,[1]Plan1!$BO$80:$BQ$314,3),E880)</f>
        <v>5692.31</v>
      </c>
      <c r="F881" s="143">
        <f t="shared" si="367"/>
        <v>44302</v>
      </c>
      <c r="G881" s="9">
        <f t="shared" si="354"/>
        <v>3.0997124087179806E-3</v>
      </c>
      <c r="H881" s="64">
        <f t="shared" si="371"/>
        <v>44333</v>
      </c>
      <c r="I881" s="64">
        <f t="shared" si="355"/>
        <v>44333</v>
      </c>
      <c r="J881" s="1">
        <f t="shared" si="368"/>
        <v>21</v>
      </c>
      <c r="K881" s="1">
        <f t="shared" si="375"/>
        <v>14</v>
      </c>
      <c r="L881" s="5">
        <f t="shared" si="356"/>
        <v>1.0020654</v>
      </c>
      <c r="M881" s="12">
        <f t="shared" si="376"/>
        <v>1.00930024</v>
      </c>
      <c r="N881" s="12">
        <f t="shared" si="372"/>
        <v>1.113892040938139</v>
      </c>
      <c r="O881" s="5">
        <f t="shared" si="374"/>
        <v>1.11619267</v>
      </c>
      <c r="P881" s="5">
        <f t="shared" si="357"/>
        <v>592.97652578999998</v>
      </c>
      <c r="Q881" s="10">
        <f t="shared" si="358"/>
        <v>0</v>
      </c>
      <c r="R881" s="6">
        <f t="shared" si="359"/>
        <v>0</v>
      </c>
      <c r="S881" s="5">
        <f t="shared" si="360"/>
        <v>0</v>
      </c>
      <c r="T881" s="6">
        <f t="shared" si="369"/>
        <v>0.12</v>
      </c>
      <c r="U881" s="10">
        <f t="shared" si="373"/>
        <v>4</v>
      </c>
      <c r="V881" s="10">
        <v>252</v>
      </c>
      <c r="W881" s="12">
        <f t="shared" si="361"/>
        <v>1.0018004869999999</v>
      </c>
      <c r="X881" s="5">
        <f t="shared" si="362"/>
        <v>1.06764652</v>
      </c>
      <c r="Y881" s="11">
        <f t="shared" si="363"/>
        <v>0</v>
      </c>
      <c r="Z881" s="2" t="s">
        <v>65</v>
      </c>
      <c r="AA881" s="64">
        <f t="shared" si="370"/>
        <v>44347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9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4"/>
      <c r="CX881" s="1"/>
      <c r="CY881" s="1"/>
      <c r="CZ881" s="1"/>
      <c r="DA881" s="1"/>
      <c r="DB881" s="1"/>
      <c r="DC881" s="1"/>
      <c r="DD881" s="1"/>
      <c r="DE881" s="1"/>
      <c r="DF881" s="1"/>
      <c r="DG881" s="2"/>
      <c r="DH881" s="1"/>
      <c r="DI881" s="1"/>
      <c r="DJ881" s="1"/>
      <c r="DK881" s="1"/>
      <c r="DL881" s="1"/>
      <c r="DM881" s="1"/>
    </row>
    <row r="882" spans="1:117" x14ac:dyDescent="0.2">
      <c r="A882" s="97">
        <f t="shared" si="364"/>
        <v>44323</v>
      </c>
      <c r="B882" s="5">
        <f t="shared" si="353"/>
        <v>594.39898200999994</v>
      </c>
      <c r="C882" s="5">
        <f t="shared" si="365"/>
        <v>531.24925627000005</v>
      </c>
      <c r="D882" s="63">
        <f t="shared" si="366"/>
        <v>5674.72</v>
      </c>
      <c r="E882" s="11">
        <f>IF(K882=1,VLOOKUP(A882,[1]Plan1!$BO$80:$BQ$314,3),E881)</f>
        <v>5692.31</v>
      </c>
      <c r="F882" s="143">
        <f t="shared" si="367"/>
        <v>44302</v>
      </c>
      <c r="G882" s="9">
        <f t="shared" si="354"/>
        <v>3.0997124087179806E-3</v>
      </c>
      <c r="H882" s="64">
        <f t="shared" si="371"/>
        <v>44333</v>
      </c>
      <c r="I882" s="64">
        <f t="shared" si="355"/>
        <v>44333</v>
      </c>
      <c r="J882" s="1">
        <f t="shared" si="368"/>
        <v>21</v>
      </c>
      <c r="K882" s="1">
        <f t="shared" si="375"/>
        <v>15</v>
      </c>
      <c r="L882" s="5">
        <f t="shared" si="356"/>
        <v>1.0022131000000001</v>
      </c>
      <c r="M882" s="12">
        <f t="shared" si="376"/>
        <v>1.00930024</v>
      </c>
      <c r="N882" s="12">
        <f t="shared" si="372"/>
        <v>1.113892040938139</v>
      </c>
      <c r="O882" s="5">
        <f t="shared" si="374"/>
        <v>1.11635719</v>
      </c>
      <c r="P882" s="5">
        <f t="shared" si="357"/>
        <v>593.06392690999996</v>
      </c>
      <c r="Q882" s="10">
        <f t="shared" si="358"/>
        <v>0</v>
      </c>
      <c r="R882" s="6">
        <f t="shared" si="359"/>
        <v>0</v>
      </c>
      <c r="S882" s="5">
        <f t="shared" si="360"/>
        <v>0</v>
      </c>
      <c r="T882" s="6">
        <f t="shared" si="369"/>
        <v>0.12</v>
      </c>
      <c r="U882" s="10">
        <f t="shared" si="373"/>
        <v>5</v>
      </c>
      <c r="V882" s="10">
        <v>252</v>
      </c>
      <c r="W882" s="12">
        <f t="shared" si="361"/>
        <v>1.002251115</v>
      </c>
      <c r="X882" s="5">
        <f t="shared" si="362"/>
        <v>1.3350550999999999</v>
      </c>
      <c r="Y882" s="11">
        <f t="shared" si="363"/>
        <v>0</v>
      </c>
      <c r="Z882" s="2" t="s">
        <v>65</v>
      </c>
      <c r="AA882" s="64">
        <f t="shared" si="370"/>
        <v>44347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9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4"/>
      <c r="CX882" s="1"/>
      <c r="CY882" s="1"/>
      <c r="CZ882" s="1"/>
      <c r="DA882" s="1"/>
      <c r="DB882" s="1"/>
      <c r="DC882" s="1"/>
      <c r="DD882" s="1"/>
      <c r="DE882" s="1"/>
      <c r="DF882" s="1"/>
      <c r="DG882" s="2"/>
      <c r="DH882" s="1"/>
      <c r="DI882" s="1"/>
      <c r="DJ882" s="1"/>
      <c r="DK882" s="1"/>
      <c r="DL882" s="1"/>
      <c r="DM882" s="1"/>
    </row>
    <row r="883" spans="1:117" x14ac:dyDescent="0.2">
      <c r="A883" s="97">
        <f t="shared" si="364"/>
        <v>44324</v>
      </c>
      <c r="B883" s="5">
        <f t="shared" si="353"/>
        <v>594.75399621999998</v>
      </c>
      <c r="C883" s="5">
        <f t="shared" si="365"/>
        <v>531.24925627000005</v>
      </c>
      <c r="D883" s="63">
        <f t="shared" si="366"/>
        <v>5674.72</v>
      </c>
      <c r="E883" s="11">
        <f>IF(K883=1,VLOOKUP(A883,[1]Plan1!$BO$80:$BQ$314,3),E882)</f>
        <v>5692.31</v>
      </c>
      <c r="F883" s="143">
        <f t="shared" si="367"/>
        <v>44302</v>
      </c>
      <c r="G883" s="9">
        <f t="shared" si="354"/>
        <v>3.0997124087179806E-3</v>
      </c>
      <c r="H883" s="64">
        <f t="shared" si="371"/>
        <v>44333</v>
      </c>
      <c r="I883" s="64">
        <f t="shared" si="355"/>
        <v>44333</v>
      </c>
      <c r="J883" s="1">
        <f t="shared" si="368"/>
        <v>21</v>
      </c>
      <c r="K883" s="1">
        <f t="shared" si="375"/>
        <v>16</v>
      </c>
      <c r="L883" s="5">
        <f t="shared" si="356"/>
        <v>1.0023608100000001</v>
      </c>
      <c r="M883" s="12">
        <f t="shared" si="376"/>
        <v>1.00930024</v>
      </c>
      <c r="N883" s="12">
        <f t="shared" si="372"/>
        <v>1.113892040938139</v>
      </c>
      <c r="O883" s="5">
        <f t="shared" si="374"/>
        <v>1.1165217199999999</v>
      </c>
      <c r="P883" s="5">
        <f t="shared" si="357"/>
        <v>593.15133334999996</v>
      </c>
      <c r="Q883" s="10">
        <f t="shared" si="358"/>
        <v>0</v>
      </c>
      <c r="R883" s="6">
        <f t="shared" si="359"/>
        <v>0</v>
      </c>
      <c r="S883" s="5">
        <f t="shared" si="360"/>
        <v>0</v>
      </c>
      <c r="T883" s="6">
        <f t="shared" si="369"/>
        <v>0.12</v>
      </c>
      <c r="U883" s="10">
        <f t="shared" si="373"/>
        <v>6</v>
      </c>
      <c r="V883" s="10">
        <v>252</v>
      </c>
      <c r="W883" s="12">
        <f t="shared" si="361"/>
        <v>1.002701946</v>
      </c>
      <c r="X883" s="5">
        <f t="shared" si="362"/>
        <v>1.6026628700000001</v>
      </c>
      <c r="Y883" s="11">
        <f t="shared" si="363"/>
        <v>0</v>
      </c>
      <c r="Z883" s="2" t="s">
        <v>65</v>
      </c>
      <c r="AA883" s="64">
        <f t="shared" si="370"/>
        <v>44347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9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4"/>
      <c r="CX883" s="1"/>
      <c r="CY883" s="1"/>
      <c r="CZ883" s="1"/>
      <c r="DA883" s="1"/>
      <c r="DB883" s="1"/>
      <c r="DC883" s="1"/>
      <c r="DD883" s="1"/>
      <c r="DE883" s="1"/>
      <c r="DF883" s="1"/>
      <c r="DG883" s="2"/>
      <c r="DH883" s="1"/>
      <c r="DI883" s="1"/>
      <c r="DJ883" s="1"/>
      <c r="DK883" s="1"/>
      <c r="DL883" s="1"/>
      <c r="DM883" s="1"/>
    </row>
    <row r="884" spans="1:117" x14ac:dyDescent="0.2">
      <c r="A884" s="97">
        <f t="shared" si="364"/>
        <v>44325</v>
      </c>
      <c r="B884" s="5">
        <f t="shared" si="353"/>
        <v>594.75399621999998</v>
      </c>
      <c r="C884" s="5">
        <f t="shared" si="365"/>
        <v>531.24925627000005</v>
      </c>
      <c r="D884" s="63">
        <f t="shared" si="366"/>
        <v>5674.72</v>
      </c>
      <c r="E884" s="11">
        <f>IF(K884=1,VLOOKUP(A884,[1]Plan1!$BO$80:$BQ$314,3),E883)</f>
        <v>5692.31</v>
      </c>
      <c r="F884" s="143">
        <f t="shared" si="367"/>
        <v>44302</v>
      </c>
      <c r="G884" s="9">
        <f t="shared" si="354"/>
        <v>3.0997124087179806E-3</v>
      </c>
      <c r="H884" s="64">
        <f t="shared" si="371"/>
        <v>44333</v>
      </c>
      <c r="I884" s="64">
        <f t="shared" si="355"/>
        <v>44333</v>
      </c>
      <c r="J884" s="1">
        <f t="shared" si="368"/>
        <v>21</v>
      </c>
      <c r="K884" s="1">
        <f t="shared" si="375"/>
        <v>16</v>
      </c>
      <c r="L884" s="5">
        <f t="shared" si="356"/>
        <v>1.0023608100000001</v>
      </c>
      <c r="M884" s="12">
        <f t="shared" si="376"/>
        <v>1.00930024</v>
      </c>
      <c r="N884" s="12">
        <f t="shared" si="372"/>
        <v>1.113892040938139</v>
      </c>
      <c r="O884" s="5">
        <f t="shared" si="374"/>
        <v>1.1165217199999999</v>
      </c>
      <c r="P884" s="5">
        <f t="shared" si="357"/>
        <v>593.15133334999996</v>
      </c>
      <c r="Q884" s="10">
        <f t="shared" si="358"/>
        <v>0</v>
      </c>
      <c r="R884" s="6">
        <f t="shared" si="359"/>
        <v>0</v>
      </c>
      <c r="S884" s="5">
        <f t="shared" si="360"/>
        <v>0</v>
      </c>
      <c r="T884" s="6">
        <f t="shared" si="369"/>
        <v>0.12</v>
      </c>
      <c r="U884" s="10">
        <f t="shared" si="373"/>
        <v>6</v>
      </c>
      <c r="V884" s="10">
        <v>252</v>
      </c>
      <c r="W884" s="12">
        <f t="shared" si="361"/>
        <v>1.002701946</v>
      </c>
      <c r="X884" s="5">
        <f t="shared" si="362"/>
        <v>1.6026628700000001</v>
      </c>
      <c r="Y884" s="11">
        <f t="shared" si="363"/>
        <v>0</v>
      </c>
      <c r="Z884" s="2" t="s">
        <v>65</v>
      </c>
      <c r="AA884" s="64">
        <f t="shared" si="370"/>
        <v>44347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9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4"/>
      <c r="CX884" s="1"/>
      <c r="CY884" s="1"/>
      <c r="CZ884" s="1"/>
      <c r="DA884" s="1"/>
      <c r="DB884" s="1"/>
      <c r="DC884" s="1"/>
      <c r="DD884" s="1"/>
      <c r="DE884" s="1"/>
      <c r="DF884" s="1"/>
      <c r="DG884" s="2"/>
      <c r="DH884" s="1"/>
      <c r="DI884" s="1"/>
      <c r="DJ884" s="1"/>
      <c r="DK884" s="1"/>
      <c r="DL884" s="1"/>
      <c r="DM884" s="1"/>
    </row>
    <row r="885" spans="1:117" x14ac:dyDescent="0.2">
      <c r="A885" s="97">
        <f t="shared" si="364"/>
        <v>44326</v>
      </c>
      <c r="B885" s="5">
        <f t="shared" si="353"/>
        <v>594.75399621999998</v>
      </c>
      <c r="C885" s="5">
        <f t="shared" si="365"/>
        <v>531.24925627000005</v>
      </c>
      <c r="D885" s="63">
        <f t="shared" si="366"/>
        <v>5674.72</v>
      </c>
      <c r="E885" s="11">
        <f>IF(K885=1,VLOOKUP(A885,[1]Plan1!$BO$80:$BQ$314,3),E884)</f>
        <v>5692.31</v>
      </c>
      <c r="F885" s="143">
        <f t="shared" si="367"/>
        <v>44302</v>
      </c>
      <c r="G885" s="9">
        <f t="shared" si="354"/>
        <v>3.0997124087179806E-3</v>
      </c>
      <c r="H885" s="64">
        <f t="shared" si="371"/>
        <v>44333</v>
      </c>
      <c r="I885" s="64">
        <f t="shared" si="355"/>
        <v>44333</v>
      </c>
      <c r="J885" s="1">
        <f t="shared" si="368"/>
        <v>21</v>
      </c>
      <c r="K885" s="1">
        <f t="shared" si="375"/>
        <v>16</v>
      </c>
      <c r="L885" s="5">
        <f t="shared" si="356"/>
        <v>1.0023608100000001</v>
      </c>
      <c r="M885" s="12">
        <f t="shared" si="376"/>
        <v>1.00930024</v>
      </c>
      <c r="N885" s="12">
        <f t="shared" si="372"/>
        <v>1.113892040938139</v>
      </c>
      <c r="O885" s="5">
        <f t="shared" si="374"/>
        <v>1.1165217199999999</v>
      </c>
      <c r="P885" s="5">
        <f t="shared" si="357"/>
        <v>593.15133334999996</v>
      </c>
      <c r="Q885" s="10">
        <f t="shared" si="358"/>
        <v>0</v>
      </c>
      <c r="R885" s="6">
        <f t="shared" si="359"/>
        <v>0</v>
      </c>
      <c r="S885" s="5">
        <f t="shared" si="360"/>
        <v>0</v>
      </c>
      <c r="T885" s="6">
        <f t="shared" si="369"/>
        <v>0.12</v>
      </c>
      <c r="U885" s="10">
        <f t="shared" si="373"/>
        <v>6</v>
      </c>
      <c r="V885" s="10">
        <v>252</v>
      </c>
      <c r="W885" s="12">
        <f t="shared" si="361"/>
        <v>1.002701946</v>
      </c>
      <c r="X885" s="5">
        <f t="shared" si="362"/>
        <v>1.6026628700000001</v>
      </c>
      <c r="Y885" s="11">
        <f t="shared" si="363"/>
        <v>0</v>
      </c>
      <c r="Z885" s="2" t="s">
        <v>65</v>
      </c>
      <c r="AA885" s="64">
        <f t="shared" si="370"/>
        <v>44347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9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4"/>
      <c r="CX885" s="1"/>
      <c r="CY885" s="1"/>
      <c r="CZ885" s="1"/>
      <c r="DA885" s="1"/>
      <c r="DB885" s="1"/>
      <c r="DC885" s="1"/>
      <c r="DD885" s="1"/>
      <c r="DE885" s="1"/>
      <c r="DF885" s="1"/>
      <c r="DG885" s="2"/>
      <c r="DH885" s="1"/>
      <c r="DI885" s="1"/>
      <c r="DJ885" s="1"/>
      <c r="DK885" s="1"/>
      <c r="DL885" s="1"/>
      <c r="DM885" s="1"/>
    </row>
    <row r="886" spans="1:117" x14ac:dyDescent="0.2">
      <c r="A886" s="97">
        <f t="shared" si="364"/>
        <v>44327</v>
      </c>
      <c r="B886" s="5">
        <f t="shared" si="353"/>
        <v>595.10923038999999</v>
      </c>
      <c r="C886" s="5">
        <f t="shared" si="365"/>
        <v>531.24925627000005</v>
      </c>
      <c r="D886" s="63">
        <f t="shared" si="366"/>
        <v>5674.72</v>
      </c>
      <c r="E886" s="11">
        <f>IF(K886=1,VLOOKUP(A886,[1]Plan1!$BO$80:$BQ$314,3),E885)</f>
        <v>5692.31</v>
      </c>
      <c r="F886" s="143">
        <f t="shared" si="367"/>
        <v>44302</v>
      </c>
      <c r="G886" s="9">
        <f t="shared" si="354"/>
        <v>3.0997124087179806E-3</v>
      </c>
      <c r="H886" s="64">
        <f t="shared" si="371"/>
        <v>44333</v>
      </c>
      <c r="I886" s="64">
        <f t="shared" si="355"/>
        <v>44333</v>
      </c>
      <c r="J886" s="1">
        <f t="shared" si="368"/>
        <v>21</v>
      </c>
      <c r="K886" s="1">
        <f t="shared" si="375"/>
        <v>17</v>
      </c>
      <c r="L886" s="5">
        <f t="shared" si="356"/>
        <v>1.0025085499999999</v>
      </c>
      <c r="M886" s="12">
        <f t="shared" si="376"/>
        <v>1.00930024</v>
      </c>
      <c r="N886" s="12">
        <f t="shared" si="372"/>
        <v>1.113892040938139</v>
      </c>
      <c r="O886" s="5">
        <f t="shared" si="374"/>
        <v>1.1166862900000001</v>
      </c>
      <c r="P886" s="5">
        <f t="shared" si="357"/>
        <v>593.23876103999999</v>
      </c>
      <c r="Q886" s="10">
        <f t="shared" si="358"/>
        <v>0</v>
      </c>
      <c r="R886" s="6">
        <f t="shared" si="359"/>
        <v>0</v>
      </c>
      <c r="S886" s="5">
        <f t="shared" si="360"/>
        <v>0</v>
      </c>
      <c r="T886" s="6">
        <f t="shared" si="369"/>
        <v>0.12</v>
      </c>
      <c r="U886" s="10">
        <f t="shared" si="373"/>
        <v>7</v>
      </c>
      <c r="V886" s="10">
        <v>252</v>
      </c>
      <c r="W886" s="12">
        <f t="shared" si="361"/>
        <v>1.003152979</v>
      </c>
      <c r="X886" s="5">
        <f t="shared" si="362"/>
        <v>1.87046935</v>
      </c>
      <c r="Y886" s="11">
        <f t="shared" si="363"/>
        <v>0</v>
      </c>
      <c r="Z886" s="2" t="s">
        <v>65</v>
      </c>
      <c r="AA886" s="64">
        <f t="shared" si="370"/>
        <v>44347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9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4"/>
      <c r="CX886" s="1"/>
      <c r="CY886" s="1"/>
      <c r="CZ886" s="1"/>
      <c r="DA886" s="1"/>
      <c r="DB886" s="1"/>
      <c r="DC886" s="1"/>
      <c r="DD886" s="1"/>
      <c r="DE886" s="1"/>
      <c r="DF886" s="1"/>
      <c r="DG886" s="2"/>
      <c r="DH886" s="1"/>
      <c r="DI886" s="1"/>
      <c r="DJ886" s="1"/>
      <c r="DK886" s="1"/>
      <c r="DL886" s="1"/>
      <c r="DM886" s="1"/>
    </row>
    <row r="887" spans="1:117" x14ac:dyDescent="0.2">
      <c r="A887" s="97">
        <f t="shared" si="364"/>
        <v>44328</v>
      </c>
      <c r="B887" s="5">
        <f t="shared" si="353"/>
        <v>595.46466981000003</v>
      </c>
      <c r="C887" s="5">
        <f t="shared" si="365"/>
        <v>531.24925627000005</v>
      </c>
      <c r="D887" s="63">
        <f t="shared" si="366"/>
        <v>5674.72</v>
      </c>
      <c r="E887" s="11">
        <f>IF(K887=1,VLOOKUP(A887,[1]Plan1!$BO$80:$BQ$314,3),E886)</f>
        <v>5692.31</v>
      </c>
      <c r="F887" s="143">
        <f t="shared" si="367"/>
        <v>44302</v>
      </c>
      <c r="G887" s="9">
        <f t="shared" si="354"/>
        <v>3.0997124087179806E-3</v>
      </c>
      <c r="H887" s="64">
        <f t="shared" si="371"/>
        <v>44333</v>
      </c>
      <c r="I887" s="64">
        <f t="shared" si="355"/>
        <v>44333</v>
      </c>
      <c r="J887" s="1">
        <f t="shared" si="368"/>
        <v>21</v>
      </c>
      <c r="K887" s="1">
        <f t="shared" si="375"/>
        <v>18</v>
      </c>
      <c r="L887" s="5">
        <f t="shared" si="356"/>
        <v>1.0026562999999999</v>
      </c>
      <c r="M887" s="12">
        <f t="shared" si="376"/>
        <v>1.00930024</v>
      </c>
      <c r="N887" s="12">
        <f t="shared" si="372"/>
        <v>1.113892040938139</v>
      </c>
      <c r="O887" s="5">
        <f t="shared" si="374"/>
        <v>1.1168508699999999</v>
      </c>
      <c r="P887" s="5">
        <f t="shared" si="357"/>
        <v>593.32619405000003</v>
      </c>
      <c r="Q887" s="10">
        <f t="shared" si="358"/>
        <v>0</v>
      </c>
      <c r="R887" s="6">
        <f t="shared" si="359"/>
        <v>0</v>
      </c>
      <c r="S887" s="5">
        <f t="shared" si="360"/>
        <v>0</v>
      </c>
      <c r="T887" s="6">
        <f t="shared" si="369"/>
        <v>0.12</v>
      </c>
      <c r="U887" s="10">
        <f t="shared" si="373"/>
        <v>8</v>
      </c>
      <c r="V887" s="10">
        <v>252</v>
      </c>
      <c r="W887" s="12">
        <f t="shared" si="361"/>
        <v>1.003604216</v>
      </c>
      <c r="X887" s="5">
        <f t="shared" si="362"/>
        <v>2.1384757599999999</v>
      </c>
      <c r="Y887" s="11">
        <f t="shared" si="363"/>
        <v>0</v>
      </c>
      <c r="Z887" s="2" t="s">
        <v>65</v>
      </c>
      <c r="AA887" s="64">
        <f t="shared" si="370"/>
        <v>44347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9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4"/>
      <c r="CX887" s="1"/>
      <c r="CY887" s="1"/>
      <c r="CZ887" s="1"/>
      <c r="DA887" s="1"/>
      <c r="DB887" s="1"/>
      <c r="DC887" s="1"/>
      <c r="DD887" s="1"/>
      <c r="DE887" s="1"/>
      <c r="DF887" s="1"/>
      <c r="DG887" s="2"/>
      <c r="DH887" s="1"/>
      <c r="DI887" s="1"/>
      <c r="DJ887" s="1"/>
      <c r="DK887" s="1"/>
      <c r="DL887" s="1"/>
      <c r="DM887" s="1"/>
    </row>
    <row r="888" spans="1:117" x14ac:dyDescent="0.2">
      <c r="A888" s="97">
        <f t="shared" si="364"/>
        <v>44329</v>
      </c>
      <c r="B888" s="5">
        <f t="shared" si="353"/>
        <v>595.82032399000002</v>
      </c>
      <c r="C888" s="5">
        <f t="shared" si="365"/>
        <v>531.24925627000005</v>
      </c>
      <c r="D888" s="63">
        <f t="shared" si="366"/>
        <v>5674.72</v>
      </c>
      <c r="E888" s="11">
        <f>IF(K888=1,VLOOKUP(A888,[1]Plan1!$BO$80:$BQ$314,3),E887)</f>
        <v>5692.31</v>
      </c>
      <c r="F888" s="143">
        <f t="shared" si="367"/>
        <v>44302</v>
      </c>
      <c r="G888" s="9">
        <f t="shared" si="354"/>
        <v>3.0997124087179806E-3</v>
      </c>
      <c r="H888" s="64">
        <f t="shared" si="371"/>
        <v>44333</v>
      </c>
      <c r="I888" s="64">
        <f t="shared" si="355"/>
        <v>44333</v>
      </c>
      <c r="J888" s="1">
        <f t="shared" si="368"/>
        <v>21</v>
      </c>
      <c r="K888" s="1">
        <f t="shared" si="375"/>
        <v>19</v>
      </c>
      <c r="L888" s="5">
        <f t="shared" si="356"/>
        <v>1.00280408</v>
      </c>
      <c r="M888" s="12">
        <f t="shared" si="376"/>
        <v>1.00930024</v>
      </c>
      <c r="N888" s="12">
        <f t="shared" si="372"/>
        <v>1.113892040938139</v>
      </c>
      <c r="O888" s="5">
        <f t="shared" si="374"/>
        <v>1.1170154800000001</v>
      </c>
      <c r="P888" s="5">
        <f t="shared" si="357"/>
        <v>593.41364298999997</v>
      </c>
      <c r="Q888" s="10">
        <f t="shared" si="358"/>
        <v>0</v>
      </c>
      <c r="R888" s="6">
        <f t="shared" si="359"/>
        <v>0</v>
      </c>
      <c r="S888" s="5">
        <f t="shared" si="360"/>
        <v>0</v>
      </c>
      <c r="T888" s="6">
        <f t="shared" si="369"/>
        <v>0.12</v>
      </c>
      <c r="U888" s="10">
        <f t="shared" si="373"/>
        <v>9</v>
      </c>
      <c r="V888" s="10">
        <v>252</v>
      </c>
      <c r="W888" s="12">
        <f t="shared" si="361"/>
        <v>1.0040556549999999</v>
      </c>
      <c r="X888" s="5">
        <f t="shared" si="362"/>
        <v>2.4066809999999998</v>
      </c>
      <c r="Y888" s="11">
        <f t="shared" si="363"/>
        <v>0</v>
      </c>
      <c r="Z888" s="2" t="s">
        <v>65</v>
      </c>
      <c r="AA888" s="64">
        <f t="shared" si="370"/>
        <v>44347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9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4"/>
      <c r="CX888" s="1"/>
      <c r="CY888" s="1"/>
      <c r="CZ888" s="1"/>
      <c r="DA888" s="1"/>
      <c r="DB888" s="1"/>
      <c r="DC888" s="1"/>
      <c r="DD888" s="1"/>
      <c r="DE888" s="1"/>
      <c r="DF888" s="1"/>
      <c r="DG888" s="2"/>
      <c r="DH888" s="1"/>
      <c r="DI888" s="1"/>
      <c r="DJ888" s="1"/>
      <c r="DK888" s="1"/>
      <c r="DL888" s="1"/>
      <c r="DM888" s="1"/>
    </row>
    <row r="889" spans="1:117" x14ac:dyDescent="0.2">
      <c r="A889" s="97">
        <f t="shared" si="364"/>
        <v>44330</v>
      </c>
      <c r="B889" s="5">
        <f t="shared" si="353"/>
        <v>596.17618828000002</v>
      </c>
      <c r="C889" s="5">
        <f t="shared" si="365"/>
        <v>531.24925627000005</v>
      </c>
      <c r="D889" s="63">
        <f t="shared" si="366"/>
        <v>5674.72</v>
      </c>
      <c r="E889" s="11">
        <f>IF(K889=1,VLOOKUP(A889,[1]Plan1!$BO$80:$BQ$314,3),E888)</f>
        <v>5692.31</v>
      </c>
      <c r="F889" s="143">
        <f t="shared" si="367"/>
        <v>44302</v>
      </c>
      <c r="G889" s="9">
        <f t="shared" si="354"/>
        <v>3.0997124087179806E-3</v>
      </c>
      <c r="H889" s="64">
        <f t="shared" si="371"/>
        <v>44333</v>
      </c>
      <c r="I889" s="64">
        <f t="shared" si="355"/>
        <v>44333</v>
      </c>
      <c r="J889" s="1">
        <f t="shared" si="368"/>
        <v>21</v>
      </c>
      <c r="K889" s="1">
        <f t="shared" si="375"/>
        <v>20</v>
      </c>
      <c r="L889" s="5">
        <f t="shared" si="356"/>
        <v>1.0029518799999999</v>
      </c>
      <c r="M889" s="12">
        <f t="shared" si="376"/>
        <v>1.00930024</v>
      </c>
      <c r="N889" s="12">
        <f t="shared" si="372"/>
        <v>1.113892040938139</v>
      </c>
      <c r="O889" s="5">
        <f t="shared" si="374"/>
        <v>1.1171801100000001</v>
      </c>
      <c r="P889" s="5">
        <f t="shared" si="357"/>
        <v>593.50110255000004</v>
      </c>
      <c r="Q889" s="10">
        <f t="shared" si="358"/>
        <v>0</v>
      </c>
      <c r="R889" s="6">
        <f t="shared" si="359"/>
        <v>0</v>
      </c>
      <c r="S889" s="5">
        <f t="shared" si="360"/>
        <v>0</v>
      </c>
      <c r="T889" s="6">
        <f t="shared" si="369"/>
        <v>0.12</v>
      </c>
      <c r="U889" s="10">
        <f t="shared" si="373"/>
        <v>10</v>
      </c>
      <c r="V889" s="10">
        <v>252</v>
      </c>
      <c r="W889" s="12">
        <f t="shared" si="361"/>
        <v>1.004507297</v>
      </c>
      <c r="X889" s="5">
        <f t="shared" si="362"/>
        <v>2.6750857300000002</v>
      </c>
      <c r="Y889" s="11">
        <f t="shared" si="363"/>
        <v>0</v>
      </c>
      <c r="Z889" s="2" t="s">
        <v>65</v>
      </c>
      <c r="AA889" s="64">
        <f t="shared" si="370"/>
        <v>44347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9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4"/>
      <c r="CX889" s="1"/>
      <c r="CY889" s="1"/>
      <c r="CZ889" s="1"/>
      <c r="DA889" s="1"/>
      <c r="DB889" s="1"/>
      <c r="DC889" s="1"/>
      <c r="DD889" s="1"/>
      <c r="DE889" s="1"/>
      <c r="DF889" s="1"/>
      <c r="DG889" s="2"/>
      <c r="DH889" s="1"/>
      <c r="DI889" s="1"/>
      <c r="DJ889" s="1"/>
      <c r="DK889" s="1"/>
      <c r="DL889" s="1"/>
      <c r="DM889" s="1"/>
    </row>
    <row r="890" spans="1:117" x14ac:dyDescent="0.2">
      <c r="A890" s="97">
        <f t="shared" si="364"/>
        <v>44331</v>
      </c>
      <c r="B890" s="5">
        <f t="shared" si="353"/>
        <v>596.53227403000005</v>
      </c>
      <c r="C890" s="5">
        <f t="shared" si="365"/>
        <v>531.24925627000005</v>
      </c>
      <c r="D890" s="63">
        <f t="shared" si="366"/>
        <v>5674.72</v>
      </c>
      <c r="E890" s="11">
        <f>IF(K890=1,VLOOKUP(A890,[1]Plan1!$BO$80:$BQ$314,3),E889)</f>
        <v>5692.31</v>
      </c>
      <c r="F890" s="143">
        <f t="shared" si="367"/>
        <v>44302</v>
      </c>
      <c r="G890" s="9">
        <f t="shared" si="354"/>
        <v>3.0997124087179806E-3</v>
      </c>
      <c r="H890" s="64">
        <f t="shared" si="371"/>
        <v>44362</v>
      </c>
      <c r="I890" s="64">
        <f t="shared" si="355"/>
        <v>44333</v>
      </c>
      <c r="J890" s="1">
        <f t="shared" si="368"/>
        <v>21</v>
      </c>
      <c r="K890" s="1">
        <f t="shared" si="375"/>
        <v>21</v>
      </c>
      <c r="L890" s="5">
        <f t="shared" si="356"/>
        <v>1.0030997100000001</v>
      </c>
      <c r="M890" s="12">
        <f t="shared" si="376"/>
        <v>1.00930024</v>
      </c>
      <c r="N890" s="12">
        <f t="shared" si="372"/>
        <v>1.113892040938139</v>
      </c>
      <c r="O890" s="5">
        <f t="shared" si="374"/>
        <v>1.11734478</v>
      </c>
      <c r="P890" s="5">
        <f t="shared" si="357"/>
        <v>593.58858337000004</v>
      </c>
      <c r="Q890" s="10">
        <f t="shared" si="358"/>
        <v>0</v>
      </c>
      <c r="R890" s="6">
        <f t="shared" si="359"/>
        <v>0</v>
      </c>
      <c r="S890" s="5">
        <f t="shared" si="360"/>
        <v>0</v>
      </c>
      <c r="T890" s="6">
        <f t="shared" si="369"/>
        <v>0.12</v>
      </c>
      <c r="U890" s="10">
        <f t="shared" si="373"/>
        <v>11</v>
      </c>
      <c r="V890" s="10">
        <v>252</v>
      </c>
      <c r="W890" s="12">
        <f t="shared" si="361"/>
        <v>1.004959143</v>
      </c>
      <c r="X890" s="5">
        <f t="shared" si="362"/>
        <v>2.9436906600000001</v>
      </c>
      <c r="Y890" s="11">
        <f t="shared" si="363"/>
        <v>0</v>
      </c>
      <c r="Z890" s="2" t="s">
        <v>65</v>
      </c>
      <c r="AA890" s="64">
        <f t="shared" si="370"/>
        <v>44347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9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4"/>
      <c r="CX890" s="1"/>
      <c r="CY890" s="1"/>
      <c r="CZ890" s="1"/>
      <c r="DA890" s="1"/>
      <c r="DB890" s="1"/>
      <c r="DC890" s="1"/>
      <c r="DD890" s="1"/>
      <c r="DE890" s="1"/>
      <c r="DF890" s="1"/>
      <c r="DG890" s="2"/>
      <c r="DH890" s="1"/>
      <c r="DI890" s="1"/>
      <c r="DJ890" s="1"/>
      <c r="DK890" s="1"/>
      <c r="DL890" s="1"/>
      <c r="DM890" s="1"/>
    </row>
    <row r="891" spans="1:117" x14ac:dyDescent="0.2">
      <c r="A891" s="97">
        <f t="shared" si="364"/>
        <v>44332</v>
      </c>
      <c r="B891" s="5">
        <f t="shared" si="353"/>
        <v>596.53227403000005</v>
      </c>
      <c r="C891" s="5">
        <f t="shared" si="365"/>
        <v>531.24925627000005</v>
      </c>
      <c r="D891" s="63">
        <f t="shared" si="366"/>
        <v>5674.72</v>
      </c>
      <c r="E891" s="11">
        <f>IF(K891=1,VLOOKUP(A891,[1]Plan1!$BO$80:$BQ$314,3),E890)</f>
        <v>5692.31</v>
      </c>
      <c r="F891" s="143">
        <f t="shared" si="367"/>
        <v>44302</v>
      </c>
      <c r="G891" s="9">
        <f t="shared" si="354"/>
        <v>3.0997124087179806E-3</v>
      </c>
      <c r="H891" s="64">
        <f t="shared" si="371"/>
        <v>44362</v>
      </c>
      <c r="I891" s="64">
        <f t="shared" si="355"/>
        <v>44333</v>
      </c>
      <c r="J891" s="1">
        <f t="shared" si="368"/>
        <v>21</v>
      </c>
      <c r="K891" s="1">
        <f t="shared" si="375"/>
        <v>21</v>
      </c>
      <c r="L891" s="5">
        <f t="shared" si="356"/>
        <v>1.0030997100000001</v>
      </c>
      <c r="M891" s="12">
        <f t="shared" si="376"/>
        <v>1.00930024</v>
      </c>
      <c r="N891" s="12">
        <f t="shared" si="372"/>
        <v>1.113892040938139</v>
      </c>
      <c r="O891" s="5">
        <f t="shared" si="374"/>
        <v>1.11734478</v>
      </c>
      <c r="P891" s="5">
        <f t="shared" si="357"/>
        <v>593.58858337000004</v>
      </c>
      <c r="Q891" s="10">
        <f t="shared" si="358"/>
        <v>0</v>
      </c>
      <c r="R891" s="6">
        <f t="shared" si="359"/>
        <v>0</v>
      </c>
      <c r="S891" s="5">
        <f t="shared" si="360"/>
        <v>0</v>
      </c>
      <c r="T891" s="6">
        <f t="shared" si="369"/>
        <v>0.12</v>
      </c>
      <c r="U891" s="10">
        <f t="shared" si="373"/>
        <v>11</v>
      </c>
      <c r="V891" s="10">
        <v>252</v>
      </c>
      <c r="W891" s="12">
        <f t="shared" si="361"/>
        <v>1.004959143</v>
      </c>
      <c r="X891" s="5">
        <f t="shared" si="362"/>
        <v>2.9436906600000001</v>
      </c>
      <c r="Y891" s="11">
        <f t="shared" si="363"/>
        <v>0</v>
      </c>
      <c r="Z891" s="2" t="s">
        <v>65</v>
      </c>
      <c r="AA891" s="64">
        <f t="shared" si="370"/>
        <v>44347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9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4"/>
      <c r="CX891" s="1"/>
      <c r="CY891" s="1"/>
      <c r="CZ891" s="1"/>
      <c r="DA891" s="1"/>
      <c r="DB891" s="1"/>
      <c r="DC891" s="1"/>
      <c r="DD891" s="1"/>
      <c r="DE891" s="1"/>
      <c r="DF891" s="1"/>
      <c r="DG891" s="2"/>
      <c r="DH891" s="1"/>
      <c r="DI891" s="1"/>
      <c r="DJ891" s="1"/>
      <c r="DK891" s="1"/>
      <c r="DL891" s="1"/>
      <c r="DM891" s="1"/>
    </row>
    <row r="892" spans="1:117" x14ac:dyDescent="0.2">
      <c r="A892" s="97">
        <f t="shared" si="364"/>
        <v>44333</v>
      </c>
      <c r="B892" s="5">
        <f t="shared" si="353"/>
        <v>596.53227403000005</v>
      </c>
      <c r="C892" s="5">
        <f t="shared" si="365"/>
        <v>531.24925627000005</v>
      </c>
      <c r="D892" s="63">
        <f t="shared" si="366"/>
        <v>5674.72</v>
      </c>
      <c r="E892" s="11">
        <f>IF(K892=1,VLOOKUP(A892,[1]Plan1!$BO$80:$BQ$314,3),E891)</f>
        <v>5692.31</v>
      </c>
      <c r="F892" s="143">
        <f t="shared" si="367"/>
        <v>44302</v>
      </c>
      <c r="G892" s="9">
        <f t="shared" si="354"/>
        <v>3.0997124087179806E-3</v>
      </c>
      <c r="H892" s="64">
        <f t="shared" si="371"/>
        <v>44362</v>
      </c>
      <c r="I892" s="64">
        <f t="shared" si="355"/>
        <v>44333</v>
      </c>
      <c r="J892" s="1">
        <f t="shared" si="368"/>
        <v>21</v>
      </c>
      <c r="K892" s="1">
        <f t="shared" si="375"/>
        <v>21</v>
      </c>
      <c r="L892" s="5">
        <f t="shared" si="356"/>
        <v>1.0030997100000001</v>
      </c>
      <c r="M892" s="12">
        <f t="shared" si="376"/>
        <v>1.00930024</v>
      </c>
      <c r="N892" s="12">
        <f t="shared" si="372"/>
        <v>1.113892040938139</v>
      </c>
      <c r="O892" s="5">
        <f t="shared" si="374"/>
        <v>1.11734478</v>
      </c>
      <c r="P892" s="5">
        <f t="shared" si="357"/>
        <v>593.58858337000004</v>
      </c>
      <c r="Q892" s="10">
        <f t="shared" si="358"/>
        <v>0</v>
      </c>
      <c r="R892" s="6">
        <f t="shared" si="359"/>
        <v>0</v>
      </c>
      <c r="S892" s="5">
        <f t="shared" si="360"/>
        <v>0</v>
      </c>
      <c r="T892" s="6">
        <f t="shared" si="369"/>
        <v>0.12</v>
      </c>
      <c r="U892" s="10">
        <f t="shared" si="373"/>
        <v>11</v>
      </c>
      <c r="V892" s="10">
        <v>252</v>
      </c>
      <c r="W892" s="12">
        <f t="shared" si="361"/>
        <v>1.004959143</v>
      </c>
      <c r="X892" s="5">
        <f t="shared" si="362"/>
        <v>2.9436906600000001</v>
      </c>
      <c r="Y892" s="11">
        <f t="shared" si="363"/>
        <v>0</v>
      </c>
      <c r="Z892" s="2" t="s">
        <v>65</v>
      </c>
      <c r="AA892" s="64">
        <f t="shared" si="370"/>
        <v>44347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9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4"/>
      <c r="CX892" s="1"/>
      <c r="CY892" s="1"/>
      <c r="CZ892" s="1"/>
      <c r="DA892" s="1"/>
      <c r="DB892" s="1"/>
      <c r="DC892" s="1"/>
      <c r="DD892" s="1"/>
      <c r="DE892" s="1"/>
      <c r="DF892" s="1"/>
      <c r="DG892" s="2"/>
      <c r="DH892" s="1"/>
      <c r="DI892" s="1"/>
      <c r="DJ892" s="1"/>
      <c r="DK892" s="1"/>
      <c r="DL892" s="1"/>
      <c r="DM892" s="1"/>
    </row>
    <row r="893" spans="1:117" x14ac:dyDescent="0.2">
      <c r="A893" s="97">
        <f t="shared" si="364"/>
        <v>44334</v>
      </c>
      <c r="B893" s="5">
        <f t="shared" si="353"/>
        <v>597.04732235000006</v>
      </c>
      <c r="C893" s="5">
        <f t="shared" si="365"/>
        <v>531.24925627000005</v>
      </c>
      <c r="D893" s="63">
        <f t="shared" si="366"/>
        <v>5692.31</v>
      </c>
      <c r="E893" s="11">
        <f>IF(K893=1,VLOOKUP(A893,[1]Plan1!$BO$80:$BQ$314,3),E892)</f>
        <v>5739.56</v>
      </c>
      <c r="F893" s="143">
        <f t="shared" si="367"/>
        <v>44334</v>
      </c>
      <c r="G893" s="9">
        <f t="shared" si="354"/>
        <v>8.3006723105383262E-3</v>
      </c>
      <c r="H893" s="64">
        <f t="shared" si="371"/>
        <v>44362</v>
      </c>
      <c r="I893" s="64">
        <f t="shared" si="355"/>
        <v>44362</v>
      </c>
      <c r="J893" s="1">
        <f t="shared" si="368"/>
        <v>20</v>
      </c>
      <c r="K893" s="1">
        <f t="shared" si="375"/>
        <v>1</v>
      </c>
      <c r="L893" s="5">
        <f t="shared" si="356"/>
        <v>1.0004134</v>
      </c>
      <c r="M893" s="12">
        <f t="shared" si="376"/>
        <v>1.0030997100000001</v>
      </c>
      <c r="N893" s="12">
        <f t="shared" si="372"/>
        <v>1.1173447832363554</v>
      </c>
      <c r="O893" s="5">
        <f t="shared" si="374"/>
        <v>1.1178066900000001</v>
      </c>
      <c r="P893" s="5">
        <f t="shared" si="357"/>
        <v>593.83397271000001</v>
      </c>
      <c r="Q893" s="10">
        <f t="shared" si="358"/>
        <v>0</v>
      </c>
      <c r="R893" s="6">
        <f t="shared" si="359"/>
        <v>0</v>
      </c>
      <c r="S893" s="5">
        <f t="shared" si="360"/>
        <v>0</v>
      </c>
      <c r="T893" s="6">
        <f t="shared" si="369"/>
        <v>0.12</v>
      </c>
      <c r="U893" s="10">
        <f t="shared" si="373"/>
        <v>12</v>
      </c>
      <c r="V893" s="10">
        <v>252</v>
      </c>
      <c r="W893" s="12">
        <f t="shared" si="361"/>
        <v>1.005411192</v>
      </c>
      <c r="X893" s="5">
        <f t="shared" si="362"/>
        <v>3.2133496400000001</v>
      </c>
      <c r="Y893" s="11">
        <f t="shared" si="363"/>
        <v>0</v>
      </c>
      <c r="Z893" s="2" t="s">
        <v>65</v>
      </c>
      <c r="AA893" s="64">
        <f t="shared" si="370"/>
        <v>44347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9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4"/>
      <c r="CX893" s="1"/>
      <c r="CY893" s="1"/>
      <c r="CZ893" s="1"/>
      <c r="DA893" s="1"/>
      <c r="DB893" s="1"/>
      <c r="DC893" s="1"/>
      <c r="DD893" s="1"/>
      <c r="DE893" s="1"/>
      <c r="DF893" s="1"/>
      <c r="DG893" s="2"/>
      <c r="DH893" s="1"/>
      <c r="DI893" s="1"/>
      <c r="DJ893" s="1"/>
      <c r="DK893" s="1"/>
      <c r="DL893" s="1"/>
      <c r="DM893" s="1"/>
    </row>
    <row r="894" spans="1:117" x14ac:dyDescent="0.2">
      <c r="A894" s="97">
        <f t="shared" si="364"/>
        <v>44335</v>
      </c>
      <c r="B894" s="5">
        <f t="shared" si="353"/>
        <v>597.56281998999998</v>
      </c>
      <c r="C894" s="5">
        <f t="shared" si="365"/>
        <v>531.24925627000005</v>
      </c>
      <c r="D894" s="63">
        <f t="shared" si="366"/>
        <v>5692.31</v>
      </c>
      <c r="E894" s="11">
        <f>IF(K894=1,VLOOKUP(A894,[1]Plan1!$BO$80:$BQ$314,3),E893)</f>
        <v>5739.56</v>
      </c>
      <c r="F894" s="143">
        <f t="shared" si="367"/>
        <v>44334</v>
      </c>
      <c r="G894" s="9">
        <f t="shared" si="354"/>
        <v>8.3006723105383262E-3</v>
      </c>
      <c r="H894" s="64">
        <f t="shared" si="371"/>
        <v>44362</v>
      </c>
      <c r="I894" s="64">
        <f t="shared" si="355"/>
        <v>44362</v>
      </c>
      <c r="J894" s="1">
        <f t="shared" si="368"/>
        <v>20</v>
      </c>
      <c r="K894" s="1">
        <f t="shared" si="375"/>
        <v>2</v>
      </c>
      <c r="L894" s="5">
        <f t="shared" si="356"/>
        <v>1.00082698</v>
      </c>
      <c r="M894" s="12">
        <f t="shared" si="376"/>
        <v>1.0030997100000001</v>
      </c>
      <c r="N894" s="12">
        <f t="shared" si="372"/>
        <v>1.1173447832363554</v>
      </c>
      <c r="O894" s="5">
        <f t="shared" si="374"/>
        <v>1.1182688000000001</v>
      </c>
      <c r="P894" s="5">
        <f t="shared" si="357"/>
        <v>594.07946830000003</v>
      </c>
      <c r="Q894" s="10">
        <f t="shared" si="358"/>
        <v>0</v>
      </c>
      <c r="R894" s="6">
        <f t="shared" si="359"/>
        <v>0</v>
      </c>
      <c r="S894" s="5">
        <f t="shared" si="360"/>
        <v>0</v>
      </c>
      <c r="T894" s="6">
        <f t="shared" si="369"/>
        <v>0.12</v>
      </c>
      <c r="U894" s="10">
        <f t="shared" si="373"/>
        <v>13</v>
      </c>
      <c r="V894" s="10">
        <v>252</v>
      </c>
      <c r="W894" s="12">
        <f t="shared" si="361"/>
        <v>1.0058634440000001</v>
      </c>
      <c r="X894" s="5">
        <f t="shared" si="362"/>
        <v>3.4833516900000001</v>
      </c>
      <c r="Y894" s="11">
        <f t="shared" si="363"/>
        <v>0</v>
      </c>
      <c r="Z894" s="2" t="s">
        <v>65</v>
      </c>
      <c r="AA894" s="64">
        <f t="shared" si="370"/>
        <v>44347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9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4"/>
      <c r="CX894" s="1"/>
      <c r="CY894" s="1"/>
      <c r="CZ894" s="1"/>
      <c r="DA894" s="1"/>
      <c r="DB894" s="1"/>
      <c r="DC894" s="1"/>
      <c r="DD894" s="1"/>
      <c r="DE894" s="1"/>
      <c r="DF894" s="1"/>
      <c r="DG894" s="2"/>
      <c r="DH894" s="1"/>
      <c r="DI894" s="1"/>
      <c r="DJ894" s="1"/>
      <c r="DK894" s="1"/>
      <c r="DL894" s="1"/>
      <c r="DM894" s="1"/>
    </row>
    <row r="895" spans="1:117" x14ac:dyDescent="0.2">
      <c r="A895" s="97">
        <f t="shared" si="364"/>
        <v>44336</v>
      </c>
      <c r="B895" s="5">
        <f t="shared" si="353"/>
        <v>598.07876250999993</v>
      </c>
      <c r="C895" s="5">
        <f t="shared" si="365"/>
        <v>531.24925627000005</v>
      </c>
      <c r="D895" s="63">
        <f t="shared" si="366"/>
        <v>5692.31</v>
      </c>
      <c r="E895" s="11">
        <f>IF(K895=1,VLOOKUP(A895,[1]Plan1!$BO$80:$BQ$314,3),E894)</f>
        <v>5739.56</v>
      </c>
      <c r="F895" s="143">
        <f t="shared" si="367"/>
        <v>44334</v>
      </c>
      <c r="G895" s="9">
        <f t="shared" si="354"/>
        <v>8.3006723105383262E-3</v>
      </c>
      <c r="H895" s="64">
        <f t="shared" si="371"/>
        <v>44362</v>
      </c>
      <c r="I895" s="64">
        <f t="shared" si="355"/>
        <v>44362</v>
      </c>
      <c r="J895" s="1">
        <f t="shared" si="368"/>
        <v>20</v>
      </c>
      <c r="K895" s="1">
        <f t="shared" si="375"/>
        <v>3</v>
      </c>
      <c r="L895" s="5">
        <f t="shared" si="356"/>
        <v>1.0012407299999999</v>
      </c>
      <c r="M895" s="12">
        <f t="shared" si="376"/>
        <v>1.0030997100000001</v>
      </c>
      <c r="N895" s="12">
        <f t="shared" si="372"/>
        <v>1.1173447832363554</v>
      </c>
      <c r="O895" s="5">
        <f t="shared" si="374"/>
        <v>1.1187311</v>
      </c>
      <c r="P895" s="5">
        <f t="shared" si="357"/>
        <v>594.32506483999998</v>
      </c>
      <c r="Q895" s="10">
        <f t="shared" si="358"/>
        <v>0</v>
      </c>
      <c r="R895" s="6">
        <f t="shared" si="359"/>
        <v>0</v>
      </c>
      <c r="S895" s="5">
        <f t="shared" si="360"/>
        <v>0</v>
      </c>
      <c r="T895" s="6">
        <f t="shared" si="369"/>
        <v>0.12</v>
      </c>
      <c r="U895" s="10">
        <f t="shared" si="373"/>
        <v>14</v>
      </c>
      <c r="V895" s="10">
        <v>252</v>
      </c>
      <c r="W895" s="12">
        <f t="shared" si="361"/>
        <v>1.0063158999999999</v>
      </c>
      <c r="X895" s="5">
        <f t="shared" si="362"/>
        <v>3.7536976700000002</v>
      </c>
      <c r="Y895" s="11">
        <f t="shared" si="363"/>
        <v>0</v>
      </c>
      <c r="Z895" s="2" t="s">
        <v>65</v>
      </c>
      <c r="AA895" s="64">
        <f t="shared" si="370"/>
        <v>44347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9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4"/>
      <c r="CX895" s="1"/>
      <c r="CY895" s="1"/>
      <c r="CZ895" s="1"/>
      <c r="DA895" s="1"/>
      <c r="DB895" s="1"/>
      <c r="DC895" s="1"/>
      <c r="DD895" s="1"/>
      <c r="DE895" s="1"/>
      <c r="DF895" s="1"/>
      <c r="DG895" s="2"/>
      <c r="DH895" s="1"/>
      <c r="DI895" s="1"/>
      <c r="DJ895" s="1"/>
      <c r="DK895" s="1"/>
      <c r="DL895" s="1"/>
      <c r="DM895" s="1"/>
    </row>
    <row r="896" spans="1:117" x14ac:dyDescent="0.2">
      <c r="A896" s="97">
        <f t="shared" si="364"/>
        <v>44337</v>
      </c>
      <c r="B896" s="5">
        <f t="shared" si="353"/>
        <v>598.59514422999996</v>
      </c>
      <c r="C896" s="5">
        <f t="shared" si="365"/>
        <v>531.24925627000005</v>
      </c>
      <c r="D896" s="63">
        <f t="shared" si="366"/>
        <v>5692.31</v>
      </c>
      <c r="E896" s="11">
        <f>IF(K896=1,VLOOKUP(A896,[1]Plan1!$BO$80:$BQ$314,3),E895)</f>
        <v>5739.56</v>
      </c>
      <c r="F896" s="143">
        <f t="shared" si="367"/>
        <v>44334</v>
      </c>
      <c r="G896" s="9">
        <f t="shared" si="354"/>
        <v>8.3006723105383262E-3</v>
      </c>
      <c r="H896" s="64">
        <f t="shared" si="371"/>
        <v>44362</v>
      </c>
      <c r="I896" s="64">
        <f t="shared" si="355"/>
        <v>44362</v>
      </c>
      <c r="J896" s="1">
        <f t="shared" si="368"/>
        <v>20</v>
      </c>
      <c r="K896" s="1">
        <f t="shared" si="375"/>
        <v>4</v>
      </c>
      <c r="L896" s="5">
        <f t="shared" si="356"/>
        <v>1.0016546399999999</v>
      </c>
      <c r="M896" s="12">
        <f t="shared" si="376"/>
        <v>1.0030997100000001</v>
      </c>
      <c r="N896" s="12">
        <f t="shared" si="372"/>
        <v>1.1173447832363554</v>
      </c>
      <c r="O896" s="5">
        <f t="shared" si="374"/>
        <v>1.1191935799999999</v>
      </c>
      <c r="P896" s="5">
        <f t="shared" si="357"/>
        <v>594.57075698999995</v>
      </c>
      <c r="Q896" s="10">
        <f t="shared" si="358"/>
        <v>0</v>
      </c>
      <c r="R896" s="6">
        <f t="shared" si="359"/>
        <v>0</v>
      </c>
      <c r="S896" s="5">
        <f t="shared" si="360"/>
        <v>0</v>
      </c>
      <c r="T896" s="6">
        <f t="shared" si="369"/>
        <v>0.12</v>
      </c>
      <c r="U896" s="10">
        <f t="shared" si="373"/>
        <v>15</v>
      </c>
      <c r="V896" s="10">
        <v>252</v>
      </c>
      <c r="W896" s="12">
        <f t="shared" si="361"/>
        <v>1.006768559</v>
      </c>
      <c r="X896" s="5">
        <f t="shared" si="362"/>
        <v>4.0243872400000003</v>
      </c>
      <c r="Y896" s="11">
        <f t="shared" si="363"/>
        <v>0</v>
      </c>
      <c r="Z896" s="2" t="s">
        <v>65</v>
      </c>
      <c r="AA896" s="64">
        <f t="shared" si="370"/>
        <v>44347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9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4"/>
      <c r="CX896" s="1"/>
      <c r="CY896" s="1"/>
      <c r="CZ896" s="1"/>
      <c r="DA896" s="1"/>
      <c r="DB896" s="1"/>
      <c r="DC896" s="1"/>
      <c r="DD896" s="1"/>
      <c r="DE896" s="1"/>
      <c r="DF896" s="1"/>
      <c r="DG896" s="2"/>
      <c r="DH896" s="1"/>
      <c r="DI896" s="1"/>
      <c r="DJ896" s="1"/>
      <c r="DK896" s="1"/>
      <c r="DL896" s="1"/>
      <c r="DM896" s="1"/>
    </row>
    <row r="897" spans="1:117" x14ac:dyDescent="0.2">
      <c r="A897" s="97">
        <f t="shared" si="364"/>
        <v>44338</v>
      </c>
      <c r="B897" s="5">
        <f t="shared" si="353"/>
        <v>599.11197674999994</v>
      </c>
      <c r="C897" s="5">
        <f t="shared" si="365"/>
        <v>531.24925627000005</v>
      </c>
      <c r="D897" s="63">
        <f t="shared" si="366"/>
        <v>5692.31</v>
      </c>
      <c r="E897" s="11">
        <f>IF(K897=1,VLOOKUP(A897,[1]Plan1!$BO$80:$BQ$314,3),E896)</f>
        <v>5739.56</v>
      </c>
      <c r="F897" s="143">
        <f t="shared" si="367"/>
        <v>44334</v>
      </c>
      <c r="G897" s="9">
        <f t="shared" si="354"/>
        <v>8.3006723105383262E-3</v>
      </c>
      <c r="H897" s="64">
        <f t="shared" si="371"/>
        <v>44362</v>
      </c>
      <c r="I897" s="64">
        <f t="shared" si="355"/>
        <v>44362</v>
      </c>
      <c r="J897" s="1">
        <f t="shared" si="368"/>
        <v>20</v>
      </c>
      <c r="K897" s="1">
        <f t="shared" si="375"/>
        <v>5</v>
      </c>
      <c r="L897" s="5">
        <f t="shared" si="356"/>
        <v>1.00206873</v>
      </c>
      <c r="M897" s="12">
        <f t="shared" si="376"/>
        <v>1.0030997100000001</v>
      </c>
      <c r="N897" s="12">
        <f t="shared" si="372"/>
        <v>1.1173447832363554</v>
      </c>
      <c r="O897" s="5">
        <f t="shared" si="374"/>
        <v>1.11965626</v>
      </c>
      <c r="P897" s="5">
        <f t="shared" si="357"/>
        <v>594.81655539999997</v>
      </c>
      <c r="Q897" s="10">
        <f t="shared" si="358"/>
        <v>0</v>
      </c>
      <c r="R897" s="6">
        <f t="shared" si="359"/>
        <v>0</v>
      </c>
      <c r="S897" s="5">
        <f t="shared" si="360"/>
        <v>0</v>
      </c>
      <c r="T897" s="6">
        <f t="shared" si="369"/>
        <v>0.12</v>
      </c>
      <c r="U897" s="10">
        <f t="shared" si="373"/>
        <v>16</v>
      </c>
      <c r="V897" s="10">
        <v>252</v>
      </c>
      <c r="W897" s="12">
        <f t="shared" si="361"/>
        <v>1.007221422</v>
      </c>
      <c r="X897" s="5">
        <f t="shared" si="362"/>
        <v>4.2954213499999998</v>
      </c>
      <c r="Y897" s="11">
        <f t="shared" si="363"/>
        <v>0</v>
      </c>
      <c r="Z897" s="2" t="s">
        <v>65</v>
      </c>
      <c r="AA897" s="64">
        <f t="shared" si="370"/>
        <v>44347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9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4"/>
      <c r="CX897" s="1"/>
      <c r="CY897" s="1"/>
      <c r="CZ897" s="1"/>
      <c r="DA897" s="1"/>
      <c r="DB897" s="1"/>
      <c r="DC897" s="1"/>
      <c r="DD897" s="1"/>
      <c r="DE897" s="1"/>
      <c r="DF897" s="1"/>
      <c r="DG897" s="2"/>
      <c r="DH897" s="1"/>
      <c r="DI897" s="1"/>
      <c r="DJ897" s="1"/>
      <c r="DK897" s="1"/>
      <c r="DL897" s="1"/>
      <c r="DM897" s="1"/>
    </row>
    <row r="898" spans="1:117" x14ac:dyDescent="0.2">
      <c r="A898" s="97">
        <f t="shared" si="364"/>
        <v>44339</v>
      </c>
      <c r="B898" s="5">
        <f t="shared" si="353"/>
        <v>599.11197674999994</v>
      </c>
      <c r="C898" s="5">
        <f t="shared" si="365"/>
        <v>531.24925627000005</v>
      </c>
      <c r="D898" s="63">
        <f t="shared" si="366"/>
        <v>5692.31</v>
      </c>
      <c r="E898" s="11">
        <f>IF(K898=1,VLOOKUP(A898,[1]Plan1!$BO$80:$BQ$314,3),E897)</f>
        <v>5739.56</v>
      </c>
      <c r="F898" s="143">
        <f t="shared" si="367"/>
        <v>44334</v>
      </c>
      <c r="G898" s="9">
        <f t="shared" si="354"/>
        <v>8.3006723105383262E-3</v>
      </c>
      <c r="H898" s="64">
        <f t="shared" si="371"/>
        <v>44362</v>
      </c>
      <c r="I898" s="64">
        <f t="shared" si="355"/>
        <v>44362</v>
      </c>
      <c r="J898" s="1">
        <f t="shared" si="368"/>
        <v>20</v>
      </c>
      <c r="K898" s="1">
        <f t="shared" si="375"/>
        <v>5</v>
      </c>
      <c r="L898" s="5">
        <f t="shared" si="356"/>
        <v>1.00206873</v>
      </c>
      <c r="M898" s="12">
        <f t="shared" si="376"/>
        <v>1.0030997100000001</v>
      </c>
      <c r="N898" s="12">
        <f t="shared" si="372"/>
        <v>1.1173447832363554</v>
      </c>
      <c r="O898" s="5">
        <f t="shared" si="374"/>
        <v>1.11965626</v>
      </c>
      <c r="P898" s="5">
        <f t="shared" si="357"/>
        <v>594.81655539999997</v>
      </c>
      <c r="Q898" s="10">
        <f t="shared" si="358"/>
        <v>0</v>
      </c>
      <c r="R898" s="6">
        <f t="shared" si="359"/>
        <v>0</v>
      </c>
      <c r="S898" s="5">
        <f t="shared" si="360"/>
        <v>0</v>
      </c>
      <c r="T898" s="6">
        <f t="shared" si="369"/>
        <v>0.12</v>
      </c>
      <c r="U898" s="10">
        <f t="shared" si="373"/>
        <v>16</v>
      </c>
      <c r="V898" s="10">
        <v>252</v>
      </c>
      <c r="W898" s="12">
        <f t="shared" si="361"/>
        <v>1.007221422</v>
      </c>
      <c r="X898" s="5">
        <f t="shared" si="362"/>
        <v>4.2954213499999998</v>
      </c>
      <c r="Y898" s="11">
        <f t="shared" si="363"/>
        <v>0</v>
      </c>
      <c r="Z898" s="2" t="s">
        <v>65</v>
      </c>
      <c r="AA898" s="64">
        <f t="shared" si="370"/>
        <v>44347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9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4"/>
      <c r="CX898" s="1"/>
      <c r="CY898" s="1"/>
      <c r="CZ898" s="1"/>
      <c r="DA898" s="1"/>
      <c r="DB898" s="1"/>
      <c r="DC898" s="1"/>
      <c r="DD898" s="1"/>
      <c r="DE898" s="1"/>
      <c r="DF898" s="1"/>
      <c r="DG898" s="2"/>
      <c r="DH898" s="1"/>
      <c r="DI898" s="1"/>
      <c r="DJ898" s="1"/>
      <c r="DK898" s="1"/>
      <c r="DL898" s="1"/>
      <c r="DM898" s="1"/>
    </row>
    <row r="899" spans="1:117" x14ac:dyDescent="0.2">
      <c r="A899" s="97">
        <f t="shared" si="364"/>
        <v>44340</v>
      </c>
      <c r="B899" s="5">
        <f t="shared" si="353"/>
        <v>599.11197674999994</v>
      </c>
      <c r="C899" s="5">
        <f t="shared" si="365"/>
        <v>531.24925627000005</v>
      </c>
      <c r="D899" s="63">
        <f t="shared" si="366"/>
        <v>5692.31</v>
      </c>
      <c r="E899" s="11">
        <f>IF(K899=1,VLOOKUP(A899,[1]Plan1!$BO$80:$BQ$314,3),E898)</f>
        <v>5739.56</v>
      </c>
      <c r="F899" s="143">
        <f t="shared" si="367"/>
        <v>44334</v>
      </c>
      <c r="G899" s="9">
        <f t="shared" si="354"/>
        <v>8.3006723105383262E-3</v>
      </c>
      <c r="H899" s="64">
        <f t="shared" si="371"/>
        <v>44362</v>
      </c>
      <c r="I899" s="64">
        <f t="shared" si="355"/>
        <v>44362</v>
      </c>
      <c r="J899" s="1">
        <f t="shared" si="368"/>
        <v>20</v>
      </c>
      <c r="K899" s="1">
        <f t="shared" si="375"/>
        <v>5</v>
      </c>
      <c r="L899" s="5">
        <f t="shared" si="356"/>
        <v>1.00206873</v>
      </c>
      <c r="M899" s="12">
        <f t="shared" si="376"/>
        <v>1.0030997100000001</v>
      </c>
      <c r="N899" s="12">
        <f t="shared" si="372"/>
        <v>1.1173447832363554</v>
      </c>
      <c r="O899" s="5">
        <f t="shared" si="374"/>
        <v>1.11965626</v>
      </c>
      <c r="P899" s="5">
        <f t="shared" si="357"/>
        <v>594.81655539999997</v>
      </c>
      <c r="Q899" s="10">
        <f t="shared" si="358"/>
        <v>0</v>
      </c>
      <c r="R899" s="6">
        <f t="shared" si="359"/>
        <v>0</v>
      </c>
      <c r="S899" s="5">
        <f t="shared" si="360"/>
        <v>0</v>
      </c>
      <c r="T899" s="6">
        <f t="shared" si="369"/>
        <v>0.12</v>
      </c>
      <c r="U899" s="10">
        <f t="shared" si="373"/>
        <v>16</v>
      </c>
      <c r="V899" s="10">
        <v>252</v>
      </c>
      <c r="W899" s="12">
        <f t="shared" si="361"/>
        <v>1.007221422</v>
      </c>
      <c r="X899" s="5">
        <f t="shared" si="362"/>
        <v>4.2954213499999998</v>
      </c>
      <c r="Y899" s="11">
        <f t="shared" si="363"/>
        <v>0</v>
      </c>
      <c r="Z899" s="2" t="s">
        <v>65</v>
      </c>
      <c r="AA899" s="64">
        <f t="shared" si="370"/>
        <v>44347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9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4"/>
      <c r="CX899" s="1"/>
      <c r="CY899" s="1"/>
      <c r="CZ899" s="1"/>
      <c r="DA899" s="1"/>
      <c r="DB899" s="1"/>
      <c r="DC899" s="1"/>
      <c r="DD899" s="1"/>
      <c r="DE899" s="1"/>
      <c r="DF899" s="1"/>
      <c r="DG899" s="2"/>
      <c r="DH899" s="1"/>
      <c r="DI899" s="1"/>
      <c r="DJ899" s="1"/>
      <c r="DK899" s="1"/>
      <c r="DL899" s="1"/>
      <c r="DM899" s="1"/>
    </row>
    <row r="900" spans="1:117" x14ac:dyDescent="0.2">
      <c r="A900" s="97">
        <f t="shared" si="364"/>
        <v>44341</v>
      </c>
      <c r="B900" s="5">
        <f t="shared" si="353"/>
        <v>599.62926511000001</v>
      </c>
      <c r="C900" s="5">
        <f t="shared" si="365"/>
        <v>531.24925627000005</v>
      </c>
      <c r="D900" s="63">
        <f t="shared" si="366"/>
        <v>5692.31</v>
      </c>
      <c r="E900" s="11">
        <f>IF(K900=1,VLOOKUP(A900,[1]Plan1!$BO$80:$BQ$314,3),E899)</f>
        <v>5739.56</v>
      </c>
      <c r="F900" s="143">
        <f t="shared" si="367"/>
        <v>44334</v>
      </c>
      <c r="G900" s="9">
        <f t="shared" si="354"/>
        <v>8.3006723105383262E-3</v>
      </c>
      <c r="H900" s="64">
        <f t="shared" si="371"/>
        <v>44362</v>
      </c>
      <c r="I900" s="64">
        <f t="shared" si="355"/>
        <v>44362</v>
      </c>
      <c r="J900" s="1">
        <f t="shared" si="368"/>
        <v>20</v>
      </c>
      <c r="K900" s="1">
        <f t="shared" si="375"/>
        <v>6</v>
      </c>
      <c r="L900" s="5">
        <f t="shared" si="356"/>
        <v>1.002483</v>
      </c>
      <c r="M900" s="12">
        <f t="shared" si="376"/>
        <v>1.0030997100000001</v>
      </c>
      <c r="N900" s="12">
        <f t="shared" si="372"/>
        <v>1.1173447832363554</v>
      </c>
      <c r="O900" s="5">
        <f t="shared" si="374"/>
        <v>1.1201191500000001</v>
      </c>
      <c r="P900" s="5">
        <f t="shared" si="357"/>
        <v>595.06246537000004</v>
      </c>
      <c r="Q900" s="10">
        <f t="shared" si="358"/>
        <v>0</v>
      </c>
      <c r="R900" s="6">
        <f t="shared" si="359"/>
        <v>0</v>
      </c>
      <c r="S900" s="5">
        <f t="shared" si="360"/>
        <v>0</v>
      </c>
      <c r="T900" s="6">
        <f t="shared" si="369"/>
        <v>0.12</v>
      </c>
      <c r="U900" s="10">
        <f t="shared" si="373"/>
        <v>17</v>
      </c>
      <c r="V900" s="10">
        <v>252</v>
      </c>
      <c r="W900" s="12">
        <f t="shared" si="361"/>
        <v>1.0076744879999999</v>
      </c>
      <c r="X900" s="5">
        <f t="shared" si="362"/>
        <v>4.5667997400000004</v>
      </c>
      <c r="Y900" s="11">
        <f t="shared" si="363"/>
        <v>0</v>
      </c>
      <c r="Z900" s="2" t="s">
        <v>65</v>
      </c>
      <c r="AA900" s="64">
        <f t="shared" si="370"/>
        <v>44347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9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4"/>
      <c r="CX900" s="1"/>
      <c r="CY900" s="1"/>
      <c r="CZ900" s="1"/>
      <c r="DA900" s="1"/>
      <c r="DB900" s="1"/>
      <c r="DC900" s="1"/>
      <c r="DD900" s="1"/>
      <c r="DE900" s="1"/>
      <c r="DF900" s="1"/>
      <c r="DG900" s="2"/>
      <c r="DH900" s="1"/>
      <c r="DI900" s="1"/>
      <c r="DJ900" s="1"/>
      <c r="DK900" s="1"/>
      <c r="DL900" s="1"/>
      <c r="DM900" s="1"/>
    </row>
    <row r="901" spans="1:117" x14ac:dyDescent="0.2">
      <c r="A901" s="97">
        <f t="shared" si="364"/>
        <v>44342</v>
      </c>
      <c r="B901" s="5">
        <f t="shared" si="353"/>
        <v>600.14698879000002</v>
      </c>
      <c r="C901" s="5">
        <f t="shared" si="365"/>
        <v>531.24925627000005</v>
      </c>
      <c r="D901" s="63">
        <f t="shared" si="366"/>
        <v>5692.31</v>
      </c>
      <c r="E901" s="11">
        <f>IF(K901=1,VLOOKUP(A901,[1]Plan1!$BO$80:$BQ$314,3),E900)</f>
        <v>5739.56</v>
      </c>
      <c r="F901" s="143">
        <f t="shared" si="367"/>
        <v>44334</v>
      </c>
      <c r="G901" s="9">
        <f t="shared" si="354"/>
        <v>8.3006723105383262E-3</v>
      </c>
      <c r="H901" s="64">
        <f t="shared" si="371"/>
        <v>44362</v>
      </c>
      <c r="I901" s="64">
        <f t="shared" si="355"/>
        <v>44362</v>
      </c>
      <c r="J901" s="1">
        <f t="shared" si="368"/>
        <v>20</v>
      </c>
      <c r="K901" s="1">
        <f t="shared" si="375"/>
        <v>7</v>
      </c>
      <c r="L901" s="5">
        <f t="shared" si="356"/>
        <v>1.00289743</v>
      </c>
      <c r="M901" s="12">
        <f t="shared" si="376"/>
        <v>1.0030997100000001</v>
      </c>
      <c r="N901" s="12">
        <f t="shared" si="372"/>
        <v>1.1173447832363554</v>
      </c>
      <c r="O901" s="5">
        <f t="shared" si="374"/>
        <v>1.12058221</v>
      </c>
      <c r="P901" s="5">
        <f t="shared" si="357"/>
        <v>595.30846565000002</v>
      </c>
      <c r="Q901" s="10">
        <f t="shared" si="358"/>
        <v>0</v>
      </c>
      <c r="R901" s="6">
        <f t="shared" si="359"/>
        <v>0</v>
      </c>
      <c r="S901" s="5">
        <f t="shared" si="360"/>
        <v>0</v>
      </c>
      <c r="T901" s="6">
        <f t="shared" si="369"/>
        <v>0.12</v>
      </c>
      <c r="U901" s="10">
        <f t="shared" si="373"/>
        <v>18</v>
      </c>
      <c r="V901" s="10">
        <v>252</v>
      </c>
      <c r="W901" s="12">
        <f t="shared" si="361"/>
        <v>1.0081277580000001</v>
      </c>
      <c r="X901" s="5">
        <f t="shared" si="362"/>
        <v>4.8385231400000004</v>
      </c>
      <c r="Y901" s="11">
        <f t="shared" si="363"/>
        <v>0</v>
      </c>
      <c r="Z901" s="2" t="s">
        <v>65</v>
      </c>
      <c r="AA901" s="64">
        <f t="shared" si="370"/>
        <v>44347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9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4"/>
      <c r="CX901" s="1"/>
      <c r="CY901" s="1"/>
      <c r="CZ901" s="1"/>
      <c r="DA901" s="1"/>
      <c r="DB901" s="1"/>
      <c r="DC901" s="1"/>
      <c r="DD901" s="1"/>
      <c r="DE901" s="1"/>
      <c r="DF901" s="1"/>
      <c r="DG901" s="2"/>
      <c r="DH901" s="1"/>
      <c r="DI901" s="1"/>
      <c r="DJ901" s="1"/>
      <c r="DK901" s="1"/>
      <c r="DL901" s="1"/>
      <c r="DM901" s="1"/>
    </row>
    <row r="902" spans="1:117" x14ac:dyDescent="0.2">
      <c r="A902" s="97">
        <f t="shared" si="364"/>
        <v>44343</v>
      </c>
      <c r="B902" s="5">
        <f t="shared" si="353"/>
        <v>600.66515936000008</v>
      </c>
      <c r="C902" s="5">
        <f t="shared" si="365"/>
        <v>531.24925627000005</v>
      </c>
      <c r="D902" s="63">
        <f t="shared" si="366"/>
        <v>5692.31</v>
      </c>
      <c r="E902" s="11">
        <f>IF(K902=1,VLOOKUP(A902,[1]Plan1!$BO$80:$BQ$314,3),E901)</f>
        <v>5739.56</v>
      </c>
      <c r="F902" s="143">
        <f t="shared" si="367"/>
        <v>44334</v>
      </c>
      <c r="G902" s="9">
        <f t="shared" si="354"/>
        <v>8.3006723105383262E-3</v>
      </c>
      <c r="H902" s="64">
        <f t="shared" si="371"/>
        <v>44362</v>
      </c>
      <c r="I902" s="64">
        <f t="shared" si="355"/>
        <v>44362</v>
      </c>
      <c r="J902" s="1">
        <f t="shared" si="368"/>
        <v>20</v>
      </c>
      <c r="K902" s="1">
        <f t="shared" si="375"/>
        <v>8</v>
      </c>
      <c r="L902" s="5">
        <f t="shared" si="356"/>
        <v>1.00331203</v>
      </c>
      <c r="M902" s="12">
        <f t="shared" si="376"/>
        <v>1.0030997100000001</v>
      </c>
      <c r="N902" s="12">
        <f t="shared" si="372"/>
        <v>1.1173447832363554</v>
      </c>
      <c r="O902" s="5">
        <f t="shared" si="374"/>
        <v>1.1210454599999999</v>
      </c>
      <c r="P902" s="5">
        <f t="shared" si="357"/>
        <v>595.55456686000002</v>
      </c>
      <c r="Q902" s="10">
        <f t="shared" si="358"/>
        <v>0</v>
      </c>
      <c r="R902" s="6">
        <f t="shared" si="359"/>
        <v>0</v>
      </c>
      <c r="S902" s="5">
        <f t="shared" si="360"/>
        <v>0</v>
      </c>
      <c r="T902" s="6">
        <f t="shared" si="369"/>
        <v>0.12</v>
      </c>
      <c r="U902" s="10">
        <f t="shared" si="373"/>
        <v>19</v>
      </c>
      <c r="V902" s="10">
        <v>252</v>
      </c>
      <c r="W902" s="12">
        <f t="shared" si="361"/>
        <v>1.0085812329999999</v>
      </c>
      <c r="X902" s="5">
        <f t="shared" si="362"/>
        <v>5.1105925000000001</v>
      </c>
      <c r="Y902" s="11">
        <f t="shared" si="363"/>
        <v>0</v>
      </c>
      <c r="Z902" s="2" t="s">
        <v>65</v>
      </c>
      <c r="AA902" s="64">
        <f t="shared" si="370"/>
        <v>44347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9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4"/>
      <c r="CX902" s="1"/>
      <c r="CY902" s="1"/>
      <c r="CZ902" s="1"/>
      <c r="DA902" s="1"/>
      <c r="DB902" s="1"/>
      <c r="DC902" s="1"/>
      <c r="DD902" s="1"/>
      <c r="DE902" s="1"/>
      <c r="DF902" s="1"/>
      <c r="DG902" s="2"/>
      <c r="DH902" s="1"/>
      <c r="DI902" s="1"/>
      <c r="DJ902" s="1"/>
      <c r="DK902" s="1"/>
      <c r="DL902" s="1"/>
      <c r="DM902" s="1"/>
    </row>
    <row r="903" spans="1:117" x14ac:dyDescent="0.2">
      <c r="A903" s="97">
        <f t="shared" si="364"/>
        <v>44344</v>
      </c>
      <c r="B903" s="5">
        <f t="shared" si="353"/>
        <v>601.18378128999996</v>
      </c>
      <c r="C903" s="5">
        <f t="shared" si="365"/>
        <v>531.24925627000005</v>
      </c>
      <c r="D903" s="63">
        <f t="shared" si="366"/>
        <v>5692.31</v>
      </c>
      <c r="E903" s="11">
        <f>IF(K903=1,VLOOKUP(A903,[1]Plan1!$BO$80:$BQ$314,3),E902)</f>
        <v>5739.56</v>
      </c>
      <c r="F903" s="143">
        <f t="shared" si="367"/>
        <v>44334</v>
      </c>
      <c r="G903" s="9">
        <f t="shared" si="354"/>
        <v>8.3006723105383262E-3</v>
      </c>
      <c r="H903" s="64">
        <f t="shared" si="371"/>
        <v>44362</v>
      </c>
      <c r="I903" s="64">
        <f t="shared" si="355"/>
        <v>44362</v>
      </c>
      <c r="J903" s="1">
        <f t="shared" si="368"/>
        <v>20</v>
      </c>
      <c r="K903" s="1">
        <f t="shared" si="375"/>
        <v>9</v>
      </c>
      <c r="L903" s="5">
        <f t="shared" si="356"/>
        <v>1.0037268100000001</v>
      </c>
      <c r="M903" s="12">
        <f t="shared" si="376"/>
        <v>1.0030997100000001</v>
      </c>
      <c r="N903" s="12">
        <f t="shared" si="372"/>
        <v>1.1173447832363554</v>
      </c>
      <c r="O903" s="5">
        <f t="shared" si="374"/>
        <v>1.12150891</v>
      </c>
      <c r="P903" s="5">
        <f t="shared" si="357"/>
        <v>595.80077432999997</v>
      </c>
      <c r="Q903" s="10">
        <f t="shared" si="358"/>
        <v>0</v>
      </c>
      <c r="R903" s="6">
        <f t="shared" si="359"/>
        <v>0</v>
      </c>
      <c r="S903" s="5">
        <f t="shared" si="360"/>
        <v>0</v>
      </c>
      <c r="T903" s="6">
        <f t="shared" si="369"/>
        <v>0.12</v>
      </c>
      <c r="U903" s="10">
        <f t="shared" si="373"/>
        <v>20</v>
      </c>
      <c r="V903" s="10">
        <v>252</v>
      </c>
      <c r="W903" s="12">
        <f t="shared" si="361"/>
        <v>1.0090349110000001</v>
      </c>
      <c r="X903" s="5">
        <f t="shared" si="362"/>
        <v>5.3830069600000003</v>
      </c>
      <c r="Y903" s="11">
        <f t="shared" si="363"/>
        <v>0</v>
      </c>
      <c r="Z903" s="2" t="s">
        <v>65</v>
      </c>
      <c r="AA903" s="64">
        <f t="shared" si="370"/>
        <v>44347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9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4"/>
      <c r="CX903" s="1"/>
      <c r="CY903" s="1"/>
      <c r="CZ903" s="1"/>
      <c r="DA903" s="1"/>
      <c r="DB903" s="1"/>
      <c r="DC903" s="1"/>
      <c r="DD903" s="1"/>
      <c r="DE903" s="1"/>
      <c r="DF903" s="1"/>
      <c r="DG903" s="2"/>
      <c r="DH903" s="1"/>
      <c r="DI903" s="1"/>
      <c r="DJ903" s="1"/>
      <c r="DK903" s="1"/>
      <c r="DL903" s="1"/>
      <c r="DM903" s="1"/>
    </row>
    <row r="904" spans="1:117" x14ac:dyDescent="0.2">
      <c r="A904" s="97">
        <f t="shared" si="364"/>
        <v>44345</v>
      </c>
      <c r="B904" s="5">
        <f t="shared" si="353"/>
        <v>601.70284475999995</v>
      </c>
      <c r="C904" s="5">
        <f t="shared" si="365"/>
        <v>531.24925627000005</v>
      </c>
      <c r="D904" s="63">
        <f t="shared" si="366"/>
        <v>5692.31</v>
      </c>
      <c r="E904" s="11">
        <f>IF(K904=1,VLOOKUP(A904,[1]Plan1!$BO$80:$BQ$314,3),E903)</f>
        <v>5739.56</v>
      </c>
      <c r="F904" s="143">
        <f t="shared" si="367"/>
        <v>44334</v>
      </c>
      <c r="G904" s="9">
        <f t="shared" si="354"/>
        <v>8.3006723105383262E-3</v>
      </c>
      <c r="H904" s="64">
        <f t="shared" si="371"/>
        <v>44362</v>
      </c>
      <c r="I904" s="64">
        <f t="shared" si="355"/>
        <v>44362</v>
      </c>
      <c r="J904" s="1">
        <f t="shared" si="368"/>
        <v>20</v>
      </c>
      <c r="K904" s="1">
        <f t="shared" si="375"/>
        <v>10</v>
      </c>
      <c r="L904" s="5">
        <f t="shared" si="356"/>
        <v>1.0041417500000001</v>
      </c>
      <c r="M904" s="12">
        <f t="shared" si="376"/>
        <v>1.0030997100000001</v>
      </c>
      <c r="N904" s="12">
        <f t="shared" si="372"/>
        <v>1.1173447832363554</v>
      </c>
      <c r="O904" s="5">
        <f t="shared" si="374"/>
        <v>1.12197254</v>
      </c>
      <c r="P904" s="5">
        <f t="shared" si="357"/>
        <v>596.04707742999994</v>
      </c>
      <c r="Q904" s="10">
        <f t="shared" si="358"/>
        <v>0</v>
      </c>
      <c r="R904" s="6">
        <f t="shared" si="359"/>
        <v>0</v>
      </c>
      <c r="S904" s="5">
        <f t="shared" si="360"/>
        <v>0</v>
      </c>
      <c r="T904" s="6">
        <f t="shared" si="369"/>
        <v>0.12</v>
      </c>
      <c r="U904" s="10">
        <f t="shared" si="373"/>
        <v>21</v>
      </c>
      <c r="V904" s="10">
        <v>252</v>
      </c>
      <c r="W904" s="12">
        <f t="shared" si="361"/>
        <v>1.0094887930000001</v>
      </c>
      <c r="X904" s="5">
        <f t="shared" si="362"/>
        <v>5.6557673299999998</v>
      </c>
      <c r="Y904" s="11">
        <f t="shared" si="363"/>
        <v>0</v>
      </c>
      <c r="Z904" s="2" t="s">
        <v>65</v>
      </c>
      <c r="AA904" s="64">
        <f t="shared" si="370"/>
        <v>44347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9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4"/>
      <c r="CX904" s="1"/>
      <c r="CY904" s="1"/>
      <c r="CZ904" s="1"/>
      <c r="DA904" s="1"/>
      <c r="DB904" s="1"/>
      <c r="DC904" s="1"/>
      <c r="DD904" s="1"/>
      <c r="DE904" s="1"/>
      <c r="DF904" s="1"/>
      <c r="DG904" s="2"/>
      <c r="DH904" s="1"/>
      <c r="DI904" s="1"/>
      <c r="DJ904" s="1"/>
      <c r="DK904" s="1"/>
      <c r="DL904" s="1"/>
      <c r="DM904" s="1"/>
    </row>
    <row r="905" spans="1:117" x14ac:dyDescent="0.2">
      <c r="A905" s="97">
        <f t="shared" si="364"/>
        <v>44346</v>
      </c>
      <c r="B905" s="5">
        <f t="shared" si="353"/>
        <v>601.70284475999995</v>
      </c>
      <c r="C905" s="5">
        <f t="shared" si="365"/>
        <v>531.24925627000005</v>
      </c>
      <c r="D905" s="63">
        <f t="shared" si="366"/>
        <v>5692.31</v>
      </c>
      <c r="E905" s="11">
        <f>IF(K905=1,VLOOKUP(A905,[1]Plan1!$BO$80:$BQ$314,3),E904)</f>
        <v>5739.56</v>
      </c>
      <c r="F905" s="143">
        <f t="shared" si="367"/>
        <v>44334</v>
      </c>
      <c r="G905" s="9">
        <f t="shared" si="354"/>
        <v>8.3006723105383262E-3</v>
      </c>
      <c r="H905" s="64">
        <f t="shared" si="371"/>
        <v>44362</v>
      </c>
      <c r="I905" s="64">
        <f t="shared" si="355"/>
        <v>44362</v>
      </c>
      <c r="J905" s="1">
        <f t="shared" si="368"/>
        <v>20</v>
      </c>
      <c r="K905" s="1">
        <f t="shared" si="375"/>
        <v>10</v>
      </c>
      <c r="L905" s="5">
        <f t="shared" si="356"/>
        <v>1.0041417500000001</v>
      </c>
      <c r="M905" s="12">
        <f t="shared" si="376"/>
        <v>1.0030997100000001</v>
      </c>
      <c r="N905" s="12">
        <f t="shared" si="372"/>
        <v>1.1173447832363554</v>
      </c>
      <c r="O905" s="5">
        <f t="shared" si="374"/>
        <v>1.12197254</v>
      </c>
      <c r="P905" s="5">
        <f t="shared" si="357"/>
        <v>596.04707742999994</v>
      </c>
      <c r="Q905" s="10">
        <f t="shared" si="358"/>
        <v>0</v>
      </c>
      <c r="R905" s="6">
        <f t="shared" si="359"/>
        <v>0</v>
      </c>
      <c r="S905" s="5">
        <f t="shared" si="360"/>
        <v>0</v>
      </c>
      <c r="T905" s="6">
        <f t="shared" si="369"/>
        <v>0.12</v>
      </c>
      <c r="U905" s="10">
        <f t="shared" si="373"/>
        <v>21</v>
      </c>
      <c r="V905" s="10">
        <v>252</v>
      </c>
      <c r="W905" s="12">
        <f t="shared" si="361"/>
        <v>1.0094887930000001</v>
      </c>
      <c r="X905" s="5">
        <f t="shared" si="362"/>
        <v>5.6557673299999998</v>
      </c>
      <c r="Y905" s="11">
        <f t="shared" si="363"/>
        <v>0</v>
      </c>
      <c r="Z905" s="2" t="s">
        <v>65</v>
      </c>
      <c r="AA905" s="64">
        <f t="shared" si="370"/>
        <v>44347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9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4"/>
      <c r="CX905" s="1"/>
      <c r="CY905" s="1"/>
      <c r="CZ905" s="1"/>
      <c r="DA905" s="1"/>
      <c r="DB905" s="1"/>
      <c r="DC905" s="1"/>
      <c r="DD905" s="1"/>
      <c r="DE905" s="1"/>
      <c r="DF905" s="1"/>
      <c r="DG905" s="2"/>
      <c r="DH905" s="1"/>
      <c r="DI905" s="1"/>
      <c r="DJ905" s="1"/>
      <c r="DK905" s="1"/>
      <c r="DL905" s="1"/>
      <c r="DM905" s="1"/>
    </row>
    <row r="906" spans="1:117" x14ac:dyDescent="0.2">
      <c r="A906" s="97">
        <f t="shared" si="364"/>
        <v>44347</v>
      </c>
      <c r="B906" s="5">
        <f t="shared" ref="B906:B969" si="377">(P906+X906)</f>
        <v>601.70284475999995</v>
      </c>
      <c r="C906" s="5">
        <f t="shared" si="365"/>
        <v>531.24925627000005</v>
      </c>
      <c r="D906" s="63">
        <f t="shared" si="366"/>
        <v>5692.31</v>
      </c>
      <c r="E906" s="11">
        <f>IF(K906=1,VLOOKUP(A906,[1]Plan1!$BO$80:$BQ$314,3),E905)</f>
        <v>5739.56</v>
      </c>
      <c r="F906" s="143">
        <f t="shared" si="367"/>
        <v>44334</v>
      </c>
      <c r="G906" s="9">
        <f t="shared" ref="G906:G969" si="378">(E906/D906)-1</f>
        <v>8.3006723105383262E-3</v>
      </c>
      <c r="H906" s="64">
        <f t="shared" si="371"/>
        <v>44362</v>
      </c>
      <c r="I906" s="64">
        <f t="shared" ref="I906:I969" si="379">IF(A906&gt;I905,H906,I905)</f>
        <v>44362</v>
      </c>
      <c r="J906" s="1">
        <f t="shared" si="368"/>
        <v>20</v>
      </c>
      <c r="K906" s="1">
        <f t="shared" si="375"/>
        <v>10</v>
      </c>
      <c r="L906" s="5">
        <f t="shared" ref="L906:L969" si="380">TRUNC((E906/D906)^TRUNC((K906/J906),9),8)</f>
        <v>1.0041417500000001</v>
      </c>
      <c r="M906" s="12">
        <f t="shared" si="376"/>
        <v>1.0030997100000001</v>
      </c>
      <c r="N906" s="12">
        <f t="shared" si="372"/>
        <v>1.1173447832363554</v>
      </c>
      <c r="O906" s="5">
        <f t="shared" si="374"/>
        <v>1.12197254</v>
      </c>
      <c r="P906" s="5">
        <f t="shared" ref="P906:P969" si="381">TRUNC(C906*O906,8)</f>
        <v>596.04707742999994</v>
      </c>
      <c r="Q906" s="10">
        <f t="shared" ref="Q906:Q969" si="382">IF(VLOOKUP(A906,AD$10:AK$114,8)=VLOOKUP(A905,AD$10:AK$114,8),0,VLOOKUP(A906,AD$10:AK$114,8))</f>
        <v>30</v>
      </c>
      <c r="R906" s="6">
        <f t="shared" ref="R906:R969" si="383">IF(Q906&gt;0,VLOOKUP($A906,$AD$10:$AI$114,6),0)</f>
        <v>5.8824000000000001E-2</v>
      </c>
      <c r="S906" s="5">
        <f t="shared" ref="S906:S969" si="384">IF(R906&gt;0,TRUNC(R906*P906,8),0)</f>
        <v>35.06187328</v>
      </c>
      <c r="T906" s="6">
        <f t="shared" si="369"/>
        <v>0.12</v>
      </c>
      <c r="U906" s="10">
        <f t="shared" si="373"/>
        <v>21</v>
      </c>
      <c r="V906" s="10">
        <v>252</v>
      </c>
      <c r="W906" s="12">
        <f t="shared" ref="W906:W969" si="385">ROUND((1+T906)^TRUNC((U906/V906),9),9)</f>
        <v>1.0094887930000001</v>
      </c>
      <c r="X906" s="5">
        <f t="shared" ref="X906:X969" si="386">TRUNC((P906*(W906-1)),8)</f>
        <v>5.6557673299999998</v>
      </c>
      <c r="Y906" s="11">
        <f t="shared" ref="Y906:Y969" si="387">IF(Q906&gt;0,S906+X906,0)</f>
        <v>40.717640610000004</v>
      </c>
      <c r="Z906" s="2" t="s">
        <v>65</v>
      </c>
      <c r="AA906" s="64">
        <f t="shared" si="370"/>
        <v>44347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9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4"/>
      <c r="CX906" s="1"/>
      <c r="CY906" s="1"/>
      <c r="CZ906" s="1"/>
      <c r="DA906" s="1"/>
      <c r="DB906" s="1"/>
      <c r="DC906" s="1"/>
      <c r="DD906" s="1"/>
      <c r="DE906" s="1"/>
      <c r="DF906" s="1"/>
      <c r="DG906" s="2"/>
      <c r="DH906" s="1"/>
      <c r="DI906" s="1"/>
      <c r="DJ906" s="1"/>
      <c r="DK906" s="1"/>
      <c r="DL906" s="1"/>
      <c r="DM906" s="1"/>
    </row>
    <row r="907" spans="1:117" x14ac:dyDescent="0.2">
      <c r="A907" s="97">
        <f t="shared" ref="A907:A970" si="388">(A906+1)</f>
        <v>44348</v>
      </c>
      <c r="B907" s="5">
        <f t="shared" si="377"/>
        <v>561.46956425999997</v>
      </c>
      <c r="C907" s="5">
        <f t="shared" ref="C907:C970" si="389">TRUNC(IF(Q906&gt;0,VLOOKUP(A906,$AD$12:$AE$114,2),C906),8)</f>
        <v>499.99905002000003</v>
      </c>
      <c r="D907" s="63">
        <f t="shared" ref="D907:D970" si="390">IF(E907=E906,D906,E906)</f>
        <v>5692.31</v>
      </c>
      <c r="E907" s="11">
        <f>IF(K907=1,VLOOKUP(A907,[1]Plan1!$BO$80:$BQ$314,3),E906)</f>
        <v>5739.56</v>
      </c>
      <c r="F907" s="143">
        <f t="shared" ref="F907:F970" si="391">IF(D907=D906,F906,A907)</f>
        <v>44334</v>
      </c>
      <c r="G907" s="9">
        <f t="shared" si="378"/>
        <v>8.3006723105383262E-3</v>
      </c>
      <c r="H907" s="64">
        <f t="shared" si="371"/>
        <v>44362</v>
      </c>
      <c r="I907" s="64">
        <f t="shared" si="379"/>
        <v>44362</v>
      </c>
      <c r="J907" s="1">
        <f t="shared" ref="J907:J970" si="392">IF(I907=I906,J906,NETWORKDAYS(I906,I907,$AD$118:$AD$502)-1)</f>
        <v>20</v>
      </c>
      <c r="K907" s="1">
        <f t="shared" si="375"/>
        <v>11</v>
      </c>
      <c r="L907" s="5">
        <f t="shared" si="380"/>
        <v>1.00455687</v>
      </c>
      <c r="M907" s="12">
        <f t="shared" si="376"/>
        <v>1.0030997100000001</v>
      </c>
      <c r="N907" s="12">
        <f t="shared" si="372"/>
        <v>1.1173447832363554</v>
      </c>
      <c r="O907" s="5">
        <f t="shared" si="374"/>
        <v>1.12243637</v>
      </c>
      <c r="P907" s="5">
        <f t="shared" si="381"/>
        <v>561.21711870000001</v>
      </c>
      <c r="Q907" s="10">
        <f t="shared" si="382"/>
        <v>0</v>
      </c>
      <c r="R907" s="6">
        <f t="shared" si="383"/>
        <v>0</v>
      </c>
      <c r="S907" s="5">
        <f t="shared" si="384"/>
        <v>0</v>
      </c>
      <c r="T907" s="6">
        <f t="shared" ref="T907:T970" si="393">(T906)</f>
        <v>0.12</v>
      </c>
      <c r="U907" s="10">
        <f t="shared" si="373"/>
        <v>1</v>
      </c>
      <c r="V907" s="10">
        <v>252</v>
      </c>
      <c r="W907" s="12">
        <f t="shared" si="385"/>
        <v>1.0004498180000001</v>
      </c>
      <c r="X907" s="5">
        <f t="shared" si="386"/>
        <v>0.25244556000000001</v>
      </c>
      <c r="Y907" s="11">
        <f t="shared" si="387"/>
        <v>0</v>
      </c>
      <c r="Z907" s="2" t="s">
        <v>65</v>
      </c>
      <c r="AA907" s="64">
        <f t="shared" ref="AA907:AA970" si="394">IF(Q906&gt;0,VLOOKUP(A906,$AD$10:$AL$114,9),AA906)</f>
        <v>44377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9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4"/>
      <c r="CX907" s="1"/>
      <c r="CY907" s="1"/>
      <c r="CZ907" s="1"/>
      <c r="DA907" s="1"/>
      <c r="DB907" s="1"/>
      <c r="DC907" s="1"/>
      <c r="DD907" s="1"/>
      <c r="DE907" s="1"/>
      <c r="DF907" s="1"/>
      <c r="DG907" s="2"/>
      <c r="DH907" s="1"/>
      <c r="DI907" s="1"/>
      <c r="DJ907" s="1"/>
      <c r="DK907" s="1"/>
      <c r="DL907" s="1"/>
      <c r="DM907" s="1"/>
    </row>
    <row r="908" spans="1:117" x14ac:dyDescent="0.2">
      <c r="A908" s="97">
        <f t="shared" si="388"/>
        <v>44349</v>
      </c>
      <c r="B908" s="5">
        <f t="shared" si="377"/>
        <v>561.95434708000005</v>
      </c>
      <c r="C908" s="5">
        <f t="shared" si="389"/>
        <v>499.99905002000003</v>
      </c>
      <c r="D908" s="63">
        <f t="shared" si="390"/>
        <v>5692.31</v>
      </c>
      <c r="E908" s="11">
        <f>IF(K908=1,VLOOKUP(A908,[1]Plan1!$BO$80:$BQ$314,3),E907)</f>
        <v>5739.56</v>
      </c>
      <c r="F908" s="143">
        <f t="shared" si="391"/>
        <v>44334</v>
      </c>
      <c r="G908" s="9">
        <f t="shared" si="378"/>
        <v>8.3006723105383262E-3</v>
      </c>
      <c r="H908" s="64">
        <f t="shared" ref="H908:H971" si="395">IF(DAY(A908)=15,VLOOKUP(A908,AH$118:AK$167,4),H907)</f>
        <v>44362</v>
      </c>
      <c r="I908" s="64">
        <f t="shared" si="379"/>
        <v>44362</v>
      </c>
      <c r="J908" s="1">
        <f t="shared" si="392"/>
        <v>20</v>
      </c>
      <c r="K908" s="1">
        <f t="shared" si="375"/>
        <v>12</v>
      </c>
      <c r="L908" s="5">
        <f t="shared" si="380"/>
        <v>1.0049721599999999</v>
      </c>
      <c r="M908" s="12">
        <f t="shared" si="376"/>
        <v>1.0030997100000001</v>
      </c>
      <c r="N908" s="12">
        <f t="shared" si="372"/>
        <v>1.1173447832363554</v>
      </c>
      <c r="O908" s="5">
        <f t="shared" si="374"/>
        <v>1.1229004</v>
      </c>
      <c r="P908" s="5">
        <f t="shared" si="381"/>
        <v>561.44913326000005</v>
      </c>
      <c r="Q908" s="10">
        <f t="shared" si="382"/>
        <v>0</v>
      </c>
      <c r="R908" s="6">
        <f t="shared" si="383"/>
        <v>0</v>
      </c>
      <c r="S908" s="5">
        <f t="shared" si="384"/>
        <v>0</v>
      </c>
      <c r="T908" s="6">
        <f t="shared" si="393"/>
        <v>0.12</v>
      </c>
      <c r="U908" s="10">
        <f t="shared" si="373"/>
        <v>2</v>
      </c>
      <c r="V908" s="10">
        <v>252</v>
      </c>
      <c r="W908" s="12">
        <f t="shared" si="385"/>
        <v>1.0008998389999999</v>
      </c>
      <c r="X908" s="5">
        <f t="shared" si="386"/>
        <v>0.50521382000000004</v>
      </c>
      <c r="Y908" s="11">
        <f t="shared" si="387"/>
        <v>0</v>
      </c>
      <c r="Z908" s="2" t="s">
        <v>65</v>
      </c>
      <c r="AA908" s="64">
        <f t="shared" si="394"/>
        <v>44377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9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4"/>
      <c r="CX908" s="1"/>
      <c r="CY908" s="1"/>
      <c r="CZ908" s="1"/>
      <c r="DA908" s="1"/>
      <c r="DB908" s="1"/>
      <c r="DC908" s="1"/>
      <c r="DD908" s="1"/>
      <c r="DE908" s="1"/>
      <c r="DF908" s="1"/>
      <c r="DG908" s="2"/>
      <c r="DH908" s="1"/>
      <c r="DI908" s="1"/>
      <c r="DJ908" s="1"/>
      <c r="DK908" s="1"/>
      <c r="DL908" s="1"/>
      <c r="DM908" s="1"/>
    </row>
    <row r="909" spans="1:117" x14ac:dyDescent="0.2">
      <c r="A909" s="97">
        <f t="shared" si="388"/>
        <v>44350</v>
      </c>
      <c r="B909" s="5">
        <f t="shared" si="377"/>
        <v>562.43954174999999</v>
      </c>
      <c r="C909" s="5">
        <f t="shared" si="389"/>
        <v>499.99905002000003</v>
      </c>
      <c r="D909" s="63">
        <f t="shared" si="390"/>
        <v>5692.31</v>
      </c>
      <c r="E909" s="11">
        <f>IF(K909=1,VLOOKUP(A909,[1]Plan1!$BO$80:$BQ$314,3),E908)</f>
        <v>5739.56</v>
      </c>
      <c r="F909" s="143">
        <f t="shared" si="391"/>
        <v>44334</v>
      </c>
      <c r="G909" s="9">
        <f t="shared" si="378"/>
        <v>8.3006723105383262E-3</v>
      </c>
      <c r="H909" s="64">
        <f t="shared" si="395"/>
        <v>44362</v>
      </c>
      <c r="I909" s="64">
        <f t="shared" si="379"/>
        <v>44362</v>
      </c>
      <c r="J909" s="1">
        <f t="shared" si="392"/>
        <v>20</v>
      </c>
      <c r="K909" s="1">
        <f t="shared" si="375"/>
        <v>13</v>
      </c>
      <c r="L909" s="5">
        <f t="shared" si="380"/>
        <v>1.00538762</v>
      </c>
      <c r="M909" s="12">
        <f t="shared" si="376"/>
        <v>1.0030997100000001</v>
      </c>
      <c r="N909" s="12">
        <f t="shared" si="372"/>
        <v>1.1173447832363554</v>
      </c>
      <c r="O909" s="5">
        <f t="shared" si="374"/>
        <v>1.1233646100000001</v>
      </c>
      <c r="P909" s="5">
        <f t="shared" si="381"/>
        <v>561.68123781999998</v>
      </c>
      <c r="Q909" s="10">
        <f t="shared" si="382"/>
        <v>0</v>
      </c>
      <c r="R909" s="6">
        <f t="shared" si="383"/>
        <v>0</v>
      </c>
      <c r="S909" s="5">
        <f t="shared" si="384"/>
        <v>0</v>
      </c>
      <c r="T909" s="6">
        <f t="shared" si="393"/>
        <v>0.12</v>
      </c>
      <c r="U909" s="10">
        <f t="shared" si="373"/>
        <v>3</v>
      </c>
      <c r="V909" s="10">
        <v>252</v>
      </c>
      <c r="W909" s="12">
        <f t="shared" si="385"/>
        <v>1.0013500609999999</v>
      </c>
      <c r="X909" s="5">
        <f t="shared" si="386"/>
        <v>0.75830392999999996</v>
      </c>
      <c r="Y909" s="11">
        <f t="shared" si="387"/>
        <v>0</v>
      </c>
      <c r="Z909" s="2" t="s">
        <v>65</v>
      </c>
      <c r="AA909" s="64">
        <f t="shared" si="394"/>
        <v>44377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9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4"/>
      <c r="CX909" s="1"/>
      <c r="CY909" s="1"/>
      <c r="CZ909" s="1"/>
      <c r="DA909" s="1"/>
      <c r="DB909" s="1"/>
      <c r="DC909" s="1"/>
      <c r="DD909" s="1"/>
      <c r="DE909" s="1"/>
      <c r="DF909" s="1"/>
      <c r="DG909" s="2"/>
      <c r="DH909" s="1"/>
      <c r="DI909" s="1"/>
      <c r="DJ909" s="1"/>
      <c r="DK909" s="1"/>
      <c r="DL909" s="1"/>
      <c r="DM909" s="1"/>
    </row>
    <row r="910" spans="1:117" x14ac:dyDescent="0.2">
      <c r="A910" s="97">
        <f t="shared" si="388"/>
        <v>44351</v>
      </c>
      <c r="B910" s="5">
        <f t="shared" si="377"/>
        <v>562.43954174999999</v>
      </c>
      <c r="C910" s="5">
        <f t="shared" si="389"/>
        <v>499.99905002000003</v>
      </c>
      <c r="D910" s="63">
        <f t="shared" si="390"/>
        <v>5692.31</v>
      </c>
      <c r="E910" s="11">
        <f>IF(K910=1,VLOOKUP(A910,[1]Plan1!$BO$80:$BQ$314,3),E909)</f>
        <v>5739.56</v>
      </c>
      <c r="F910" s="143">
        <f t="shared" si="391"/>
        <v>44334</v>
      </c>
      <c r="G910" s="9">
        <f t="shared" si="378"/>
        <v>8.3006723105383262E-3</v>
      </c>
      <c r="H910" s="64">
        <f t="shared" si="395"/>
        <v>44362</v>
      </c>
      <c r="I910" s="64">
        <f t="shared" si="379"/>
        <v>44362</v>
      </c>
      <c r="J910" s="1">
        <f t="shared" si="392"/>
        <v>20</v>
      </c>
      <c r="K910" s="1">
        <f t="shared" si="375"/>
        <v>13</v>
      </c>
      <c r="L910" s="5">
        <f t="shared" si="380"/>
        <v>1.00538762</v>
      </c>
      <c r="M910" s="12">
        <f t="shared" si="376"/>
        <v>1.0030997100000001</v>
      </c>
      <c r="N910" s="12">
        <f t="shared" si="372"/>
        <v>1.1173447832363554</v>
      </c>
      <c r="O910" s="5">
        <f t="shared" si="374"/>
        <v>1.1233646100000001</v>
      </c>
      <c r="P910" s="5">
        <f t="shared" si="381"/>
        <v>561.68123781999998</v>
      </c>
      <c r="Q910" s="10">
        <f t="shared" si="382"/>
        <v>0</v>
      </c>
      <c r="R910" s="6">
        <f t="shared" si="383"/>
        <v>0</v>
      </c>
      <c r="S910" s="5">
        <f t="shared" si="384"/>
        <v>0</v>
      </c>
      <c r="T910" s="6">
        <f t="shared" si="393"/>
        <v>0.12</v>
      </c>
      <c r="U910" s="10">
        <f t="shared" si="373"/>
        <v>3</v>
      </c>
      <c r="V910" s="10">
        <v>252</v>
      </c>
      <c r="W910" s="12">
        <f t="shared" si="385"/>
        <v>1.0013500609999999</v>
      </c>
      <c r="X910" s="5">
        <f t="shared" si="386"/>
        <v>0.75830392999999996</v>
      </c>
      <c r="Y910" s="11">
        <f t="shared" si="387"/>
        <v>0</v>
      </c>
      <c r="Z910" s="2" t="s">
        <v>65</v>
      </c>
      <c r="AA910" s="64">
        <f t="shared" si="394"/>
        <v>44377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9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4"/>
      <c r="CX910" s="1"/>
      <c r="CY910" s="1"/>
      <c r="CZ910" s="1"/>
      <c r="DA910" s="1"/>
      <c r="DB910" s="1"/>
      <c r="DC910" s="1"/>
      <c r="DD910" s="1"/>
      <c r="DE910" s="1"/>
      <c r="DF910" s="1"/>
      <c r="DG910" s="2"/>
      <c r="DH910" s="1"/>
      <c r="DI910" s="1"/>
      <c r="DJ910" s="1"/>
      <c r="DK910" s="1"/>
      <c r="DL910" s="1"/>
      <c r="DM910" s="1"/>
    </row>
    <row r="911" spans="1:117" x14ac:dyDescent="0.2">
      <c r="A911" s="97">
        <f t="shared" si="388"/>
        <v>44352</v>
      </c>
      <c r="B911" s="5">
        <f t="shared" si="377"/>
        <v>562.92516021999995</v>
      </c>
      <c r="C911" s="5">
        <f t="shared" si="389"/>
        <v>499.99905002000003</v>
      </c>
      <c r="D911" s="63">
        <f t="shared" si="390"/>
        <v>5692.31</v>
      </c>
      <c r="E911" s="11">
        <f>IF(K911=1,VLOOKUP(A911,[1]Plan1!$BO$80:$BQ$314,3),E910)</f>
        <v>5739.56</v>
      </c>
      <c r="F911" s="143">
        <f t="shared" si="391"/>
        <v>44334</v>
      </c>
      <c r="G911" s="9">
        <f t="shared" si="378"/>
        <v>8.3006723105383262E-3</v>
      </c>
      <c r="H911" s="64">
        <f t="shared" si="395"/>
        <v>44362</v>
      </c>
      <c r="I911" s="64">
        <f t="shared" si="379"/>
        <v>44362</v>
      </c>
      <c r="J911" s="1">
        <f t="shared" si="392"/>
        <v>20</v>
      </c>
      <c r="K911" s="1">
        <f t="shared" si="375"/>
        <v>14</v>
      </c>
      <c r="L911" s="5">
        <f t="shared" si="380"/>
        <v>1.00580326</v>
      </c>
      <c r="M911" s="12">
        <f t="shared" si="376"/>
        <v>1.0030997100000001</v>
      </c>
      <c r="N911" s="12">
        <f t="shared" si="372"/>
        <v>1.1173447832363554</v>
      </c>
      <c r="O911" s="5">
        <f t="shared" si="374"/>
        <v>1.1238290200000001</v>
      </c>
      <c r="P911" s="5">
        <f t="shared" si="381"/>
        <v>561.91344237999999</v>
      </c>
      <c r="Q911" s="10">
        <f t="shared" si="382"/>
        <v>0</v>
      </c>
      <c r="R911" s="6">
        <f t="shared" si="383"/>
        <v>0</v>
      </c>
      <c r="S911" s="5">
        <f t="shared" si="384"/>
        <v>0</v>
      </c>
      <c r="T911" s="6">
        <f t="shared" si="393"/>
        <v>0.12</v>
      </c>
      <c r="U911" s="10">
        <f t="shared" si="373"/>
        <v>4</v>
      </c>
      <c r="V911" s="10">
        <v>252</v>
      </c>
      <c r="W911" s="12">
        <f t="shared" si="385"/>
        <v>1.0018004869999999</v>
      </c>
      <c r="X911" s="5">
        <f t="shared" si="386"/>
        <v>1.01171784</v>
      </c>
      <c r="Y911" s="11">
        <f t="shared" si="387"/>
        <v>0</v>
      </c>
      <c r="Z911" s="2" t="s">
        <v>65</v>
      </c>
      <c r="AA911" s="64">
        <f t="shared" si="394"/>
        <v>44377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9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4"/>
      <c r="CX911" s="1"/>
      <c r="CY911" s="1"/>
      <c r="CZ911" s="1"/>
      <c r="DA911" s="1"/>
      <c r="DB911" s="1"/>
      <c r="DC911" s="1"/>
      <c r="DD911" s="1"/>
      <c r="DE911" s="1"/>
      <c r="DF911" s="1"/>
      <c r="DG911" s="2"/>
      <c r="DH911" s="1"/>
      <c r="DI911" s="1"/>
      <c r="DJ911" s="1"/>
      <c r="DK911" s="1"/>
      <c r="DL911" s="1"/>
      <c r="DM911" s="1"/>
    </row>
    <row r="912" spans="1:117" x14ac:dyDescent="0.2">
      <c r="A912" s="97">
        <f t="shared" si="388"/>
        <v>44353</v>
      </c>
      <c r="B912" s="5">
        <f t="shared" si="377"/>
        <v>562.92516021999995</v>
      </c>
      <c r="C912" s="5">
        <f t="shared" si="389"/>
        <v>499.99905002000003</v>
      </c>
      <c r="D912" s="63">
        <f t="shared" si="390"/>
        <v>5692.31</v>
      </c>
      <c r="E912" s="11">
        <f>IF(K912=1,VLOOKUP(A912,[1]Plan1!$BO$80:$BQ$314,3),E911)</f>
        <v>5739.56</v>
      </c>
      <c r="F912" s="143">
        <f t="shared" si="391"/>
        <v>44334</v>
      </c>
      <c r="G912" s="9">
        <f t="shared" si="378"/>
        <v>8.3006723105383262E-3</v>
      </c>
      <c r="H912" s="64">
        <f t="shared" si="395"/>
        <v>44362</v>
      </c>
      <c r="I912" s="64">
        <f t="shared" si="379"/>
        <v>44362</v>
      </c>
      <c r="J912" s="1">
        <f t="shared" si="392"/>
        <v>20</v>
      </c>
      <c r="K912" s="1">
        <f t="shared" si="375"/>
        <v>14</v>
      </c>
      <c r="L912" s="5">
        <f t="shared" si="380"/>
        <v>1.00580326</v>
      </c>
      <c r="M912" s="12">
        <f t="shared" si="376"/>
        <v>1.0030997100000001</v>
      </c>
      <c r="N912" s="12">
        <f t="shared" si="372"/>
        <v>1.1173447832363554</v>
      </c>
      <c r="O912" s="5">
        <f t="shared" si="374"/>
        <v>1.1238290200000001</v>
      </c>
      <c r="P912" s="5">
        <f t="shared" si="381"/>
        <v>561.91344237999999</v>
      </c>
      <c r="Q912" s="10">
        <f t="shared" si="382"/>
        <v>0</v>
      </c>
      <c r="R912" s="6">
        <f t="shared" si="383"/>
        <v>0</v>
      </c>
      <c r="S912" s="5">
        <f t="shared" si="384"/>
        <v>0</v>
      </c>
      <c r="T912" s="6">
        <f t="shared" si="393"/>
        <v>0.12</v>
      </c>
      <c r="U912" s="10">
        <f t="shared" si="373"/>
        <v>4</v>
      </c>
      <c r="V912" s="10">
        <v>252</v>
      </c>
      <c r="W912" s="12">
        <f t="shared" si="385"/>
        <v>1.0018004869999999</v>
      </c>
      <c r="X912" s="5">
        <f t="shared" si="386"/>
        <v>1.01171784</v>
      </c>
      <c r="Y912" s="11">
        <f t="shared" si="387"/>
        <v>0</v>
      </c>
      <c r="Z912" s="2" t="s">
        <v>65</v>
      </c>
      <c r="AA912" s="64">
        <f t="shared" si="394"/>
        <v>44377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9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4"/>
      <c r="CX912" s="1"/>
      <c r="CY912" s="1"/>
      <c r="CZ912" s="1"/>
      <c r="DA912" s="1"/>
      <c r="DB912" s="1"/>
      <c r="DC912" s="1"/>
      <c r="DD912" s="1"/>
      <c r="DE912" s="1"/>
      <c r="DF912" s="1"/>
      <c r="DG912" s="2"/>
      <c r="DH912" s="1"/>
      <c r="DI912" s="1"/>
      <c r="DJ912" s="1"/>
      <c r="DK912" s="1"/>
      <c r="DL912" s="1"/>
      <c r="DM912" s="1"/>
    </row>
    <row r="913" spans="1:117" x14ac:dyDescent="0.2">
      <c r="A913" s="97">
        <f t="shared" si="388"/>
        <v>44354</v>
      </c>
      <c r="B913" s="5">
        <f t="shared" si="377"/>
        <v>562.92516021999995</v>
      </c>
      <c r="C913" s="5">
        <f t="shared" si="389"/>
        <v>499.99905002000003</v>
      </c>
      <c r="D913" s="63">
        <f t="shared" si="390"/>
        <v>5692.31</v>
      </c>
      <c r="E913" s="11">
        <f>IF(K913=1,VLOOKUP(A913,[1]Plan1!$BO$80:$BQ$314,3),E912)</f>
        <v>5739.56</v>
      </c>
      <c r="F913" s="143">
        <f t="shared" si="391"/>
        <v>44334</v>
      </c>
      <c r="G913" s="9">
        <f t="shared" si="378"/>
        <v>8.3006723105383262E-3</v>
      </c>
      <c r="H913" s="64">
        <f t="shared" si="395"/>
        <v>44362</v>
      </c>
      <c r="I913" s="64">
        <f t="shared" si="379"/>
        <v>44362</v>
      </c>
      <c r="J913" s="1">
        <f t="shared" si="392"/>
        <v>20</v>
      </c>
      <c r="K913" s="1">
        <f t="shared" si="375"/>
        <v>14</v>
      </c>
      <c r="L913" s="5">
        <f t="shared" si="380"/>
        <v>1.00580326</v>
      </c>
      <c r="M913" s="12">
        <f t="shared" si="376"/>
        <v>1.0030997100000001</v>
      </c>
      <c r="N913" s="12">
        <f t="shared" si="372"/>
        <v>1.1173447832363554</v>
      </c>
      <c r="O913" s="5">
        <f t="shared" si="374"/>
        <v>1.1238290200000001</v>
      </c>
      <c r="P913" s="5">
        <f t="shared" si="381"/>
        <v>561.91344237999999</v>
      </c>
      <c r="Q913" s="10">
        <f t="shared" si="382"/>
        <v>0</v>
      </c>
      <c r="R913" s="6">
        <f t="shared" si="383"/>
        <v>0</v>
      </c>
      <c r="S913" s="5">
        <f t="shared" si="384"/>
        <v>0</v>
      </c>
      <c r="T913" s="6">
        <f t="shared" si="393"/>
        <v>0.12</v>
      </c>
      <c r="U913" s="10">
        <f t="shared" si="373"/>
        <v>4</v>
      </c>
      <c r="V913" s="10">
        <v>252</v>
      </c>
      <c r="W913" s="12">
        <f t="shared" si="385"/>
        <v>1.0018004869999999</v>
      </c>
      <c r="X913" s="5">
        <f t="shared" si="386"/>
        <v>1.01171784</v>
      </c>
      <c r="Y913" s="11">
        <f t="shared" si="387"/>
        <v>0</v>
      </c>
      <c r="Z913" s="2" t="s">
        <v>65</v>
      </c>
      <c r="AA913" s="64">
        <f t="shared" si="394"/>
        <v>44377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9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4"/>
      <c r="CX913" s="1"/>
      <c r="CY913" s="1"/>
      <c r="CZ913" s="1"/>
      <c r="DA913" s="1"/>
      <c r="DB913" s="1"/>
      <c r="DC913" s="1"/>
      <c r="DD913" s="1"/>
      <c r="DE913" s="1"/>
      <c r="DF913" s="1"/>
      <c r="DG913" s="2"/>
      <c r="DH913" s="1"/>
      <c r="DI913" s="1"/>
      <c r="DJ913" s="1"/>
      <c r="DK913" s="1"/>
      <c r="DL913" s="1"/>
      <c r="DM913" s="1"/>
    </row>
    <row r="914" spans="1:117" x14ac:dyDescent="0.2">
      <c r="A914" s="97">
        <f t="shared" si="388"/>
        <v>44355</v>
      </c>
      <c r="B914" s="5">
        <f t="shared" si="377"/>
        <v>563.41119163999997</v>
      </c>
      <c r="C914" s="5">
        <f t="shared" si="389"/>
        <v>499.99905002000003</v>
      </c>
      <c r="D914" s="63">
        <f t="shared" si="390"/>
        <v>5692.31</v>
      </c>
      <c r="E914" s="11">
        <f>IF(K914=1,VLOOKUP(A914,[1]Plan1!$BO$80:$BQ$314,3),E913)</f>
        <v>5739.56</v>
      </c>
      <c r="F914" s="143">
        <f t="shared" si="391"/>
        <v>44334</v>
      </c>
      <c r="G914" s="9">
        <f t="shared" si="378"/>
        <v>8.3006723105383262E-3</v>
      </c>
      <c r="H914" s="64">
        <f t="shared" si="395"/>
        <v>44362</v>
      </c>
      <c r="I914" s="64">
        <f t="shared" si="379"/>
        <v>44362</v>
      </c>
      <c r="J914" s="1">
        <f t="shared" si="392"/>
        <v>20</v>
      </c>
      <c r="K914" s="1">
        <f t="shared" si="375"/>
        <v>15</v>
      </c>
      <c r="L914" s="5">
        <f t="shared" si="380"/>
        <v>1.0062190600000001</v>
      </c>
      <c r="M914" s="12">
        <f t="shared" si="376"/>
        <v>1.0030997100000001</v>
      </c>
      <c r="N914" s="12">
        <f t="shared" si="372"/>
        <v>1.1173447832363554</v>
      </c>
      <c r="O914" s="5">
        <f t="shared" si="374"/>
        <v>1.1242936100000001</v>
      </c>
      <c r="P914" s="5">
        <f t="shared" si="381"/>
        <v>562.14573694000001</v>
      </c>
      <c r="Q914" s="10">
        <f t="shared" si="382"/>
        <v>0</v>
      </c>
      <c r="R914" s="6">
        <f t="shared" si="383"/>
        <v>0</v>
      </c>
      <c r="S914" s="5">
        <f t="shared" si="384"/>
        <v>0</v>
      </c>
      <c r="T914" s="6">
        <f t="shared" si="393"/>
        <v>0.12</v>
      </c>
      <c r="U914" s="10">
        <f t="shared" si="373"/>
        <v>5</v>
      </c>
      <c r="V914" s="10">
        <v>252</v>
      </c>
      <c r="W914" s="12">
        <f t="shared" si="385"/>
        <v>1.002251115</v>
      </c>
      <c r="X914" s="5">
        <f t="shared" si="386"/>
        <v>1.2654547</v>
      </c>
      <c r="Y914" s="11">
        <f t="shared" si="387"/>
        <v>0</v>
      </c>
      <c r="Z914" s="2" t="s">
        <v>65</v>
      </c>
      <c r="AA914" s="64">
        <f t="shared" si="394"/>
        <v>44377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9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4"/>
      <c r="CX914" s="1"/>
      <c r="CY914" s="1"/>
      <c r="CZ914" s="1"/>
      <c r="DA914" s="1"/>
      <c r="DB914" s="1"/>
      <c r="DC914" s="1"/>
      <c r="DD914" s="1"/>
      <c r="DE914" s="1"/>
      <c r="DF914" s="1"/>
      <c r="DG914" s="2"/>
      <c r="DH914" s="1"/>
      <c r="DI914" s="1"/>
      <c r="DJ914" s="1"/>
      <c r="DK914" s="1"/>
      <c r="DL914" s="1"/>
      <c r="DM914" s="1"/>
    </row>
    <row r="915" spans="1:117" x14ac:dyDescent="0.2">
      <c r="A915" s="97">
        <f t="shared" si="388"/>
        <v>44356</v>
      </c>
      <c r="B915" s="5">
        <f t="shared" si="377"/>
        <v>563.89765184999999</v>
      </c>
      <c r="C915" s="5">
        <f t="shared" si="389"/>
        <v>499.99905002000003</v>
      </c>
      <c r="D915" s="63">
        <f t="shared" si="390"/>
        <v>5692.31</v>
      </c>
      <c r="E915" s="11">
        <f>IF(K915=1,VLOOKUP(A915,[1]Plan1!$BO$80:$BQ$314,3),E914)</f>
        <v>5739.56</v>
      </c>
      <c r="F915" s="143">
        <f t="shared" si="391"/>
        <v>44334</v>
      </c>
      <c r="G915" s="9">
        <f t="shared" si="378"/>
        <v>8.3006723105383262E-3</v>
      </c>
      <c r="H915" s="64">
        <f t="shared" si="395"/>
        <v>44362</v>
      </c>
      <c r="I915" s="64">
        <f t="shared" si="379"/>
        <v>44362</v>
      </c>
      <c r="J915" s="1">
        <f t="shared" si="392"/>
        <v>20</v>
      </c>
      <c r="K915" s="1">
        <f t="shared" si="375"/>
        <v>16</v>
      </c>
      <c r="L915" s="5">
        <f t="shared" si="380"/>
        <v>1.0066350399999999</v>
      </c>
      <c r="M915" s="12">
        <f t="shared" si="376"/>
        <v>1.0030997100000001</v>
      </c>
      <c r="N915" s="12">
        <f t="shared" si="372"/>
        <v>1.1173447832363554</v>
      </c>
      <c r="O915" s="5">
        <f t="shared" si="374"/>
        <v>1.1247584100000001</v>
      </c>
      <c r="P915" s="5">
        <f t="shared" si="381"/>
        <v>562.37813649999998</v>
      </c>
      <c r="Q915" s="10">
        <f t="shared" si="382"/>
        <v>0</v>
      </c>
      <c r="R915" s="6">
        <f t="shared" si="383"/>
        <v>0</v>
      </c>
      <c r="S915" s="5">
        <f t="shared" si="384"/>
        <v>0</v>
      </c>
      <c r="T915" s="6">
        <f t="shared" si="393"/>
        <v>0.12</v>
      </c>
      <c r="U915" s="10">
        <f t="shared" si="373"/>
        <v>6</v>
      </c>
      <c r="V915" s="10">
        <v>252</v>
      </c>
      <c r="W915" s="12">
        <f t="shared" si="385"/>
        <v>1.002701946</v>
      </c>
      <c r="X915" s="5">
        <f t="shared" si="386"/>
        <v>1.51951535</v>
      </c>
      <c r="Y915" s="11">
        <f t="shared" si="387"/>
        <v>0</v>
      </c>
      <c r="Z915" s="2" t="s">
        <v>65</v>
      </c>
      <c r="AA915" s="64">
        <f t="shared" si="394"/>
        <v>44377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9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4"/>
      <c r="CX915" s="1"/>
      <c r="CY915" s="1"/>
      <c r="CZ915" s="1"/>
      <c r="DA915" s="1"/>
      <c r="DB915" s="1"/>
      <c r="DC915" s="1"/>
      <c r="DD915" s="1"/>
      <c r="DE915" s="1"/>
      <c r="DF915" s="1"/>
      <c r="DG915" s="2"/>
      <c r="DH915" s="1"/>
      <c r="DI915" s="1"/>
      <c r="DJ915" s="1"/>
      <c r="DK915" s="1"/>
      <c r="DL915" s="1"/>
      <c r="DM915" s="1"/>
    </row>
    <row r="916" spans="1:117" x14ac:dyDescent="0.2">
      <c r="A916" s="97">
        <f t="shared" si="388"/>
        <v>44357</v>
      </c>
      <c r="B916" s="5">
        <f t="shared" si="377"/>
        <v>564.38452553999991</v>
      </c>
      <c r="C916" s="5">
        <f t="shared" si="389"/>
        <v>499.99905002000003</v>
      </c>
      <c r="D916" s="63">
        <f t="shared" si="390"/>
        <v>5692.31</v>
      </c>
      <c r="E916" s="11">
        <f>IF(K916=1,VLOOKUP(A916,[1]Plan1!$BO$80:$BQ$314,3),E915)</f>
        <v>5739.56</v>
      </c>
      <c r="F916" s="143">
        <f t="shared" si="391"/>
        <v>44334</v>
      </c>
      <c r="G916" s="9">
        <f t="shared" si="378"/>
        <v>8.3006723105383262E-3</v>
      </c>
      <c r="H916" s="64">
        <f t="shared" si="395"/>
        <v>44362</v>
      </c>
      <c r="I916" s="64">
        <f t="shared" si="379"/>
        <v>44362</v>
      </c>
      <c r="J916" s="1">
        <f t="shared" si="392"/>
        <v>20</v>
      </c>
      <c r="K916" s="1">
        <f t="shared" si="375"/>
        <v>17</v>
      </c>
      <c r="L916" s="5">
        <f t="shared" si="380"/>
        <v>1.0070511900000001</v>
      </c>
      <c r="M916" s="12">
        <f t="shared" si="376"/>
        <v>1.0030997100000001</v>
      </c>
      <c r="N916" s="12">
        <f t="shared" si="372"/>
        <v>1.1173447832363554</v>
      </c>
      <c r="O916" s="5">
        <f t="shared" si="374"/>
        <v>1.1252233899999999</v>
      </c>
      <c r="P916" s="5">
        <f t="shared" si="381"/>
        <v>562.61062605999996</v>
      </c>
      <c r="Q916" s="10">
        <f t="shared" si="382"/>
        <v>0</v>
      </c>
      <c r="R916" s="6">
        <f t="shared" si="383"/>
        <v>0</v>
      </c>
      <c r="S916" s="5">
        <f t="shared" si="384"/>
        <v>0</v>
      </c>
      <c r="T916" s="6">
        <f t="shared" si="393"/>
        <v>0.12</v>
      </c>
      <c r="U916" s="10">
        <f t="shared" si="373"/>
        <v>7</v>
      </c>
      <c r="V916" s="10">
        <v>252</v>
      </c>
      <c r="W916" s="12">
        <f t="shared" si="385"/>
        <v>1.003152979</v>
      </c>
      <c r="X916" s="5">
        <f t="shared" si="386"/>
        <v>1.7738994800000001</v>
      </c>
      <c r="Y916" s="11">
        <f t="shared" si="387"/>
        <v>0</v>
      </c>
      <c r="Z916" s="2" t="s">
        <v>65</v>
      </c>
      <c r="AA916" s="64">
        <f t="shared" si="394"/>
        <v>44377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9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4"/>
      <c r="CX916" s="1"/>
      <c r="CY916" s="1"/>
      <c r="CZ916" s="1"/>
      <c r="DA916" s="1"/>
      <c r="DB916" s="1"/>
      <c r="DC916" s="1"/>
      <c r="DD916" s="1"/>
      <c r="DE916" s="1"/>
      <c r="DF916" s="1"/>
      <c r="DG916" s="2"/>
      <c r="DH916" s="1"/>
      <c r="DI916" s="1"/>
      <c r="DJ916" s="1"/>
      <c r="DK916" s="1"/>
      <c r="DL916" s="1"/>
      <c r="DM916" s="1"/>
    </row>
    <row r="917" spans="1:117" x14ac:dyDescent="0.2">
      <c r="A917" s="97">
        <f t="shared" si="388"/>
        <v>44358</v>
      </c>
      <c r="B917" s="5">
        <f t="shared" si="377"/>
        <v>564.87181911000005</v>
      </c>
      <c r="C917" s="5">
        <f t="shared" si="389"/>
        <v>499.99905002000003</v>
      </c>
      <c r="D917" s="63">
        <f t="shared" si="390"/>
        <v>5692.31</v>
      </c>
      <c r="E917" s="11">
        <f>IF(K917=1,VLOOKUP(A917,[1]Plan1!$BO$80:$BQ$314,3),E916)</f>
        <v>5739.56</v>
      </c>
      <c r="F917" s="143">
        <f t="shared" si="391"/>
        <v>44334</v>
      </c>
      <c r="G917" s="9">
        <f t="shared" si="378"/>
        <v>8.3006723105383262E-3</v>
      </c>
      <c r="H917" s="64">
        <f t="shared" si="395"/>
        <v>44362</v>
      </c>
      <c r="I917" s="64">
        <f t="shared" si="379"/>
        <v>44362</v>
      </c>
      <c r="J917" s="1">
        <f t="shared" si="392"/>
        <v>20</v>
      </c>
      <c r="K917" s="1">
        <f t="shared" si="375"/>
        <v>18</v>
      </c>
      <c r="L917" s="5">
        <f t="shared" si="380"/>
        <v>1.0074675099999999</v>
      </c>
      <c r="M917" s="12">
        <f t="shared" si="376"/>
        <v>1.0030997100000001</v>
      </c>
      <c r="N917" s="12">
        <f t="shared" si="372"/>
        <v>1.1173447832363554</v>
      </c>
      <c r="O917" s="5">
        <f t="shared" si="374"/>
        <v>1.1256885599999999</v>
      </c>
      <c r="P917" s="5">
        <f t="shared" si="381"/>
        <v>562.84321061000003</v>
      </c>
      <c r="Q917" s="10">
        <f t="shared" si="382"/>
        <v>0</v>
      </c>
      <c r="R917" s="6">
        <f t="shared" si="383"/>
        <v>0</v>
      </c>
      <c r="S917" s="5">
        <f t="shared" si="384"/>
        <v>0</v>
      </c>
      <c r="T917" s="6">
        <f t="shared" si="393"/>
        <v>0.12</v>
      </c>
      <c r="U917" s="10">
        <f t="shared" si="373"/>
        <v>8</v>
      </c>
      <c r="V917" s="10">
        <v>252</v>
      </c>
      <c r="W917" s="12">
        <f t="shared" si="385"/>
        <v>1.003604216</v>
      </c>
      <c r="X917" s="5">
        <f t="shared" si="386"/>
        <v>2.0286084999999998</v>
      </c>
      <c r="Y917" s="11">
        <f t="shared" si="387"/>
        <v>0</v>
      </c>
      <c r="Z917" s="2" t="s">
        <v>65</v>
      </c>
      <c r="AA917" s="64">
        <f t="shared" si="394"/>
        <v>44377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9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4"/>
      <c r="CX917" s="1"/>
      <c r="CY917" s="1"/>
      <c r="CZ917" s="1"/>
      <c r="DA917" s="1"/>
      <c r="DB917" s="1"/>
      <c r="DC917" s="1"/>
      <c r="DD917" s="1"/>
      <c r="DE917" s="1"/>
      <c r="DF917" s="1"/>
      <c r="DG917" s="2"/>
      <c r="DH917" s="1"/>
      <c r="DI917" s="1"/>
      <c r="DJ917" s="1"/>
      <c r="DK917" s="1"/>
      <c r="DL917" s="1"/>
      <c r="DM917" s="1"/>
    </row>
    <row r="918" spans="1:117" x14ac:dyDescent="0.2">
      <c r="A918" s="97">
        <f t="shared" si="388"/>
        <v>44359</v>
      </c>
      <c r="B918" s="5">
        <f t="shared" si="377"/>
        <v>565.35953170999994</v>
      </c>
      <c r="C918" s="5">
        <f t="shared" si="389"/>
        <v>499.99905002000003</v>
      </c>
      <c r="D918" s="63">
        <f t="shared" si="390"/>
        <v>5692.31</v>
      </c>
      <c r="E918" s="11">
        <f>IF(K918=1,VLOOKUP(A918,[1]Plan1!$BO$80:$BQ$314,3),E917)</f>
        <v>5739.56</v>
      </c>
      <c r="F918" s="143">
        <f t="shared" si="391"/>
        <v>44334</v>
      </c>
      <c r="G918" s="9">
        <f t="shared" si="378"/>
        <v>8.3006723105383262E-3</v>
      </c>
      <c r="H918" s="64">
        <f t="shared" si="395"/>
        <v>44362</v>
      </c>
      <c r="I918" s="64">
        <f t="shared" si="379"/>
        <v>44362</v>
      </c>
      <c r="J918" s="1">
        <f t="shared" si="392"/>
        <v>20</v>
      </c>
      <c r="K918" s="1">
        <f t="shared" si="375"/>
        <v>19</v>
      </c>
      <c r="L918" s="5">
        <f t="shared" si="380"/>
        <v>1.007884</v>
      </c>
      <c r="M918" s="12">
        <f t="shared" si="376"/>
        <v>1.0030997100000001</v>
      </c>
      <c r="N918" s="12">
        <f t="shared" si="372"/>
        <v>1.1173447832363554</v>
      </c>
      <c r="O918" s="5">
        <f t="shared" si="374"/>
        <v>1.1261539199999999</v>
      </c>
      <c r="P918" s="5">
        <f t="shared" si="381"/>
        <v>563.07589016999998</v>
      </c>
      <c r="Q918" s="10">
        <f t="shared" si="382"/>
        <v>0</v>
      </c>
      <c r="R918" s="6">
        <f t="shared" si="383"/>
        <v>0</v>
      </c>
      <c r="S918" s="5">
        <f t="shared" si="384"/>
        <v>0</v>
      </c>
      <c r="T918" s="6">
        <f t="shared" si="393"/>
        <v>0.12</v>
      </c>
      <c r="U918" s="10">
        <f t="shared" si="373"/>
        <v>9</v>
      </c>
      <c r="V918" s="10">
        <v>252</v>
      </c>
      <c r="W918" s="12">
        <f t="shared" si="385"/>
        <v>1.0040556549999999</v>
      </c>
      <c r="X918" s="5">
        <f t="shared" si="386"/>
        <v>2.2836415400000001</v>
      </c>
      <c r="Y918" s="11">
        <f t="shared" si="387"/>
        <v>0</v>
      </c>
      <c r="Z918" s="2" t="s">
        <v>65</v>
      </c>
      <c r="AA918" s="64">
        <f t="shared" si="394"/>
        <v>44377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9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4"/>
      <c r="CX918" s="1"/>
      <c r="CY918" s="1"/>
      <c r="CZ918" s="1"/>
      <c r="DA918" s="1"/>
      <c r="DB918" s="1"/>
      <c r="DC918" s="1"/>
      <c r="DD918" s="1"/>
      <c r="DE918" s="1"/>
      <c r="DF918" s="1"/>
      <c r="DG918" s="2"/>
      <c r="DH918" s="1"/>
      <c r="DI918" s="1"/>
      <c r="DJ918" s="1"/>
      <c r="DK918" s="1"/>
      <c r="DL918" s="1"/>
      <c r="DM918" s="1"/>
    </row>
    <row r="919" spans="1:117" x14ac:dyDescent="0.2">
      <c r="A919" s="97">
        <f t="shared" si="388"/>
        <v>44360</v>
      </c>
      <c r="B919" s="5">
        <f t="shared" si="377"/>
        <v>565.35953170999994</v>
      </c>
      <c r="C919" s="5">
        <f t="shared" si="389"/>
        <v>499.99905002000003</v>
      </c>
      <c r="D919" s="63">
        <f t="shared" si="390"/>
        <v>5692.31</v>
      </c>
      <c r="E919" s="11">
        <f>IF(K919=1,VLOOKUP(A919,[1]Plan1!$BO$80:$BQ$314,3),E918)</f>
        <v>5739.56</v>
      </c>
      <c r="F919" s="143">
        <f t="shared" si="391"/>
        <v>44334</v>
      </c>
      <c r="G919" s="9">
        <f t="shared" si="378"/>
        <v>8.3006723105383262E-3</v>
      </c>
      <c r="H919" s="64">
        <f t="shared" si="395"/>
        <v>44362</v>
      </c>
      <c r="I919" s="64">
        <f t="shared" si="379"/>
        <v>44362</v>
      </c>
      <c r="J919" s="1">
        <f t="shared" si="392"/>
        <v>20</v>
      </c>
      <c r="K919" s="1">
        <f t="shared" si="375"/>
        <v>19</v>
      </c>
      <c r="L919" s="5">
        <f t="shared" si="380"/>
        <v>1.007884</v>
      </c>
      <c r="M919" s="12">
        <f t="shared" si="376"/>
        <v>1.0030997100000001</v>
      </c>
      <c r="N919" s="12">
        <f t="shared" si="372"/>
        <v>1.1173447832363554</v>
      </c>
      <c r="O919" s="5">
        <f t="shared" si="374"/>
        <v>1.1261539199999999</v>
      </c>
      <c r="P919" s="5">
        <f t="shared" si="381"/>
        <v>563.07589016999998</v>
      </c>
      <c r="Q919" s="10">
        <f t="shared" si="382"/>
        <v>0</v>
      </c>
      <c r="R919" s="6">
        <f t="shared" si="383"/>
        <v>0</v>
      </c>
      <c r="S919" s="5">
        <f t="shared" si="384"/>
        <v>0</v>
      </c>
      <c r="T919" s="6">
        <f t="shared" si="393"/>
        <v>0.12</v>
      </c>
      <c r="U919" s="10">
        <f t="shared" si="373"/>
        <v>9</v>
      </c>
      <c r="V919" s="10">
        <v>252</v>
      </c>
      <c r="W919" s="12">
        <f t="shared" si="385"/>
        <v>1.0040556549999999</v>
      </c>
      <c r="X919" s="5">
        <f t="shared" si="386"/>
        <v>2.2836415400000001</v>
      </c>
      <c r="Y919" s="11">
        <f t="shared" si="387"/>
        <v>0</v>
      </c>
      <c r="Z919" s="2" t="s">
        <v>65</v>
      </c>
      <c r="AA919" s="64">
        <f t="shared" si="394"/>
        <v>44377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9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4"/>
      <c r="CX919" s="1"/>
      <c r="CY919" s="1"/>
      <c r="CZ919" s="1"/>
      <c r="DA919" s="1"/>
      <c r="DB919" s="1"/>
      <c r="DC919" s="1"/>
      <c r="DD919" s="1"/>
      <c r="DE919" s="1"/>
      <c r="DF919" s="1"/>
      <c r="DG919" s="2"/>
      <c r="DH919" s="1"/>
      <c r="DI919" s="1"/>
      <c r="DJ919" s="1"/>
      <c r="DK919" s="1"/>
      <c r="DL919" s="1"/>
      <c r="DM919" s="1"/>
    </row>
    <row r="920" spans="1:117" x14ac:dyDescent="0.2">
      <c r="A920" s="97">
        <f t="shared" si="388"/>
        <v>44361</v>
      </c>
      <c r="B920" s="5">
        <f t="shared" si="377"/>
        <v>565.35953170999994</v>
      </c>
      <c r="C920" s="5">
        <f t="shared" si="389"/>
        <v>499.99905002000003</v>
      </c>
      <c r="D920" s="63">
        <f t="shared" si="390"/>
        <v>5692.31</v>
      </c>
      <c r="E920" s="11">
        <f>IF(K920=1,VLOOKUP(A920,[1]Plan1!$BO$80:$BQ$314,3),E919)</f>
        <v>5739.56</v>
      </c>
      <c r="F920" s="143">
        <f t="shared" si="391"/>
        <v>44334</v>
      </c>
      <c r="G920" s="9">
        <f t="shared" si="378"/>
        <v>8.3006723105383262E-3</v>
      </c>
      <c r="H920" s="64">
        <f t="shared" si="395"/>
        <v>44362</v>
      </c>
      <c r="I920" s="64">
        <f t="shared" si="379"/>
        <v>44362</v>
      </c>
      <c r="J920" s="1">
        <f t="shared" si="392"/>
        <v>20</v>
      </c>
      <c r="K920" s="1">
        <f t="shared" si="375"/>
        <v>19</v>
      </c>
      <c r="L920" s="5">
        <f t="shared" si="380"/>
        <v>1.007884</v>
      </c>
      <c r="M920" s="12">
        <f t="shared" si="376"/>
        <v>1.0030997100000001</v>
      </c>
      <c r="N920" s="12">
        <f t="shared" si="372"/>
        <v>1.1173447832363554</v>
      </c>
      <c r="O920" s="5">
        <f t="shared" si="374"/>
        <v>1.1261539199999999</v>
      </c>
      <c r="P920" s="5">
        <f t="shared" si="381"/>
        <v>563.07589016999998</v>
      </c>
      <c r="Q920" s="10">
        <f t="shared" si="382"/>
        <v>0</v>
      </c>
      <c r="R920" s="6">
        <f t="shared" si="383"/>
        <v>0</v>
      </c>
      <c r="S920" s="5">
        <f t="shared" si="384"/>
        <v>0</v>
      </c>
      <c r="T920" s="6">
        <f t="shared" si="393"/>
        <v>0.12</v>
      </c>
      <c r="U920" s="10">
        <f t="shared" si="373"/>
        <v>9</v>
      </c>
      <c r="V920" s="10">
        <v>252</v>
      </c>
      <c r="W920" s="12">
        <f t="shared" si="385"/>
        <v>1.0040556549999999</v>
      </c>
      <c r="X920" s="5">
        <f t="shared" si="386"/>
        <v>2.2836415400000001</v>
      </c>
      <c r="Y920" s="11">
        <f t="shared" si="387"/>
        <v>0</v>
      </c>
      <c r="Z920" s="2" t="s">
        <v>65</v>
      </c>
      <c r="AA920" s="64">
        <f t="shared" si="394"/>
        <v>44377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9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4"/>
      <c r="CX920" s="1"/>
      <c r="CY920" s="1"/>
      <c r="CZ920" s="1"/>
      <c r="DA920" s="1"/>
      <c r="DB920" s="1"/>
      <c r="DC920" s="1"/>
      <c r="DD920" s="1"/>
      <c r="DE920" s="1"/>
      <c r="DF920" s="1"/>
      <c r="DG920" s="2"/>
      <c r="DH920" s="1"/>
      <c r="DI920" s="1"/>
      <c r="DJ920" s="1"/>
      <c r="DK920" s="1"/>
      <c r="DL920" s="1"/>
      <c r="DM920" s="1"/>
    </row>
    <row r="921" spans="1:117" x14ac:dyDescent="0.2">
      <c r="A921" s="97">
        <f t="shared" si="388"/>
        <v>44362</v>
      </c>
      <c r="B921" s="5">
        <f t="shared" si="377"/>
        <v>565.84767422000004</v>
      </c>
      <c r="C921" s="5">
        <f t="shared" si="389"/>
        <v>499.99905002000003</v>
      </c>
      <c r="D921" s="63">
        <f t="shared" si="390"/>
        <v>5692.31</v>
      </c>
      <c r="E921" s="11">
        <f>IF(K921=1,VLOOKUP(A921,[1]Plan1!$BO$80:$BQ$314,3),E920)</f>
        <v>5739.56</v>
      </c>
      <c r="F921" s="143">
        <f t="shared" si="391"/>
        <v>44334</v>
      </c>
      <c r="G921" s="9">
        <f t="shared" si="378"/>
        <v>8.3006723105383262E-3</v>
      </c>
      <c r="H921" s="64">
        <f t="shared" si="395"/>
        <v>44392</v>
      </c>
      <c r="I921" s="64">
        <f t="shared" si="379"/>
        <v>44362</v>
      </c>
      <c r="J921" s="1">
        <f t="shared" si="392"/>
        <v>20</v>
      </c>
      <c r="K921" s="1">
        <f t="shared" si="375"/>
        <v>20</v>
      </c>
      <c r="L921" s="5">
        <f t="shared" si="380"/>
        <v>1.0083006699999999</v>
      </c>
      <c r="M921" s="12">
        <f t="shared" si="376"/>
        <v>1.0030997100000001</v>
      </c>
      <c r="N921" s="12">
        <f t="shared" si="372"/>
        <v>1.1173447832363554</v>
      </c>
      <c r="O921" s="5">
        <f t="shared" si="374"/>
        <v>1.1266194899999999</v>
      </c>
      <c r="P921" s="5">
        <f t="shared" si="381"/>
        <v>563.30867473000001</v>
      </c>
      <c r="Q921" s="10">
        <f t="shared" si="382"/>
        <v>0</v>
      </c>
      <c r="R921" s="6">
        <f t="shared" si="383"/>
        <v>0</v>
      </c>
      <c r="S921" s="5">
        <f t="shared" si="384"/>
        <v>0</v>
      </c>
      <c r="T921" s="6">
        <f t="shared" si="393"/>
        <v>0.12</v>
      </c>
      <c r="U921" s="10">
        <f t="shared" si="373"/>
        <v>10</v>
      </c>
      <c r="V921" s="10">
        <v>252</v>
      </c>
      <c r="W921" s="12">
        <f t="shared" si="385"/>
        <v>1.004507297</v>
      </c>
      <c r="X921" s="5">
        <f t="shared" si="386"/>
        <v>2.5389994900000001</v>
      </c>
      <c r="Y921" s="11">
        <f t="shared" si="387"/>
        <v>0</v>
      </c>
      <c r="Z921" s="2" t="s">
        <v>65</v>
      </c>
      <c r="AA921" s="64">
        <f t="shared" si="394"/>
        <v>44377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9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4"/>
      <c r="CX921" s="1"/>
      <c r="CY921" s="1"/>
      <c r="CZ921" s="1"/>
      <c r="DA921" s="1"/>
      <c r="DB921" s="1"/>
      <c r="DC921" s="1"/>
      <c r="DD921" s="1"/>
      <c r="DE921" s="1"/>
      <c r="DF921" s="1"/>
      <c r="DG921" s="2"/>
      <c r="DH921" s="1"/>
      <c r="DI921" s="1"/>
      <c r="DJ921" s="1"/>
      <c r="DK921" s="1"/>
      <c r="DL921" s="1"/>
      <c r="DM921" s="1"/>
    </row>
    <row r="922" spans="1:117" x14ac:dyDescent="0.2">
      <c r="A922" s="97">
        <f t="shared" si="388"/>
        <v>44363</v>
      </c>
      <c r="B922" s="5">
        <f t="shared" si="377"/>
        <v>566.23823903000005</v>
      </c>
      <c r="C922" s="5">
        <f t="shared" si="389"/>
        <v>499.99905002000003</v>
      </c>
      <c r="D922" s="63">
        <f t="shared" si="390"/>
        <v>5739.56</v>
      </c>
      <c r="E922" s="11">
        <f>IF(K922=1,VLOOKUP(A922,[1]Plan1!$BO$80:$BQ$314,3),E921)</f>
        <v>5769.98</v>
      </c>
      <c r="F922" s="143">
        <f t="shared" si="391"/>
        <v>44363</v>
      </c>
      <c r="G922" s="9">
        <f t="shared" si="378"/>
        <v>5.3000578441551038E-3</v>
      </c>
      <c r="H922" s="64">
        <f t="shared" si="395"/>
        <v>44392</v>
      </c>
      <c r="I922" s="64">
        <f t="shared" si="379"/>
        <v>44392</v>
      </c>
      <c r="J922" s="1">
        <f t="shared" si="392"/>
        <v>22</v>
      </c>
      <c r="K922" s="1">
        <f t="shared" si="375"/>
        <v>1</v>
      </c>
      <c r="L922" s="5">
        <f t="shared" si="380"/>
        <v>1.0002403</v>
      </c>
      <c r="M922" s="12">
        <f t="shared" si="376"/>
        <v>1.0083006699999999</v>
      </c>
      <c r="N922" s="12">
        <f t="shared" si="372"/>
        <v>1.1266194935582219</v>
      </c>
      <c r="O922" s="5">
        <f t="shared" si="374"/>
        <v>1.1268902199999999</v>
      </c>
      <c r="P922" s="5">
        <f t="shared" si="381"/>
        <v>563.44403947000001</v>
      </c>
      <c r="Q922" s="10">
        <f t="shared" si="382"/>
        <v>0</v>
      </c>
      <c r="R922" s="6">
        <f t="shared" si="383"/>
        <v>0</v>
      </c>
      <c r="S922" s="5">
        <f t="shared" si="384"/>
        <v>0</v>
      </c>
      <c r="T922" s="6">
        <f t="shared" si="393"/>
        <v>0.12</v>
      </c>
      <c r="U922" s="10">
        <f t="shared" si="373"/>
        <v>11</v>
      </c>
      <c r="V922" s="10">
        <v>252</v>
      </c>
      <c r="W922" s="12">
        <f t="shared" si="385"/>
        <v>1.004959143</v>
      </c>
      <c r="X922" s="5">
        <f t="shared" si="386"/>
        <v>2.79419956</v>
      </c>
      <c r="Y922" s="11">
        <f t="shared" si="387"/>
        <v>0</v>
      </c>
      <c r="Z922" s="2" t="s">
        <v>65</v>
      </c>
      <c r="AA922" s="64">
        <f t="shared" si="394"/>
        <v>44377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9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4"/>
      <c r="CX922" s="1"/>
      <c r="CY922" s="1"/>
      <c r="CZ922" s="1"/>
      <c r="DA922" s="1"/>
      <c r="DB922" s="1"/>
      <c r="DC922" s="1"/>
      <c r="DD922" s="1"/>
      <c r="DE922" s="1"/>
      <c r="DF922" s="1"/>
      <c r="DG922" s="2"/>
      <c r="DH922" s="1"/>
      <c r="DI922" s="1"/>
      <c r="DJ922" s="1"/>
      <c r="DK922" s="1"/>
      <c r="DL922" s="1"/>
      <c r="DM922" s="1"/>
    </row>
    <row r="923" spans="1:117" x14ac:dyDescent="0.2">
      <c r="A923" s="97">
        <f t="shared" si="388"/>
        <v>44364</v>
      </c>
      <c r="B923" s="5">
        <f t="shared" si="377"/>
        <v>566.62907073000008</v>
      </c>
      <c r="C923" s="5">
        <f t="shared" si="389"/>
        <v>499.99905002000003</v>
      </c>
      <c r="D923" s="63">
        <f t="shared" si="390"/>
        <v>5739.56</v>
      </c>
      <c r="E923" s="11">
        <f>IF(K923=1,VLOOKUP(A923,[1]Plan1!$BO$80:$BQ$314,3),E922)</f>
        <v>5769.98</v>
      </c>
      <c r="F923" s="143">
        <f t="shared" si="391"/>
        <v>44363</v>
      </c>
      <c r="G923" s="9">
        <f t="shared" si="378"/>
        <v>5.3000578441551038E-3</v>
      </c>
      <c r="H923" s="64">
        <f t="shared" si="395"/>
        <v>44392</v>
      </c>
      <c r="I923" s="64">
        <f t="shared" si="379"/>
        <v>44392</v>
      </c>
      <c r="J923" s="1">
        <f t="shared" si="392"/>
        <v>22</v>
      </c>
      <c r="K923" s="1">
        <f t="shared" si="375"/>
        <v>2</v>
      </c>
      <c r="L923" s="5">
        <f t="shared" si="380"/>
        <v>1.00048066</v>
      </c>
      <c r="M923" s="12">
        <f t="shared" si="376"/>
        <v>1.0083006699999999</v>
      </c>
      <c r="N923" s="12">
        <f t="shared" si="372"/>
        <v>1.1266194935582219</v>
      </c>
      <c r="O923" s="5">
        <f t="shared" si="374"/>
        <v>1.12716101</v>
      </c>
      <c r="P923" s="5">
        <f t="shared" si="381"/>
        <v>563.57943421000004</v>
      </c>
      <c r="Q923" s="10">
        <f t="shared" si="382"/>
        <v>0</v>
      </c>
      <c r="R923" s="6">
        <f t="shared" si="383"/>
        <v>0</v>
      </c>
      <c r="S923" s="5">
        <f t="shared" si="384"/>
        <v>0</v>
      </c>
      <c r="T923" s="6">
        <f t="shared" si="393"/>
        <v>0.12</v>
      </c>
      <c r="U923" s="10">
        <f t="shared" si="373"/>
        <v>12</v>
      </c>
      <c r="V923" s="10">
        <v>252</v>
      </c>
      <c r="W923" s="12">
        <f t="shared" si="385"/>
        <v>1.005411192</v>
      </c>
      <c r="X923" s="5">
        <f t="shared" si="386"/>
        <v>3.04963652</v>
      </c>
      <c r="Y923" s="11">
        <f t="shared" si="387"/>
        <v>0</v>
      </c>
      <c r="Z923" s="2" t="s">
        <v>65</v>
      </c>
      <c r="AA923" s="64">
        <f t="shared" si="394"/>
        <v>44377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9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4"/>
      <c r="CX923" s="1"/>
      <c r="CY923" s="1"/>
      <c r="CZ923" s="1"/>
      <c r="DA923" s="1"/>
      <c r="DB923" s="1"/>
      <c r="DC923" s="1"/>
      <c r="DD923" s="1"/>
      <c r="DE923" s="1"/>
      <c r="DF923" s="1"/>
      <c r="DG923" s="2"/>
      <c r="DH923" s="1"/>
      <c r="DI923" s="1"/>
      <c r="DJ923" s="1"/>
      <c r="DK923" s="1"/>
      <c r="DL923" s="1"/>
      <c r="DM923" s="1"/>
    </row>
    <row r="924" spans="1:117" x14ac:dyDescent="0.2">
      <c r="A924" s="97">
        <f t="shared" si="388"/>
        <v>44365</v>
      </c>
      <c r="B924" s="5">
        <f t="shared" si="377"/>
        <v>567.02017449000004</v>
      </c>
      <c r="C924" s="5">
        <f t="shared" si="389"/>
        <v>499.99905002000003</v>
      </c>
      <c r="D924" s="63">
        <f t="shared" si="390"/>
        <v>5739.56</v>
      </c>
      <c r="E924" s="11">
        <f>IF(K924=1,VLOOKUP(A924,[1]Plan1!$BO$80:$BQ$314,3),E923)</f>
        <v>5769.98</v>
      </c>
      <c r="F924" s="143">
        <f t="shared" si="391"/>
        <v>44363</v>
      </c>
      <c r="G924" s="9">
        <f t="shared" si="378"/>
        <v>5.3000578441551038E-3</v>
      </c>
      <c r="H924" s="64">
        <f t="shared" si="395"/>
        <v>44392</v>
      </c>
      <c r="I924" s="64">
        <f t="shared" si="379"/>
        <v>44392</v>
      </c>
      <c r="J924" s="1">
        <f t="shared" si="392"/>
        <v>22</v>
      </c>
      <c r="K924" s="1">
        <f t="shared" si="375"/>
        <v>3</v>
      </c>
      <c r="L924" s="5">
        <f t="shared" si="380"/>
        <v>1.0007210799999999</v>
      </c>
      <c r="M924" s="12">
        <f t="shared" si="376"/>
        <v>1.0083006699999999</v>
      </c>
      <c r="N924" s="12">
        <f t="shared" si="372"/>
        <v>1.1266194935582219</v>
      </c>
      <c r="O924" s="5">
        <f t="shared" si="374"/>
        <v>1.1274318699999999</v>
      </c>
      <c r="P924" s="5">
        <f t="shared" si="381"/>
        <v>563.71486396</v>
      </c>
      <c r="Q924" s="10">
        <f t="shared" si="382"/>
        <v>0</v>
      </c>
      <c r="R924" s="6">
        <f t="shared" si="383"/>
        <v>0</v>
      </c>
      <c r="S924" s="5">
        <f t="shared" si="384"/>
        <v>0</v>
      </c>
      <c r="T924" s="6">
        <f t="shared" si="393"/>
        <v>0.12</v>
      </c>
      <c r="U924" s="10">
        <f t="shared" si="373"/>
        <v>13</v>
      </c>
      <c r="V924" s="10">
        <v>252</v>
      </c>
      <c r="W924" s="12">
        <f t="shared" si="385"/>
        <v>1.0058634440000001</v>
      </c>
      <c r="X924" s="5">
        <f t="shared" si="386"/>
        <v>3.3053105299999999</v>
      </c>
      <c r="Y924" s="11">
        <f t="shared" si="387"/>
        <v>0</v>
      </c>
      <c r="Z924" s="2" t="s">
        <v>65</v>
      </c>
      <c r="AA924" s="64">
        <f t="shared" si="394"/>
        <v>44377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9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4"/>
      <c r="CX924" s="1"/>
      <c r="CY924" s="1"/>
      <c r="CZ924" s="1"/>
      <c r="DA924" s="1"/>
      <c r="DB924" s="1"/>
      <c r="DC924" s="1"/>
      <c r="DD924" s="1"/>
      <c r="DE924" s="1"/>
      <c r="DF924" s="1"/>
      <c r="DG924" s="2"/>
      <c r="DH924" s="1"/>
      <c r="DI924" s="1"/>
      <c r="DJ924" s="1"/>
      <c r="DK924" s="1"/>
      <c r="DL924" s="1"/>
      <c r="DM924" s="1"/>
    </row>
    <row r="925" spans="1:117" x14ac:dyDescent="0.2">
      <c r="A925" s="97">
        <f t="shared" si="388"/>
        <v>44366</v>
      </c>
      <c r="B925" s="5">
        <f t="shared" si="377"/>
        <v>567.41155099000002</v>
      </c>
      <c r="C925" s="5">
        <f t="shared" si="389"/>
        <v>499.99905002000003</v>
      </c>
      <c r="D925" s="63">
        <f t="shared" si="390"/>
        <v>5739.56</v>
      </c>
      <c r="E925" s="11">
        <f>IF(K925=1,VLOOKUP(A925,[1]Plan1!$BO$80:$BQ$314,3),E924)</f>
        <v>5769.98</v>
      </c>
      <c r="F925" s="143">
        <f t="shared" si="391"/>
        <v>44363</v>
      </c>
      <c r="G925" s="9">
        <f t="shared" si="378"/>
        <v>5.3000578441551038E-3</v>
      </c>
      <c r="H925" s="64">
        <f t="shared" si="395"/>
        <v>44392</v>
      </c>
      <c r="I925" s="64">
        <f t="shared" si="379"/>
        <v>44392</v>
      </c>
      <c r="J925" s="1">
        <f t="shared" si="392"/>
        <v>22</v>
      </c>
      <c r="K925" s="1">
        <f t="shared" si="375"/>
        <v>4</v>
      </c>
      <c r="L925" s="5">
        <f t="shared" si="380"/>
        <v>1.0009615599999999</v>
      </c>
      <c r="M925" s="12">
        <f t="shared" si="376"/>
        <v>1.0083006699999999</v>
      </c>
      <c r="N925" s="12">
        <f t="shared" si="372"/>
        <v>1.1266194935582219</v>
      </c>
      <c r="O925" s="5">
        <f t="shared" si="374"/>
        <v>1.1277028</v>
      </c>
      <c r="P925" s="5">
        <f t="shared" si="381"/>
        <v>563.85032869999998</v>
      </c>
      <c r="Q925" s="10">
        <f t="shared" si="382"/>
        <v>0</v>
      </c>
      <c r="R925" s="6">
        <f t="shared" si="383"/>
        <v>0</v>
      </c>
      <c r="S925" s="5">
        <f t="shared" si="384"/>
        <v>0</v>
      </c>
      <c r="T925" s="6">
        <f t="shared" si="393"/>
        <v>0.12</v>
      </c>
      <c r="U925" s="10">
        <f t="shared" si="373"/>
        <v>14</v>
      </c>
      <c r="V925" s="10">
        <v>252</v>
      </c>
      <c r="W925" s="12">
        <f t="shared" si="385"/>
        <v>1.0063158999999999</v>
      </c>
      <c r="X925" s="5">
        <f t="shared" si="386"/>
        <v>3.5612222899999999</v>
      </c>
      <c r="Y925" s="11">
        <f t="shared" si="387"/>
        <v>0</v>
      </c>
      <c r="Z925" s="2" t="s">
        <v>65</v>
      </c>
      <c r="AA925" s="64">
        <f t="shared" si="394"/>
        <v>44377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9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4"/>
      <c r="CX925" s="1"/>
      <c r="CY925" s="1"/>
      <c r="CZ925" s="1"/>
      <c r="DA925" s="1"/>
      <c r="DB925" s="1"/>
      <c r="DC925" s="1"/>
      <c r="DD925" s="1"/>
      <c r="DE925" s="1"/>
      <c r="DF925" s="1"/>
      <c r="DG925" s="2"/>
      <c r="DH925" s="1"/>
      <c r="DI925" s="1"/>
      <c r="DJ925" s="1"/>
      <c r="DK925" s="1"/>
      <c r="DL925" s="1"/>
      <c r="DM925" s="1"/>
    </row>
    <row r="926" spans="1:117" x14ac:dyDescent="0.2">
      <c r="A926" s="97">
        <f t="shared" si="388"/>
        <v>44367</v>
      </c>
      <c r="B926" s="5">
        <f t="shared" si="377"/>
        <v>567.41155099000002</v>
      </c>
      <c r="C926" s="5">
        <f t="shared" si="389"/>
        <v>499.99905002000003</v>
      </c>
      <c r="D926" s="63">
        <f t="shared" si="390"/>
        <v>5739.56</v>
      </c>
      <c r="E926" s="11">
        <f>IF(K926=1,VLOOKUP(A926,[1]Plan1!$BO$80:$BQ$314,3),E925)</f>
        <v>5769.98</v>
      </c>
      <c r="F926" s="143">
        <f t="shared" si="391"/>
        <v>44363</v>
      </c>
      <c r="G926" s="9">
        <f t="shared" si="378"/>
        <v>5.3000578441551038E-3</v>
      </c>
      <c r="H926" s="64">
        <f t="shared" si="395"/>
        <v>44392</v>
      </c>
      <c r="I926" s="64">
        <f t="shared" si="379"/>
        <v>44392</v>
      </c>
      <c r="J926" s="1">
        <f t="shared" si="392"/>
        <v>22</v>
      </c>
      <c r="K926" s="1">
        <f t="shared" si="375"/>
        <v>4</v>
      </c>
      <c r="L926" s="5">
        <f t="shared" si="380"/>
        <v>1.0009615599999999</v>
      </c>
      <c r="M926" s="12">
        <f t="shared" si="376"/>
        <v>1.0083006699999999</v>
      </c>
      <c r="N926" s="12">
        <f t="shared" si="372"/>
        <v>1.1266194935582219</v>
      </c>
      <c r="O926" s="5">
        <f t="shared" si="374"/>
        <v>1.1277028</v>
      </c>
      <c r="P926" s="5">
        <f t="shared" si="381"/>
        <v>563.85032869999998</v>
      </c>
      <c r="Q926" s="10">
        <f t="shared" si="382"/>
        <v>0</v>
      </c>
      <c r="R926" s="6">
        <f t="shared" si="383"/>
        <v>0</v>
      </c>
      <c r="S926" s="5">
        <f t="shared" si="384"/>
        <v>0</v>
      </c>
      <c r="T926" s="6">
        <f t="shared" si="393"/>
        <v>0.12</v>
      </c>
      <c r="U926" s="10">
        <f t="shared" si="373"/>
        <v>14</v>
      </c>
      <c r="V926" s="10">
        <v>252</v>
      </c>
      <c r="W926" s="12">
        <f t="shared" si="385"/>
        <v>1.0063158999999999</v>
      </c>
      <c r="X926" s="5">
        <f t="shared" si="386"/>
        <v>3.5612222899999999</v>
      </c>
      <c r="Y926" s="11">
        <f t="shared" si="387"/>
        <v>0</v>
      </c>
      <c r="Z926" s="2" t="s">
        <v>65</v>
      </c>
      <c r="AA926" s="64">
        <f t="shared" si="394"/>
        <v>44377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2"/>
      <c r="DH926" s="1"/>
      <c r="DI926" s="1"/>
      <c r="DJ926" s="1"/>
      <c r="DK926" s="1"/>
      <c r="DL926" s="1"/>
      <c r="DM926" s="1"/>
    </row>
    <row r="927" spans="1:117" x14ac:dyDescent="0.2">
      <c r="A927" s="97">
        <f t="shared" si="388"/>
        <v>44368</v>
      </c>
      <c r="B927" s="5">
        <f t="shared" si="377"/>
        <v>567.41155099000002</v>
      </c>
      <c r="C927" s="5">
        <f t="shared" si="389"/>
        <v>499.99905002000003</v>
      </c>
      <c r="D927" s="63">
        <f t="shared" si="390"/>
        <v>5739.56</v>
      </c>
      <c r="E927" s="11">
        <f>IF(K927=1,VLOOKUP(A927,[1]Plan1!$BO$80:$BQ$314,3),E926)</f>
        <v>5769.98</v>
      </c>
      <c r="F927" s="143">
        <f t="shared" si="391"/>
        <v>44363</v>
      </c>
      <c r="G927" s="9">
        <f t="shared" si="378"/>
        <v>5.3000578441551038E-3</v>
      </c>
      <c r="H927" s="64">
        <f t="shared" si="395"/>
        <v>44392</v>
      </c>
      <c r="I927" s="64">
        <f t="shared" si="379"/>
        <v>44392</v>
      </c>
      <c r="J927" s="1">
        <f t="shared" si="392"/>
        <v>22</v>
      </c>
      <c r="K927" s="1">
        <f t="shared" si="375"/>
        <v>4</v>
      </c>
      <c r="L927" s="5">
        <f t="shared" si="380"/>
        <v>1.0009615599999999</v>
      </c>
      <c r="M927" s="12">
        <f t="shared" si="376"/>
        <v>1.0083006699999999</v>
      </c>
      <c r="N927" s="12">
        <f t="shared" ref="N927:N990" si="396">IF(I927&gt;I926,N926*M927,N926)</f>
        <v>1.1266194935582219</v>
      </c>
      <c r="O927" s="5">
        <f t="shared" si="374"/>
        <v>1.1277028</v>
      </c>
      <c r="P927" s="5">
        <f t="shared" si="381"/>
        <v>563.85032869999998</v>
      </c>
      <c r="Q927" s="10">
        <f t="shared" si="382"/>
        <v>0</v>
      </c>
      <c r="R927" s="6">
        <f t="shared" si="383"/>
        <v>0</v>
      </c>
      <c r="S927" s="5">
        <f t="shared" si="384"/>
        <v>0</v>
      </c>
      <c r="T927" s="6">
        <f t="shared" si="393"/>
        <v>0.12</v>
      </c>
      <c r="U927" s="10">
        <f t="shared" si="373"/>
        <v>14</v>
      </c>
      <c r="V927" s="10">
        <v>252</v>
      </c>
      <c r="W927" s="12">
        <f t="shared" si="385"/>
        <v>1.0063158999999999</v>
      </c>
      <c r="X927" s="5">
        <f t="shared" si="386"/>
        <v>3.5612222899999999</v>
      </c>
      <c r="Y927" s="11">
        <f t="shared" si="387"/>
        <v>0</v>
      </c>
      <c r="Z927" s="2" t="s">
        <v>65</v>
      </c>
      <c r="AA927" s="64">
        <f t="shared" si="394"/>
        <v>44377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2"/>
      <c r="DH927" s="1"/>
      <c r="DI927" s="1"/>
      <c r="DJ927" s="1"/>
      <c r="DK927" s="1"/>
      <c r="DL927" s="1"/>
      <c r="DM927" s="1"/>
    </row>
    <row r="928" spans="1:117" x14ac:dyDescent="0.2">
      <c r="A928" s="97">
        <f t="shared" si="388"/>
        <v>44369</v>
      </c>
      <c r="B928" s="5">
        <f t="shared" si="377"/>
        <v>567.80319476</v>
      </c>
      <c r="C928" s="5">
        <f t="shared" si="389"/>
        <v>499.99905002000003</v>
      </c>
      <c r="D928" s="63">
        <f t="shared" si="390"/>
        <v>5739.56</v>
      </c>
      <c r="E928" s="11">
        <f>IF(K928=1,VLOOKUP(A928,[1]Plan1!$BO$80:$BQ$314,3),E927)</f>
        <v>5769.98</v>
      </c>
      <c r="F928" s="143">
        <f t="shared" si="391"/>
        <v>44363</v>
      </c>
      <c r="G928" s="9">
        <f t="shared" si="378"/>
        <v>5.3000578441551038E-3</v>
      </c>
      <c r="H928" s="64">
        <f t="shared" si="395"/>
        <v>44392</v>
      </c>
      <c r="I928" s="64">
        <f t="shared" si="379"/>
        <v>44392</v>
      </c>
      <c r="J928" s="1">
        <f t="shared" si="392"/>
        <v>22</v>
      </c>
      <c r="K928" s="1">
        <f t="shared" si="375"/>
        <v>5</v>
      </c>
      <c r="L928" s="5">
        <f t="shared" si="380"/>
        <v>1.00120209</v>
      </c>
      <c r="M928" s="12">
        <f t="shared" si="376"/>
        <v>1.0083006699999999</v>
      </c>
      <c r="N928" s="12">
        <f t="shared" si="396"/>
        <v>1.1266194935582219</v>
      </c>
      <c r="O928" s="5">
        <f t="shared" si="374"/>
        <v>1.12797379</v>
      </c>
      <c r="P928" s="5">
        <f t="shared" si="381"/>
        <v>563.98582343999999</v>
      </c>
      <c r="Q928" s="10">
        <f t="shared" si="382"/>
        <v>0</v>
      </c>
      <c r="R928" s="6">
        <f t="shared" si="383"/>
        <v>0</v>
      </c>
      <c r="S928" s="5">
        <f t="shared" si="384"/>
        <v>0</v>
      </c>
      <c r="T928" s="6">
        <f t="shared" si="393"/>
        <v>0.12</v>
      </c>
      <c r="U928" s="10">
        <f t="shared" si="373"/>
        <v>15</v>
      </c>
      <c r="V928" s="10">
        <v>252</v>
      </c>
      <c r="W928" s="12">
        <f t="shared" si="385"/>
        <v>1.006768559</v>
      </c>
      <c r="X928" s="5">
        <f t="shared" si="386"/>
        <v>3.8173713199999999</v>
      </c>
      <c r="Y928" s="11">
        <f t="shared" si="387"/>
        <v>0</v>
      </c>
      <c r="Z928" s="2" t="s">
        <v>65</v>
      </c>
      <c r="AA928" s="64">
        <f t="shared" si="394"/>
        <v>44377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2"/>
      <c r="DH928" s="1"/>
      <c r="DI928" s="1"/>
      <c r="DJ928" s="1"/>
      <c r="DK928" s="1"/>
      <c r="DL928" s="1"/>
      <c r="DM928" s="1"/>
    </row>
    <row r="929" spans="1:117" x14ac:dyDescent="0.2">
      <c r="A929" s="97">
        <f t="shared" si="388"/>
        <v>44370</v>
      </c>
      <c r="B929" s="5">
        <f t="shared" si="377"/>
        <v>568.19511153000008</v>
      </c>
      <c r="C929" s="5">
        <f t="shared" si="389"/>
        <v>499.99905002000003</v>
      </c>
      <c r="D929" s="63">
        <f t="shared" si="390"/>
        <v>5739.56</v>
      </c>
      <c r="E929" s="11">
        <f>IF(K929=1,VLOOKUP(A929,[1]Plan1!$BO$80:$BQ$314,3),E928)</f>
        <v>5769.98</v>
      </c>
      <c r="F929" s="143">
        <f t="shared" si="391"/>
        <v>44363</v>
      </c>
      <c r="G929" s="9">
        <f t="shared" si="378"/>
        <v>5.3000578441551038E-3</v>
      </c>
      <c r="H929" s="64">
        <f t="shared" si="395"/>
        <v>44392</v>
      </c>
      <c r="I929" s="64">
        <f t="shared" si="379"/>
        <v>44392</v>
      </c>
      <c r="J929" s="1">
        <f t="shared" si="392"/>
        <v>22</v>
      </c>
      <c r="K929" s="1">
        <f t="shared" si="375"/>
        <v>6</v>
      </c>
      <c r="L929" s="5">
        <f t="shared" si="380"/>
        <v>1.00144269</v>
      </c>
      <c r="M929" s="12">
        <f t="shared" si="376"/>
        <v>1.0083006699999999</v>
      </c>
      <c r="N929" s="12">
        <f t="shared" si="396"/>
        <v>1.1266194935582219</v>
      </c>
      <c r="O929" s="5">
        <f t="shared" si="374"/>
        <v>1.12824485</v>
      </c>
      <c r="P929" s="5">
        <f t="shared" si="381"/>
        <v>564.12135318000003</v>
      </c>
      <c r="Q929" s="10">
        <f t="shared" si="382"/>
        <v>0</v>
      </c>
      <c r="R929" s="6">
        <f t="shared" si="383"/>
        <v>0</v>
      </c>
      <c r="S929" s="5">
        <f t="shared" si="384"/>
        <v>0</v>
      </c>
      <c r="T929" s="6">
        <f t="shared" si="393"/>
        <v>0.12</v>
      </c>
      <c r="U929" s="10">
        <f t="shared" si="373"/>
        <v>16</v>
      </c>
      <c r="V929" s="10">
        <v>252</v>
      </c>
      <c r="W929" s="12">
        <f t="shared" si="385"/>
        <v>1.007221422</v>
      </c>
      <c r="X929" s="5">
        <f t="shared" si="386"/>
        <v>4.0737583500000003</v>
      </c>
      <c r="Y929" s="11">
        <f t="shared" si="387"/>
        <v>0</v>
      </c>
      <c r="Z929" s="2" t="s">
        <v>65</v>
      </c>
      <c r="AA929" s="64">
        <f t="shared" si="394"/>
        <v>44377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2"/>
      <c r="DH929" s="1"/>
      <c r="DI929" s="1"/>
      <c r="DJ929" s="1"/>
      <c r="DK929" s="1"/>
      <c r="DL929" s="1"/>
      <c r="DM929" s="1"/>
    </row>
    <row r="930" spans="1:117" x14ac:dyDescent="0.2">
      <c r="A930" s="97">
        <f t="shared" si="388"/>
        <v>44371</v>
      </c>
      <c r="B930" s="5">
        <f t="shared" si="377"/>
        <v>568.58729583000002</v>
      </c>
      <c r="C930" s="5">
        <f t="shared" si="389"/>
        <v>499.99905002000003</v>
      </c>
      <c r="D930" s="63">
        <f t="shared" si="390"/>
        <v>5739.56</v>
      </c>
      <c r="E930" s="11">
        <f>IF(K930=1,VLOOKUP(A930,[1]Plan1!$BO$80:$BQ$314,3),E929)</f>
        <v>5769.98</v>
      </c>
      <c r="F930" s="143">
        <f t="shared" si="391"/>
        <v>44363</v>
      </c>
      <c r="G930" s="9">
        <f t="shared" si="378"/>
        <v>5.3000578441551038E-3</v>
      </c>
      <c r="H930" s="64">
        <f t="shared" si="395"/>
        <v>44392</v>
      </c>
      <c r="I930" s="64">
        <f t="shared" si="379"/>
        <v>44392</v>
      </c>
      <c r="J930" s="1">
        <f t="shared" si="392"/>
        <v>22</v>
      </c>
      <c r="K930" s="1">
        <f t="shared" si="375"/>
        <v>7</v>
      </c>
      <c r="L930" s="5">
        <f t="shared" si="380"/>
        <v>1.00168334</v>
      </c>
      <c r="M930" s="12">
        <f t="shared" si="376"/>
        <v>1.0083006699999999</v>
      </c>
      <c r="N930" s="12">
        <f t="shared" si="396"/>
        <v>1.1266194935582219</v>
      </c>
      <c r="O930" s="5">
        <f t="shared" si="374"/>
        <v>1.12851597</v>
      </c>
      <c r="P930" s="5">
        <f t="shared" si="381"/>
        <v>564.25691293</v>
      </c>
      <c r="Q930" s="10">
        <f t="shared" si="382"/>
        <v>0</v>
      </c>
      <c r="R930" s="6">
        <f t="shared" si="383"/>
        <v>0</v>
      </c>
      <c r="S930" s="5">
        <f t="shared" si="384"/>
        <v>0</v>
      </c>
      <c r="T930" s="6">
        <f t="shared" si="393"/>
        <v>0.12</v>
      </c>
      <c r="U930" s="10">
        <f t="shared" si="373"/>
        <v>17</v>
      </c>
      <c r="V930" s="10">
        <v>252</v>
      </c>
      <c r="W930" s="12">
        <f t="shared" si="385"/>
        <v>1.0076744879999999</v>
      </c>
      <c r="X930" s="5">
        <f t="shared" si="386"/>
        <v>4.3303829</v>
      </c>
      <c r="Y930" s="11">
        <f t="shared" si="387"/>
        <v>0</v>
      </c>
      <c r="Z930" s="2" t="s">
        <v>65</v>
      </c>
      <c r="AA930" s="64">
        <f t="shared" si="394"/>
        <v>44377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2"/>
      <c r="DH930" s="1"/>
      <c r="DI930" s="1"/>
      <c r="DJ930" s="1"/>
      <c r="DK930" s="1"/>
      <c r="DL930" s="1"/>
      <c r="DM930" s="1"/>
    </row>
    <row r="931" spans="1:117" x14ac:dyDescent="0.2">
      <c r="A931" s="97">
        <f t="shared" si="388"/>
        <v>44372</v>
      </c>
      <c r="B931" s="5">
        <f t="shared" si="377"/>
        <v>568.97975338000003</v>
      </c>
      <c r="C931" s="5">
        <f t="shared" si="389"/>
        <v>499.99905002000003</v>
      </c>
      <c r="D931" s="63">
        <f t="shared" si="390"/>
        <v>5739.56</v>
      </c>
      <c r="E931" s="11">
        <f>IF(K931=1,VLOOKUP(A931,[1]Plan1!$BO$80:$BQ$314,3),E930)</f>
        <v>5769.98</v>
      </c>
      <c r="F931" s="143">
        <f t="shared" si="391"/>
        <v>44363</v>
      </c>
      <c r="G931" s="9">
        <f t="shared" si="378"/>
        <v>5.3000578441551038E-3</v>
      </c>
      <c r="H931" s="64">
        <f t="shared" si="395"/>
        <v>44392</v>
      </c>
      <c r="I931" s="64">
        <f t="shared" si="379"/>
        <v>44392</v>
      </c>
      <c r="J931" s="1">
        <f t="shared" si="392"/>
        <v>22</v>
      </c>
      <c r="K931" s="1">
        <f t="shared" si="375"/>
        <v>8</v>
      </c>
      <c r="L931" s="5">
        <f t="shared" si="380"/>
        <v>1.00192405</v>
      </c>
      <c r="M931" s="12">
        <f t="shared" si="376"/>
        <v>1.0083006699999999</v>
      </c>
      <c r="N931" s="12">
        <f t="shared" si="396"/>
        <v>1.1266194935582219</v>
      </c>
      <c r="O931" s="5">
        <f t="shared" si="374"/>
        <v>1.1287871599999999</v>
      </c>
      <c r="P931" s="5">
        <f t="shared" si="381"/>
        <v>564.39250766999999</v>
      </c>
      <c r="Q931" s="10">
        <f t="shared" si="382"/>
        <v>0</v>
      </c>
      <c r="R931" s="6">
        <f t="shared" si="383"/>
        <v>0</v>
      </c>
      <c r="S931" s="5">
        <f t="shared" si="384"/>
        <v>0</v>
      </c>
      <c r="T931" s="6">
        <f t="shared" si="393"/>
        <v>0.12</v>
      </c>
      <c r="U931" s="10">
        <f t="shared" si="373"/>
        <v>18</v>
      </c>
      <c r="V931" s="10">
        <v>252</v>
      </c>
      <c r="W931" s="12">
        <f t="shared" si="385"/>
        <v>1.0081277580000001</v>
      </c>
      <c r="X931" s="5">
        <f t="shared" si="386"/>
        <v>4.5872457100000004</v>
      </c>
      <c r="Y931" s="11">
        <f t="shared" si="387"/>
        <v>0</v>
      </c>
      <c r="Z931" s="2" t="s">
        <v>65</v>
      </c>
      <c r="AA931" s="64">
        <f t="shared" si="394"/>
        <v>44377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2"/>
      <c r="DH931" s="1"/>
      <c r="DI931" s="1"/>
      <c r="DJ931" s="1"/>
      <c r="DK931" s="1"/>
      <c r="DL931" s="1"/>
      <c r="DM931" s="1"/>
    </row>
    <row r="932" spans="1:117" x14ac:dyDescent="0.2">
      <c r="A932" s="97">
        <f t="shared" si="388"/>
        <v>44373</v>
      </c>
      <c r="B932" s="5">
        <f t="shared" si="377"/>
        <v>569.37247983999998</v>
      </c>
      <c r="C932" s="5">
        <f t="shared" si="389"/>
        <v>499.99905002000003</v>
      </c>
      <c r="D932" s="63">
        <f t="shared" si="390"/>
        <v>5739.56</v>
      </c>
      <c r="E932" s="11">
        <f>IF(K932=1,VLOOKUP(A932,[1]Plan1!$BO$80:$BQ$314,3),E931)</f>
        <v>5769.98</v>
      </c>
      <c r="F932" s="143">
        <f t="shared" si="391"/>
        <v>44363</v>
      </c>
      <c r="G932" s="9">
        <f t="shared" si="378"/>
        <v>5.3000578441551038E-3</v>
      </c>
      <c r="H932" s="64">
        <f t="shared" si="395"/>
        <v>44392</v>
      </c>
      <c r="I932" s="64">
        <f t="shared" si="379"/>
        <v>44392</v>
      </c>
      <c r="J932" s="1">
        <f t="shared" si="392"/>
        <v>22</v>
      </c>
      <c r="K932" s="1">
        <f t="shared" si="375"/>
        <v>9</v>
      </c>
      <c r="L932" s="5">
        <f t="shared" si="380"/>
        <v>1.00216481</v>
      </c>
      <c r="M932" s="12">
        <f t="shared" si="376"/>
        <v>1.0083006699999999</v>
      </c>
      <c r="N932" s="12">
        <f t="shared" si="396"/>
        <v>1.1266194935582219</v>
      </c>
      <c r="O932" s="5">
        <f t="shared" si="374"/>
        <v>1.1290584100000001</v>
      </c>
      <c r="P932" s="5">
        <f t="shared" si="381"/>
        <v>564.52813241000001</v>
      </c>
      <c r="Q932" s="10">
        <f t="shared" si="382"/>
        <v>0</v>
      </c>
      <c r="R932" s="6">
        <f t="shared" si="383"/>
        <v>0</v>
      </c>
      <c r="S932" s="5">
        <f t="shared" si="384"/>
        <v>0</v>
      </c>
      <c r="T932" s="6">
        <f t="shared" si="393"/>
        <v>0.12</v>
      </c>
      <c r="U932" s="10">
        <f t="shared" si="373"/>
        <v>19</v>
      </c>
      <c r="V932" s="10">
        <v>252</v>
      </c>
      <c r="W932" s="12">
        <f t="shared" si="385"/>
        <v>1.0085812329999999</v>
      </c>
      <c r="X932" s="5">
        <f t="shared" si="386"/>
        <v>4.84434743</v>
      </c>
      <c r="Y932" s="11">
        <f t="shared" si="387"/>
        <v>0</v>
      </c>
      <c r="Z932" s="2" t="s">
        <v>65</v>
      </c>
      <c r="AA932" s="64">
        <f t="shared" si="394"/>
        <v>44377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2"/>
      <c r="DH932" s="1"/>
      <c r="DI932" s="1"/>
      <c r="DJ932" s="1"/>
      <c r="DK932" s="1"/>
      <c r="DL932" s="1"/>
      <c r="DM932" s="1"/>
    </row>
    <row r="933" spans="1:117" x14ac:dyDescent="0.2">
      <c r="A933" s="97">
        <f t="shared" si="388"/>
        <v>44374</v>
      </c>
      <c r="B933" s="5">
        <f t="shared" si="377"/>
        <v>569.37247983999998</v>
      </c>
      <c r="C933" s="5">
        <f t="shared" si="389"/>
        <v>499.99905002000003</v>
      </c>
      <c r="D933" s="63">
        <f t="shared" si="390"/>
        <v>5739.56</v>
      </c>
      <c r="E933" s="11">
        <f>IF(K933=1,VLOOKUP(A933,[1]Plan1!$BO$80:$BQ$314,3),E932)</f>
        <v>5769.98</v>
      </c>
      <c r="F933" s="143">
        <f t="shared" si="391"/>
        <v>44363</v>
      </c>
      <c r="G933" s="9">
        <f t="shared" si="378"/>
        <v>5.3000578441551038E-3</v>
      </c>
      <c r="H933" s="64">
        <f t="shared" si="395"/>
        <v>44392</v>
      </c>
      <c r="I933" s="64">
        <f t="shared" si="379"/>
        <v>44392</v>
      </c>
      <c r="J933" s="1">
        <f t="shared" si="392"/>
        <v>22</v>
      </c>
      <c r="K933" s="1">
        <f t="shared" si="375"/>
        <v>9</v>
      </c>
      <c r="L933" s="5">
        <f t="shared" si="380"/>
        <v>1.00216481</v>
      </c>
      <c r="M933" s="12">
        <f t="shared" si="376"/>
        <v>1.0083006699999999</v>
      </c>
      <c r="N933" s="12">
        <f t="shared" si="396"/>
        <v>1.1266194935582219</v>
      </c>
      <c r="O933" s="5">
        <f t="shared" si="374"/>
        <v>1.1290584100000001</v>
      </c>
      <c r="P933" s="5">
        <f t="shared" si="381"/>
        <v>564.52813241000001</v>
      </c>
      <c r="Q933" s="10">
        <f t="shared" si="382"/>
        <v>0</v>
      </c>
      <c r="R933" s="6">
        <f t="shared" si="383"/>
        <v>0</v>
      </c>
      <c r="S933" s="5">
        <f t="shared" si="384"/>
        <v>0</v>
      </c>
      <c r="T933" s="6">
        <f t="shared" si="393"/>
        <v>0.12</v>
      </c>
      <c r="U933" s="10">
        <f t="shared" ref="U933:U996" si="397">IF(Q932&gt;0,1,IF(K933=K932,U932,U932+1))</f>
        <v>19</v>
      </c>
      <c r="V933" s="10">
        <v>252</v>
      </c>
      <c r="W933" s="12">
        <f t="shared" si="385"/>
        <v>1.0085812329999999</v>
      </c>
      <c r="X933" s="5">
        <f t="shared" si="386"/>
        <v>4.84434743</v>
      </c>
      <c r="Y933" s="11">
        <f t="shared" si="387"/>
        <v>0</v>
      </c>
      <c r="Z933" s="2" t="s">
        <v>65</v>
      </c>
      <c r="AA933" s="64">
        <f t="shared" si="394"/>
        <v>44377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2"/>
      <c r="DH933" s="1"/>
      <c r="DI933" s="1"/>
      <c r="DJ933" s="1"/>
      <c r="DK933" s="1"/>
      <c r="DL933" s="1"/>
      <c r="DM933" s="1"/>
    </row>
    <row r="934" spans="1:117" x14ac:dyDescent="0.2">
      <c r="A934" s="97">
        <f t="shared" si="388"/>
        <v>44375</v>
      </c>
      <c r="B934" s="5">
        <f t="shared" si="377"/>
        <v>569.37247983999998</v>
      </c>
      <c r="C934" s="5">
        <f t="shared" si="389"/>
        <v>499.99905002000003</v>
      </c>
      <c r="D934" s="63">
        <f t="shared" si="390"/>
        <v>5739.56</v>
      </c>
      <c r="E934" s="11">
        <f>IF(K934=1,VLOOKUP(A934,[1]Plan1!$BO$80:$BQ$314,3),E933)</f>
        <v>5769.98</v>
      </c>
      <c r="F934" s="143">
        <f t="shared" si="391"/>
        <v>44363</v>
      </c>
      <c r="G934" s="9">
        <f t="shared" si="378"/>
        <v>5.3000578441551038E-3</v>
      </c>
      <c r="H934" s="64">
        <f t="shared" si="395"/>
        <v>44392</v>
      </c>
      <c r="I934" s="64">
        <f t="shared" si="379"/>
        <v>44392</v>
      </c>
      <c r="J934" s="1">
        <f t="shared" si="392"/>
        <v>22</v>
      </c>
      <c r="K934" s="1">
        <f t="shared" si="375"/>
        <v>9</v>
      </c>
      <c r="L934" s="5">
        <f t="shared" si="380"/>
        <v>1.00216481</v>
      </c>
      <c r="M934" s="12">
        <f t="shared" si="376"/>
        <v>1.0083006699999999</v>
      </c>
      <c r="N934" s="12">
        <f t="shared" si="396"/>
        <v>1.1266194935582219</v>
      </c>
      <c r="O934" s="5">
        <f t="shared" si="374"/>
        <v>1.1290584100000001</v>
      </c>
      <c r="P934" s="5">
        <f t="shared" si="381"/>
        <v>564.52813241000001</v>
      </c>
      <c r="Q934" s="10">
        <f t="shared" si="382"/>
        <v>0</v>
      </c>
      <c r="R934" s="6">
        <f t="shared" si="383"/>
        <v>0</v>
      </c>
      <c r="S934" s="5">
        <f t="shared" si="384"/>
        <v>0</v>
      </c>
      <c r="T934" s="6">
        <f t="shared" si="393"/>
        <v>0.12</v>
      </c>
      <c r="U934" s="10">
        <f t="shared" si="397"/>
        <v>19</v>
      </c>
      <c r="V934" s="10">
        <v>252</v>
      </c>
      <c r="W934" s="12">
        <f t="shared" si="385"/>
        <v>1.0085812329999999</v>
      </c>
      <c r="X934" s="5">
        <f t="shared" si="386"/>
        <v>4.84434743</v>
      </c>
      <c r="Y934" s="11">
        <f t="shared" si="387"/>
        <v>0</v>
      </c>
      <c r="Z934" s="2" t="s">
        <v>65</v>
      </c>
      <c r="AA934" s="64">
        <f t="shared" si="394"/>
        <v>44377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2"/>
      <c r="DH934" s="1"/>
      <c r="DI934" s="1"/>
      <c r="DJ934" s="1"/>
      <c r="DK934" s="1"/>
      <c r="DL934" s="1"/>
      <c r="DM934" s="1"/>
    </row>
    <row r="935" spans="1:117" x14ac:dyDescent="0.2">
      <c r="A935" s="97">
        <f t="shared" si="388"/>
        <v>44376</v>
      </c>
      <c r="B935" s="5">
        <f t="shared" si="377"/>
        <v>569.76547925</v>
      </c>
      <c r="C935" s="5">
        <f t="shared" si="389"/>
        <v>499.99905002000003</v>
      </c>
      <c r="D935" s="63">
        <f t="shared" si="390"/>
        <v>5739.56</v>
      </c>
      <c r="E935" s="11">
        <f>IF(K935=1,VLOOKUP(A935,[1]Plan1!$BO$80:$BQ$314,3),E934)</f>
        <v>5769.98</v>
      </c>
      <c r="F935" s="143">
        <f t="shared" si="391"/>
        <v>44363</v>
      </c>
      <c r="G935" s="9">
        <f t="shared" si="378"/>
        <v>5.3000578441551038E-3</v>
      </c>
      <c r="H935" s="64">
        <f t="shared" si="395"/>
        <v>44392</v>
      </c>
      <c r="I935" s="64">
        <f t="shared" si="379"/>
        <v>44392</v>
      </c>
      <c r="J935" s="1">
        <f t="shared" si="392"/>
        <v>22</v>
      </c>
      <c r="K935" s="1">
        <f t="shared" si="375"/>
        <v>10</v>
      </c>
      <c r="L935" s="5">
        <f t="shared" si="380"/>
        <v>1.0024056400000001</v>
      </c>
      <c r="M935" s="12">
        <f t="shared" si="376"/>
        <v>1.0083006699999999</v>
      </c>
      <c r="N935" s="12">
        <f t="shared" si="396"/>
        <v>1.1266194935582219</v>
      </c>
      <c r="O935" s="5">
        <f t="shared" si="374"/>
        <v>1.12932973</v>
      </c>
      <c r="P935" s="5">
        <f t="shared" si="381"/>
        <v>564.66379214999995</v>
      </c>
      <c r="Q935" s="10">
        <f t="shared" si="382"/>
        <v>0</v>
      </c>
      <c r="R935" s="6">
        <f t="shared" si="383"/>
        <v>0</v>
      </c>
      <c r="S935" s="5">
        <f t="shared" si="384"/>
        <v>0</v>
      </c>
      <c r="T935" s="6">
        <f t="shared" si="393"/>
        <v>0.12</v>
      </c>
      <c r="U935" s="10">
        <f t="shared" si="397"/>
        <v>20</v>
      </c>
      <c r="V935" s="10">
        <v>252</v>
      </c>
      <c r="W935" s="12">
        <f t="shared" si="385"/>
        <v>1.0090349110000001</v>
      </c>
      <c r="X935" s="5">
        <f t="shared" si="386"/>
        <v>5.1016871000000004</v>
      </c>
      <c r="Y935" s="11">
        <f t="shared" si="387"/>
        <v>0</v>
      </c>
      <c r="Z935" s="2" t="s">
        <v>65</v>
      </c>
      <c r="AA935" s="64">
        <f t="shared" si="394"/>
        <v>44377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2"/>
      <c r="DH935" s="1"/>
      <c r="DI935" s="1"/>
      <c r="DJ935" s="1"/>
      <c r="DK935" s="1"/>
      <c r="DL935" s="1"/>
      <c r="DM935" s="1"/>
    </row>
    <row r="936" spans="1:117" x14ac:dyDescent="0.2">
      <c r="A936" s="97">
        <f t="shared" si="388"/>
        <v>44377</v>
      </c>
      <c r="B936" s="5">
        <f t="shared" si="377"/>
        <v>570.15874727000005</v>
      </c>
      <c r="C936" s="5">
        <f t="shared" si="389"/>
        <v>499.99905002000003</v>
      </c>
      <c r="D936" s="63">
        <f t="shared" si="390"/>
        <v>5739.56</v>
      </c>
      <c r="E936" s="11">
        <f>IF(K936=1,VLOOKUP(A936,[1]Plan1!$BO$80:$BQ$314,3),E935)</f>
        <v>5769.98</v>
      </c>
      <c r="F936" s="143">
        <f t="shared" si="391"/>
        <v>44363</v>
      </c>
      <c r="G936" s="9">
        <f t="shared" si="378"/>
        <v>5.3000578441551038E-3</v>
      </c>
      <c r="H936" s="64">
        <f t="shared" si="395"/>
        <v>44392</v>
      </c>
      <c r="I936" s="64">
        <f t="shared" si="379"/>
        <v>44392</v>
      </c>
      <c r="J936" s="1">
        <f t="shared" si="392"/>
        <v>22</v>
      </c>
      <c r="K936" s="1">
        <f t="shared" si="375"/>
        <v>11</v>
      </c>
      <c r="L936" s="5">
        <f t="shared" si="380"/>
        <v>1.0026465200000001</v>
      </c>
      <c r="M936" s="12">
        <f t="shared" si="376"/>
        <v>1.0083006699999999</v>
      </c>
      <c r="N936" s="12">
        <f t="shared" si="396"/>
        <v>1.1266194935582219</v>
      </c>
      <c r="O936" s="5">
        <f t="shared" si="374"/>
        <v>1.1296011100000001</v>
      </c>
      <c r="P936" s="5">
        <f t="shared" si="381"/>
        <v>564.79948190000005</v>
      </c>
      <c r="Q936" s="10">
        <f t="shared" si="382"/>
        <v>31</v>
      </c>
      <c r="R936" s="6">
        <f t="shared" si="383"/>
        <v>6.25E-2</v>
      </c>
      <c r="S936" s="5">
        <f t="shared" si="384"/>
        <v>35.299967610000003</v>
      </c>
      <c r="T936" s="6">
        <f t="shared" si="393"/>
        <v>0.12</v>
      </c>
      <c r="U936" s="10">
        <f t="shared" si="397"/>
        <v>21</v>
      </c>
      <c r="V936" s="10">
        <v>252</v>
      </c>
      <c r="W936" s="12">
        <f t="shared" si="385"/>
        <v>1.0094887930000001</v>
      </c>
      <c r="X936" s="5">
        <f t="shared" si="386"/>
        <v>5.3592653700000001</v>
      </c>
      <c r="Y936" s="11">
        <f t="shared" si="387"/>
        <v>40.659232980000006</v>
      </c>
      <c r="Z936" s="2" t="s">
        <v>65</v>
      </c>
      <c r="AA936" s="64">
        <f t="shared" si="394"/>
        <v>44377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2"/>
      <c r="DH936" s="1"/>
      <c r="DI936" s="1"/>
      <c r="DJ936" s="1"/>
      <c r="DK936" s="1"/>
      <c r="DL936" s="1"/>
      <c r="DM936" s="1"/>
    </row>
    <row r="937" spans="1:117" x14ac:dyDescent="0.2">
      <c r="A937" s="97">
        <f t="shared" si="388"/>
        <v>44378</v>
      </c>
      <c r="B937" s="5">
        <f t="shared" si="377"/>
        <v>529.86499186999993</v>
      </c>
      <c r="C937" s="5">
        <f t="shared" si="389"/>
        <v>468.74910940000001</v>
      </c>
      <c r="D937" s="63">
        <f t="shared" si="390"/>
        <v>5739.56</v>
      </c>
      <c r="E937" s="11">
        <f>IF(K937=1,VLOOKUP(A937,[1]Plan1!$BO$80:$BQ$314,3),E936)</f>
        <v>5769.98</v>
      </c>
      <c r="F937" s="143">
        <f t="shared" si="391"/>
        <v>44363</v>
      </c>
      <c r="G937" s="9">
        <f t="shared" si="378"/>
        <v>5.3000578441551038E-3</v>
      </c>
      <c r="H937" s="64">
        <f t="shared" si="395"/>
        <v>44392</v>
      </c>
      <c r="I937" s="64">
        <f t="shared" si="379"/>
        <v>44392</v>
      </c>
      <c r="J937" s="1">
        <f t="shared" si="392"/>
        <v>22</v>
      </c>
      <c r="K937" s="1">
        <f t="shared" si="375"/>
        <v>12</v>
      </c>
      <c r="L937" s="5">
        <f t="shared" si="380"/>
        <v>1.00288746</v>
      </c>
      <c r="M937" s="12">
        <f t="shared" si="376"/>
        <v>1.0083006699999999</v>
      </c>
      <c r="N937" s="12">
        <f t="shared" si="396"/>
        <v>1.1266194935582219</v>
      </c>
      <c r="O937" s="5">
        <f t="shared" ref="O937:O1000" si="398">TRUNC(TRUNC((L937*N937),15),8)</f>
        <v>1.1298725599999999</v>
      </c>
      <c r="P937" s="5">
        <f t="shared" si="381"/>
        <v>529.62675622999996</v>
      </c>
      <c r="Q937" s="10">
        <f t="shared" si="382"/>
        <v>0</v>
      </c>
      <c r="R937" s="6">
        <f t="shared" si="383"/>
        <v>0</v>
      </c>
      <c r="S937" s="5">
        <f t="shared" si="384"/>
        <v>0</v>
      </c>
      <c r="T937" s="6">
        <f t="shared" si="393"/>
        <v>0.12</v>
      </c>
      <c r="U937" s="10">
        <f t="shared" si="397"/>
        <v>1</v>
      </c>
      <c r="V937" s="10">
        <v>252</v>
      </c>
      <c r="W937" s="12">
        <f t="shared" si="385"/>
        <v>1.0004498180000001</v>
      </c>
      <c r="X937" s="5">
        <f t="shared" si="386"/>
        <v>0.23823564</v>
      </c>
      <c r="Y937" s="11">
        <f t="shared" si="387"/>
        <v>0</v>
      </c>
      <c r="Z937" s="2" t="s">
        <v>65</v>
      </c>
      <c r="AA937" s="64">
        <f t="shared" si="394"/>
        <v>44407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2"/>
      <c r="DH937" s="1"/>
      <c r="DI937" s="1"/>
      <c r="DJ937" s="1"/>
      <c r="DK937" s="1"/>
      <c r="DL937" s="1"/>
      <c r="DM937" s="1"/>
    </row>
    <row r="938" spans="1:117" x14ac:dyDescent="0.2">
      <c r="A938" s="97">
        <f t="shared" si="388"/>
        <v>44379</v>
      </c>
      <c r="B938" s="5">
        <f t="shared" si="377"/>
        <v>530.23071962999995</v>
      </c>
      <c r="C938" s="5">
        <f t="shared" si="389"/>
        <v>468.74910940000001</v>
      </c>
      <c r="D938" s="63">
        <f t="shared" si="390"/>
        <v>5739.56</v>
      </c>
      <c r="E938" s="11">
        <f>IF(K938=1,VLOOKUP(A938,[1]Plan1!$BO$80:$BQ$314,3),E937)</f>
        <v>5769.98</v>
      </c>
      <c r="F938" s="143">
        <f t="shared" si="391"/>
        <v>44363</v>
      </c>
      <c r="G938" s="9">
        <f t="shared" si="378"/>
        <v>5.3000578441551038E-3</v>
      </c>
      <c r="H938" s="64">
        <f t="shared" si="395"/>
        <v>44392</v>
      </c>
      <c r="I938" s="64">
        <f t="shared" si="379"/>
        <v>44392</v>
      </c>
      <c r="J938" s="1">
        <f t="shared" si="392"/>
        <v>22</v>
      </c>
      <c r="K938" s="1">
        <f t="shared" ref="K938:K1001" si="399">(J938-(NETWORKDAYS(A938,I938,AD$118:AD$502)-1))</f>
        <v>13</v>
      </c>
      <c r="L938" s="5">
        <f t="shared" si="380"/>
        <v>1.0031284600000001</v>
      </c>
      <c r="M938" s="12">
        <f t="shared" ref="M938:M1001" si="400">IF(I938&gt;I937,L937,M937)</f>
        <v>1.0083006699999999</v>
      </c>
      <c r="N938" s="12">
        <f t="shared" si="396"/>
        <v>1.1266194935582219</v>
      </c>
      <c r="O938" s="5">
        <f t="shared" si="398"/>
        <v>1.1301440700000001</v>
      </c>
      <c r="P938" s="5">
        <f t="shared" si="381"/>
        <v>529.75402629999996</v>
      </c>
      <c r="Q938" s="10">
        <f t="shared" si="382"/>
        <v>0</v>
      </c>
      <c r="R938" s="6">
        <f t="shared" si="383"/>
        <v>0</v>
      </c>
      <c r="S938" s="5">
        <f t="shared" si="384"/>
        <v>0</v>
      </c>
      <c r="T938" s="6">
        <f t="shared" si="393"/>
        <v>0.12</v>
      </c>
      <c r="U938" s="10">
        <f t="shared" si="397"/>
        <v>2</v>
      </c>
      <c r="V938" s="10">
        <v>252</v>
      </c>
      <c r="W938" s="12">
        <f t="shared" si="385"/>
        <v>1.0008998389999999</v>
      </c>
      <c r="X938" s="5">
        <f t="shared" si="386"/>
        <v>0.47669333000000003</v>
      </c>
      <c r="Y938" s="11">
        <f t="shared" si="387"/>
        <v>0</v>
      </c>
      <c r="Z938" s="2" t="s">
        <v>65</v>
      </c>
      <c r="AA938" s="64">
        <f t="shared" si="394"/>
        <v>44407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2"/>
      <c r="DH938" s="1"/>
      <c r="DI938" s="1"/>
      <c r="DJ938" s="1"/>
      <c r="DK938" s="1"/>
      <c r="DL938" s="1"/>
      <c r="DM938" s="1"/>
    </row>
    <row r="939" spans="1:117" x14ac:dyDescent="0.2">
      <c r="A939" s="97">
        <f t="shared" si="388"/>
        <v>44380</v>
      </c>
      <c r="B939" s="5">
        <f t="shared" si="377"/>
        <v>530.59670599000003</v>
      </c>
      <c r="C939" s="5">
        <f t="shared" si="389"/>
        <v>468.74910940000001</v>
      </c>
      <c r="D939" s="63">
        <f t="shared" si="390"/>
        <v>5739.56</v>
      </c>
      <c r="E939" s="11">
        <f>IF(K939=1,VLOOKUP(A939,[1]Plan1!$BO$80:$BQ$314,3),E938)</f>
        <v>5769.98</v>
      </c>
      <c r="F939" s="143">
        <f t="shared" si="391"/>
        <v>44363</v>
      </c>
      <c r="G939" s="9">
        <f t="shared" si="378"/>
        <v>5.3000578441551038E-3</v>
      </c>
      <c r="H939" s="64">
        <f t="shared" si="395"/>
        <v>44392</v>
      </c>
      <c r="I939" s="64">
        <f t="shared" si="379"/>
        <v>44392</v>
      </c>
      <c r="J939" s="1">
        <f t="shared" si="392"/>
        <v>22</v>
      </c>
      <c r="K939" s="1">
        <f t="shared" si="399"/>
        <v>14</v>
      </c>
      <c r="L939" s="5">
        <f t="shared" si="380"/>
        <v>1.0033695199999999</v>
      </c>
      <c r="M939" s="12">
        <f t="shared" si="400"/>
        <v>1.0083006699999999</v>
      </c>
      <c r="N939" s="12">
        <f t="shared" si="396"/>
        <v>1.1266194935582219</v>
      </c>
      <c r="O939" s="5">
        <f t="shared" si="398"/>
        <v>1.1304156599999999</v>
      </c>
      <c r="P939" s="5">
        <f t="shared" si="381"/>
        <v>529.88133387000005</v>
      </c>
      <c r="Q939" s="10">
        <f t="shared" si="382"/>
        <v>0</v>
      </c>
      <c r="R939" s="6">
        <f t="shared" si="383"/>
        <v>0</v>
      </c>
      <c r="S939" s="5">
        <f t="shared" si="384"/>
        <v>0</v>
      </c>
      <c r="T939" s="6">
        <f t="shared" si="393"/>
        <v>0.12</v>
      </c>
      <c r="U939" s="10">
        <f t="shared" si="397"/>
        <v>3</v>
      </c>
      <c r="V939" s="10">
        <v>252</v>
      </c>
      <c r="W939" s="12">
        <f t="shared" si="385"/>
        <v>1.0013500609999999</v>
      </c>
      <c r="X939" s="5">
        <f t="shared" si="386"/>
        <v>0.71537211999999994</v>
      </c>
      <c r="Y939" s="11">
        <f t="shared" si="387"/>
        <v>0</v>
      </c>
      <c r="Z939" s="2" t="s">
        <v>65</v>
      </c>
      <c r="AA939" s="64">
        <f t="shared" si="394"/>
        <v>44407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2"/>
      <c r="DH939" s="1"/>
      <c r="DI939" s="1"/>
      <c r="DJ939" s="1"/>
      <c r="DK939" s="1"/>
      <c r="DL939" s="1"/>
      <c r="DM939" s="1"/>
    </row>
    <row r="940" spans="1:117" x14ac:dyDescent="0.2">
      <c r="A940" s="97">
        <f t="shared" si="388"/>
        <v>44381</v>
      </c>
      <c r="B940" s="5">
        <f t="shared" si="377"/>
        <v>530.59670599000003</v>
      </c>
      <c r="C940" s="5">
        <f t="shared" si="389"/>
        <v>468.74910940000001</v>
      </c>
      <c r="D940" s="63">
        <f t="shared" si="390"/>
        <v>5739.56</v>
      </c>
      <c r="E940" s="11">
        <f>IF(K940=1,VLOOKUP(A940,[1]Plan1!$BO$80:$BQ$314,3),E939)</f>
        <v>5769.98</v>
      </c>
      <c r="F940" s="143">
        <f t="shared" si="391"/>
        <v>44363</v>
      </c>
      <c r="G940" s="9">
        <f t="shared" si="378"/>
        <v>5.3000578441551038E-3</v>
      </c>
      <c r="H940" s="64">
        <f t="shared" si="395"/>
        <v>44392</v>
      </c>
      <c r="I940" s="64">
        <f t="shared" si="379"/>
        <v>44392</v>
      </c>
      <c r="J940" s="1">
        <f t="shared" si="392"/>
        <v>22</v>
      </c>
      <c r="K940" s="1">
        <f t="shared" si="399"/>
        <v>14</v>
      </c>
      <c r="L940" s="5">
        <f t="shared" si="380"/>
        <v>1.0033695199999999</v>
      </c>
      <c r="M940" s="12">
        <f t="shared" si="400"/>
        <v>1.0083006699999999</v>
      </c>
      <c r="N940" s="12">
        <f t="shared" si="396"/>
        <v>1.1266194935582219</v>
      </c>
      <c r="O940" s="5">
        <f t="shared" si="398"/>
        <v>1.1304156599999999</v>
      </c>
      <c r="P940" s="5">
        <f t="shared" si="381"/>
        <v>529.88133387000005</v>
      </c>
      <c r="Q940" s="10">
        <f t="shared" si="382"/>
        <v>0</v>
      </c>
      <c r="R940" s="6">
        <f t="shared" si="383"/>
        <v>0</v>
      </c>
      <c r="S940" s="5">
        <f t="shared" si="384"/>
        <v>0</v>
      </c>
      <c r="T940" s="6">
        <f t="shared" si="393"/>
        <v>0.12</v>
      </c>
      <c r="U940" s="10">
        <f t="shared" si="397"/>
        <v>3</v>
      </c>
      <c r="V940" s="10">
        <v>252</v>
      </c>
      <c r="W940" s="12">
        <f t="shared" si="385"/>
        <v>1.0013500609999999</v>
      </c>
      <c r="X940" s="5">
        <f t="shared" si="386"/>
        <v>0.71537211999999994</v>
      </c>
      <c r="Y940" s="11">
        <f t="shared" si="387"/>
        <v>0</v>
      </c>
      <c r="Z940" s="2" t="s">
        <v>65</v>
      </c>
      <c r="AA940" s="64">
        <f t="shared" si="394"/>
        <v>44407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2"/>
      <c r="DH940" s="1"/>
      <c r="DI940" s="1"/>
      <c r="DJ940" s="1"/>
      <c r="DK940" s="1"/>
      <c r="DL940" s="1"/>
      <c r="DM940" s="1"/>
    </row>
    <row r="941" spans="1:117" x14ac:dyDescent="0.2">
      <c r="A941" s="97">
        <f t="shared" si="388"/>
        <v>44382</v>
      </c>
      <c r="B941" s="5">
        <f t="shared" si="377"/>
        <v>530.59670599000003</v>
      </c>
      <c r="C941" s="5">
        <f t="shared" si="389"/>
        <v>468.74910940000001</v>
      </c>
      <c r="D941" s="63">
        <f t="shared" si="390"/>
        <v>5739.56</v>
      </c>
      <c r="E941" s="11">
        <f>IF(K941=1,VLOOKUP(A941,[1]Plan1!$BO$80:$BQ$314,3),E940)</f>
        <v>5769.98</v>
      </c>
      <c r="F941" s="143">
        <f t="shared" si="391"/>
        <v>44363</v>
      </c>
      <c r="G941" s="9">
        <f t="shared" si="378"/>
        <v>5.3000578441551038E-3</v>
      </c>
      <c r="H941" s="64">
        <f t="shared" si="395"/>
        <v>44392</v>
      </c>
      <c r="I941" s="64">
        <f t="shared" si="379"/>
        <v>44392</v>
      </c>
      <c r="J941" s="1">
        <f t="shared" si="392"/>
        <v>22</v>
      </c>
      <c r="K941" s="1">
        <f t="shared" si="399"/>
        <v>14</v>
      </c>
      <c r="L941" s="5">
        <f t="shared" si="380"/>
        <v>1.0033695199999999</v>
      </c>
      <c r="M941" s="12">
        <f t="shared" si="400"/>
        <v>1.0083006699999999</v>
      </c>
      <c r="N941" s="12">
        <f t="shared" si="396"/>
        <v>1.1266194935582219</v>
      </c>
      <c r="O941" s="5">
        <f t="shared" si="398"/>
        <v>1.1304156599999999</v>
      </c>
      <c r="P941" s="5">
        <f t="shared" si="381"/>
        <v>529.88133387000005</v>
      </c>
      <c r="Q941" s="10">
        <f t="shared" si="382"/>
        <v>0</v>
      </c>
      <c r="R941" s="6">
        <f t="shared" si="383"/>
        <v>0</v>
      </c>
      <c r="S941" s="5">
        <f t="shared" si="384"/>
        <v>0</v>
      </c>
      <c r="T941" s="6">
        <f t="shared" si="393"/>
        <v>0.12</v>
      </c>
      <c r="U941" s="10">
        <f t="shared" si="397"/>
        <v>3</v>
      </c>
      <c r="V941" s="10">
        <v>252</v>
      </c>
      <c r="W941" s="12">
        <f t="shared" si="385"/>
        <v>1.0013500609999999</v>
      </c>
      <c r="X941" s="5">
        <f t="shared" si="386"/>
        <v>0.71537211999999994</v>
      </c>
      <c r="Y941" s="11">
        <f t="shared" si="387"/>
        <v>0</v>
      </c>
      <c r="Z941" s="2" t="s">
        <v>65</v>
      </c>
      <c r="AA941" s="64">
        <f t="shared" si="394"/>
        <v>44407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2"/>
      <c r="DH941" s="1"/>
      <c r="DI941" s="1"/>
      <c r="DJ941" s="1"/>
      <c r="DK941" s="1"/>
      <c r="DL941" s="1"/>
      <c r="DM941" s="1"/>
    </row>
    <row r="942" spans="1:117" x14ac:dyDescent="0.2">
      <c r="A942" s="97">
        <f t="shared" si="388"/>
        <v>44383</v>
      </c>
      <c r="B942" s="5">
        <f t="shared" si="377"/>
        <v>530.96293389000004</v>
      </c>
      <c r="C942" s="5">
        <f t="shared" si="389"/>
        <v>468.74910940000001</v>
      </c>
      <c r="D942" s="63">
        <f t="shared" si="390"/>
        <v>5739.56</v>
      </c>
      <c r="E942" s="11">
        <f>IF(K942=1,VLOOKUP(A942,[1]Plan1!$BO$80:$BQ$314,3),E941)</f>
        <v>5769.98</v>
      </c>
      <c r="F942" s="143">
        <f t="shared" si="391"/>
        <v>44363</v>
      </c>
      <c r="G942" s="9">
        <f t="shared" si="378"/>
        <v>5.3000578441551038E-3</v>
      </c>
      <c r="H942" s="64">
        <f t="shared" si="395"/>
        <v>44392</v>
      </c>
      <c r="I942" s="64">
        <f t="shared" si="379"/>
        <v>44392</v>
      </c>
      <c r="J942" s="1">
        <f t="shared" si="392"/>
        <v>22</v>
      </c>
      <c r="K942" s="1">
        <f t="shared" si="399"/>
        <v>15</v>
      </c>
      <c r="L942" s="5">
        <f t="shared" si="380"/>
        <v>1.0036106300000001</v>
      </c>
      <c r="M942" s="12">
        <f t="shared" si="400"/>
        <v>1.0083006699999999</v>
      </c>
      <c r="N942" s="12">
        <f t="shared" si="396"/>
        <v>1.1266194935582219</v>
      </c>
      <c r="O942" s="5">
        <f t="shared" si="398"/>
        <v>1.13068729</v>
      </c>
      <c r="P942" s="5">
        <f t="shared" si="381"/>
        <v>530.00866019</v>
      </c>
      <c r="Q942" s="10">
        <f t="shared" si="382"/>
        <v>0</v>
      </c>
      <c r="R942" s="6">
        <f t="shared" si="383"/>
        <v>0</v>
      </c>
      <c r="S942" s="5">
        <f t="shared" si="384"/>
        <v>0</v>
      </c>
      <c r="T942" s="6">
        <f t="shared" si="393"/>
        <v>0.12</v>
      </c>
      <c r="U942" s="10">
        <f t="shared" si="397"/>
        <v>4</v>
      </c>
      <c r="V942" s="10">
        <v>252</v>
      </c>
      <c r="W942" s="12">
        <f t="shared" si="385"/>
        <v>1.0018004869999999</v>
      </c>
      <c r="X942" s="5">
        <f t="shared" si="386"/>
        <v>0.9542737</v>
      </c>
      <c r="Y942" s="11">
        <f t="shared" si="387"/>
        <v>0</v>
      </c>
      <c r="Z942" s="2" t="s">
        <v>65</v>
      </c>
      <c r="AA942" s="64">
        <f t="shared" si="394"/>
        <v>44407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2"/>
      <c r="DH942" s="1"/>
      <c r="DI942" s="1"/>
      <c r="DJ942" s="1"/>
      <c r="DK942" s="1"/>
      <c r="DL942" s="1"/>
      <c r="DM942" s="1"/>
    </row>
    <row r="943" spans="1:117" x14ac:dyDescent="0.2">
      <c r="A943" s="97">
        <f t="shared" si="388"/>
        <v>44384</v>
      </c>
      <c r="B943" s="5">
        <f t="shared" si="377"/>
        <v>531.32942116000004</v>
      </c>
      <c r="C943" s="5">
        <f t="shared" si="389"/>
        <v>468.74910940000001</v>
      </c>
      <c r="D943" s="63">
        <f t="shared" si="390"/>
        <v>5739.56</v>
      </c>
      <c r="E943" s="11">
        <f>IF(K943=1,VLOOKUP(A943,[1]Plan1!$BO$80:$BQ$314,3),E942)</f>
        <v>5769.98</v>
      </c>
      <c r="F943" s="143">
        <f t="shared" si="391"/>
        <v>44363</v>
      </c>
      <c r="G943" s="9">
        <f t="shared" si="378"/>
        <v>5.3000578441551038E-3</v>
      </c>
      <c r="H943" s="64">
        <f t="shared" si="395"/>
        <v>44392</v>
      </c>
      <c r="I943" s="64">
        <f t="shared" si="379"/>
        <v>44392</v>
      </c>
      <c r="J943" s="1">
        <f t="shared" si="392"/>
        <v>22</v>
      </c>
      <c r="K943" s="1">
        <f t="shared" si="399"/>
        <v>16</v>
      </c>
      <c r="L943" s="5">
        <f t="shared" si="380"/>
        <v>1.0038518000000001</v>
      </c>
      <c r="M943" s="12">
        <f t="shared" si="400"/>
        <v>1.0083006699999999</v>
      </c>
      <c r="N943" s="12">
        <f t="shared" si="396"/>
        <v>1.1266194935582219</v>
      </c>
      <c r="O943" s="5">
        <f t="shared" si="398"/>
        <v>1.130959</v>
      </c>
      <c r="P943" s="5">
        <f t="shared" si="381"/>
        <v>530.13602401000003</v>
      </c>
      <c r="Q943" s="10">
        <f t="shared" si="382"/>
        <v>0</v>
      </c>
      <c r="R943" s="6">
        <f t="shared" si="383"/>
        <v>0</v>
      </c>
      <c r="S943" s="5">
        <f t="shared" si="384"/>
        <v>0</v>
      </c>
      <c r="T943" s="6">
        <f t="shared" si="393"/>
        <v>0.12</v>
      </c>
      <c r="U943" s="10">
        <f t="shared" si="397"/>
        <v>5</v>
      </c>
      <c r="V943" s="10">
        <v>252</v>
      </c>
      <c r="W943" s="12">
        <f t="shared" si="385"/>
        <v>1.002251115</v>
      </c>
      <c r="X943" s="5">
        <f t="shared" si="386"/>
        <v>1.19339715</v>
      </c>
      <c r="Y943" s="11">
        <f t="shared" si="387"/>
        <v>0</v>
      </c>
      <c r="Z943" s="2" t="s">
        <v>65</v>
      </c>
      <c r="AA943" s="64">
        <f t="shared" si="394"/>
        <v>44407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2"/>
      <c r="DH943" s="1"/>
      <c r="DI943" s="1"/>
      <c r="DJ943" s="1"/>
      <c r="DK943" s="1"/>
      <c r="DL943" s="1"/>
      <c r="DM943" s="1"/>
    </row>
    <row r="944" spans="1:117" x14ac:dyDescent="0.2">
      <c r="A944" s="97">
        <f t="shared" si="388"/>
        <v>44385</v>
      </c>
      <c r="B944" s="5">
        <f t="shared" si="377"/>
        <v>531.69616377</v>
      </c>
      <c r="C944" s="5">
        <f t="shared" si="389"/>
        <v>468.74910940000001</v>
      </c>
      <c r="D944" s="63">
        <f t="shared" si="390"/>
        <v>5739.56</v>
      </c>
      <c r="E944" s="11">
        <f>IF(K944=1,VLOOKUP(A944,[1]Plan1!$BO$80:$BQ$314,3),E943)</f>
        <v>5769.98</v>
      </c>
      <c r="F944" s="143">
        <f t="shared" si="391"/>
        <v>44363</v>
      </c>
      <c r="G944" s="9">
        <f t="shared" si="378"/>
        <v>5.3000578441551038E-3</v>
      </c>
      <c r="H944" s="64">
        <f t="shared" si="395"/>
        <v>44392</v>
      </c>
      <c r="I944" s="64">
        <f t="shared" si="379"/>
        <v>44392</v>
      </c>
      <c r="J944" s="1">
        <f t="shared" si="392"/>
        <v>22</v>
      </c>
      <c r="K944" s="1">
        <f t="shared" si="399"/>
        <v>17</v>
      </c>
      <c r="L944" s="5">
        <f t="shared" si="380"/>
        <v>1.0040930299999999</v>
      </c>
      <c r="M944" s="12">
        <f t="shared" si="400"/>
        <v>1.0083006699999999</v>
      </c>
      <c r="N944" s="12">
        <f t="shared" si="396"/>
        <v>1.1266194935582219</v>
      </c>
      <c r="O944" s="5">
        <f t="shared" si="398"/>
        <v>1.1312307800000001</v>
      </c>
      <c r="P944" s="5">
        <f t="shared" si="381"/>
        <v>530.26342064999994</v>
      </c>
      <c r="Q944" s="10">
        <f t="shared" si="382"/>
        <v>0</v>
      </c>
      <c r="R944" s="6">
        <f t="shared" si="383"/>
        <v>0</v>
      </c>
      <c r="S944" s="5">
        <f t="shared" si="384"/>
        <v>0</v>
      </c>
      <c r="T944" s="6">
        <f t="shared" si="393"/>
        <v>0.12</v>
      </c>
      <c r="U944" s="10">
        <f t="shared" si="397"/>
        <v>6</v>
      </c>
      <c r="V944" s="10">
        <v>252</v>
      </c>
      <c r="W944" s="12">
        <f t="shared" si="385"/>
        <v>1.002701946</v>
      </c>
      <c r="X944" s="5">
        <f t="shared" si="386"/>
        <v>1.43274312</v>
      </c>
      <c r="Y944" s="11">
        <f t="shared" si="387"/>
        <v>0</v>
      </c>
      <c r="Z944" s="2" t="s">
        <v>65</v>
      </c>
      <c r="AA944" s="64">
        <f t="shared" si="394"/>
        <v>44407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2"/>
      <c r="DH944" s="1"/>
      <c r="DI944" s="1"/>
      <c r="DJ944" s="1"/>
      <c r="DK944" s="1"/>
      <c r="DL944" s="1"/>
      <c r="DM944" s="1"/>
    </row>
    <row r="945" spans="1:117" x14ac:dyDescent="0.2">
      <c r="A945" s="97">
        <f t="shared" si="388"/>
        <v>44386</v>
      </c>
      <c r="B945" s="5">
        <f t="shared" si="377"/>
        <v>532.06315658999995</v>
      </c>
      <c r="C945" s="5">
        <f t="shared" si="389"/>
        <v>468.74910940000001</v>
      </c>
      <c r="D945" s="63">
        <f t="shared" si="390"/>
        <v>5739.56</v>
      </c>
      <c r="E945" s="11">
        <f>IF(K945=1,VLOOKUP(A945,[1]Plan1!$BO$80:$BQ$314,3),E944)</f>
        <v>5769.98</v>
      </c>
      <c r="F945" s="143">
        <f t="shared" si="391"/>
        <v>44363</v>
      </c>
      <c r="G945" s="9">
        <f t="shared" si="378"/>
        <v>5.3000578441551038E-3</v>
      </c>
      <c r="H945" s="64">
        <f t="shared" si="395"/>
        <v>44392</v>
      </c>
      <c r="I945" s="64">
        <f t="shared" si="379"/>
        <v>44392</v>
      </c>
      <c r="J945" s="1">
        <f t="shared" si="392"/>
        <v>22</v>
      </c>
      <c r="K945" s="1">
        <f t="shared" si="399"/>
        <v>18</v>
      </c>
      <c r="L945" s="5">
        <f t="shared" si="380"/>
        <v>1.0043343199999999</v>
      </c>
      <c r="M945" s="12">
        <f t="shared" si="400"/>
        <v>1.0083006699999999</v>
      </c>
      <c r="N945" s="12">
        <f t="shared" si="396"/>
        <v>1.1266194935582219</v>
      </c>
      <c r="O945" s="5">
        <f t="shared" si="398"/>
        <v>1.13150262</v>
      </c>
      <c r="P945" s="5">
        <f t="shared" si="381"/>
        <v>530.39084539999999</v>
      </c>
      <c r="Q945" s="10">
        <f t="shared" si="382"/>
        <v>0</v>
      </c>
      <c r="R945" s="6">
        <f t="shared" si="383"/>
        <v>0</v>
      </c>
      <c r="S945" s="5">
        <f t="shared" si="384"/>
        <v>0</v>
      </c>
      <c r="T945" s="6">
        <f t="shared" si="393"/>
        <v>0.12</v>
      </c>
      <c r="U945" s="10">
        <f t="shared" si="397"/>
        <v>7</v>
      </c>
      <c r="V945" s="10">
        <v>252</v>
      </c>
      <c r="W945" s="12">
        <f t="shared" si="385"/>
        <v>1.003152979</v>
      </c>
      <c r="X945" s="5">
        <f t="shared" si="386"/>
        <v>1.6723111900000001</v>
      </c>
      <c r="Y945" s="11">
        <f t="shared" si="387"/>
        <v>0</v>
      </c>
      <c r="Z945" s="2" t="s">
        <v>65</v>
      </c>
      <c r="AA945" s="64">
        <f t="shared" si="394"/>
        <v>44407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2"/>
      <c r="DH945" s="1"/>
      <c r="DI945" s="1"/>
      <c r="DJ945" s="1"/>
      <c r="DK945" s="1"/>
      <c r="DL945" s="1"/>
      <c r="DM945" s="1"/>
    </row>
    <row r="946" spans="1:117" x14ac:dyDescent="0.2">
      <c r="A946" s="97">
        <f t="shared" si="388"/>
        <v>44387</v>
      </c>
      <c r="B946" s="5">
        <f t="shared" si="377"/>
        <v>532.43040552000002</v>
      </c>
      <c r="C946" s="5">
        <f t="shared" si="389"/>
        <v>468.74910940000001</v>
      </c>
      <c r="D946" s="63">
        <f t="shared" si="390"/>
        <v>5739.56</v>
      </c>
      <c r="E946" s="11">
        <f>IF(K946=1,VLOOKUP(A946,[1]Plan1!$BO$80:$BQ$314,3),E945)</f>
        <v>5769.98</v>
      </c>
      <c r="F946" s="143">
        <f t="shared" si="391"/>
        <v>44363</v>
      </c>
      <c r="G946" s="9">
        <f t="shared" si="378"/>
        <v>5.3000578441551038E-3</v>
      </c>
      <c r="H946" s="64">
        <f t="shared" si="395"/>
        <v>44392</v>
      </c>
      <c r="I946" s="64">
        <f t="shared" si="379"/>
        <v>44392</v>
      </c>
      <c r="J946" s="1">
        <f t="shared" si="392"/>
        <v>22</v>
      </c>
      <c r="K946" s="1">
        <f t="shared" si="399"/>
        <v>19</v>
      </c>
      <c r="L946" s="5">
        <f t="shared" si="380"/>
        <v>1.0045756699999999</v>
      </c>
      <c r="M946" s="12">
        <f t="shared" si="400"/>
        <v>1.0083006699999999</v>
      </c>
      <c r="N946" s="12">
        <f t="shared" si="396"/>
        <v>1.1266194935582219</v>
      </c>
      <c r="O946" s="5">
        <f t="shared" si="398"/>
        <v>1.1317745299999999</v>
      </c>
      <c r="P946" s="5">
        <f t="shared" si="381"/>
        <v>530.51830297000004</v>
      </c>
      <c r="Q946" s="10">
        <f t="shared" si="382"/>
        <v>0</v>
      </c>
      <c r="R946" s="6">
        <f t="shared" si="383"/>
        <v>0</v>
      </c>
      <c r="S946" s="5">
        <f t="shared" si="384"/>
        <v>0</v>
      </c>
      <c r="T946" s="6">
        <f t="shared" si="393"/>
        <v>0.12</v>
      </c>
      <c r="U946" s="10">
        <f t="shared" si="397"/>
        <v>8</v>
      </c>
      <c r="V946" s="10">
        <v>252</v>
      </c>
      <c r="W946" s="12">
        <f t="shared" si="385"/>
        <v>1.003604216</v>
      </c>
      <c r="X946" s="5">
        <f t="shared" si="386"/>
        <v>1.91210255</v>
      </c>
      <c r="Y946" s="11">
        <f t="shared" si="387"/>
        <v>0</v>
      </c>
      <c r="Z946" s="2" t="s">
        <v>65</v>
      </c>
      <c r="AA946" s="64">
        <f t="shared" si="394"/>
        <v>44407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2"/>
      <c r="DH946" s="1"/>
      <c r="DI946" s="1"/>
      <c r="DJ946" s="1"/>
      <c r="DK946" s="1"/>
      <c r="DL946" s="1"/>
      <c r="DM946" s="1"/>
    </row>
    <row r="947" spans="1:117" x14ac:dyDescent="0.2">
      <c r="A947" s="97">
        <f t="shared" si="388"/>
        <v>44388</v>
      </c>
      <c r="B947" s="5">
        <f t="shared" si="377"/>
        <v>532.43040552000002</v>
      </c>
      <c r="C947" s="5">
        <f t="shared" si="389"/>
        <v>468.74910940000001</v>
      </c>
      <c r="D947" s="63">
        <f t="shared" si="390"/>
        <v>5739.56</v>
      </c>
      <c r="E947" s="11">
        <f>IF(K947=1,VLOOKUP(A947,[1]Plan1!$BO$80:$BQ$314,3),E946)</f>
        <v>5769.98</v>
      </c>
      <c r="F947" s="143">
        <f t="shared" si="391"/>
        <v>44363</v>
      </c>
      <c r="G947" s="9">
        <f t="shared" si="378"/>
        <v>5.3000578441551038E-3</v>
      </c>
      <c r="H947" s="64">
        <f t="shared" si="395"/>
        <v>44392</v>
      </c>
      <c r="I947" s="64">
        <f t="shared" si="379"/>
        <v>44392</v>
      </c>
      <c r="J947" s="1">
        <f t="shared" si="392"/>
        <v>22</v>
      </c>
      <c r="K947" s="1">
        <f t="shared" si="399"/>
        <v>19</v>
      </c>
      <c r="L947" s="5">
        <f t="shared" si="380"/>
        <v>1.0045756699999999</v>
      </c>
      <c r="M947" s="12">
        <f t="shared" si="400"/>
        <v>1.0083006699999999</v>
      </c>
      <c r="N947" s="12">
        <f t="shared" si="396"/>
        <v>1.1266194935582219</v>
      </c>
      <c r="O947" s="5">
        <f t="shared" si="398"/>
        <v>1.1317745299999999</v>
      </c>
      <c r="P947" s="5">
        <f t="shared" si="381"/>
        <v>530.51830297000004</v>
      </c>
      <c r="Q947" s="10">
        <f t="shared" si="382"/>
        <v>0</v>
      </c>
      <c r="R947" s="6">
        <f t="shared" si="383"/>
        <v>0</v>
      </c>
      <c r="S947" s="5">
        <f t="shared" si="384"/>
        <v>0</v>
      </c>
      <c r="T947" s="6">
        <f t="shared" si="393"/>
        <v>0.12</v>
      </c>
      <c r="U947" s="10">
        <f t="shared" si="397"/>
        <v>8</v>
      </c>
      <c r="V947" s="10">
        <v>252</v>
      </c>
      <c r="W947" s="12">
        <f t="shared" si="385"/>
        <v>1.003604216</v>
      </c>
      <c r="X947" s="5">
        <f t="shared" si="386"/>
        <v>1.91210255</v>
      </c>
      <c r="Y947" s="11">
        <f t="shared" si="387"/>
        <v>0</v>
      </c>
      <c r="Z947" s="2" t="s">
        <v>65</v>
      </c>
      <c r="AA947" s="64">
        <f t="shared" si="394"/>
        <v>44407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2"/>
      <c r="DH947" s="1"/>
      <c r="DI947" s="1"/>
      <c r="DJ947" s="1"/>
      <c r="DK947" s="1"/>
      <c r="DL947" s="1"/>
      <c r="DM947" s="1"/>
    </row>
    <row r="948" spans="1:117" x14ac:dyDescent="0.2">
      <c r="A948" s="97">
        <f t="shared" si="388"/>
        <v>44389</v>
      </c>
      <c r="B948" s="5">
        <f t="shared" si="377"/>
        <v>532.43040552000002</v>
      </c>
      <c r="C948" s="5">
        <f t="shared" si="389"/>
        <v>468.74910940000001</v>
      </c>
      <c r="D948" s="63">
        <f t="shared" si="390"/>
        <v>5739.56</v>
      </c>
      <c r="E948" s="11">
        <f>IF(K948=1,VLOOKUP(A948,[1]Plan1!$BO$80:$BQ$314,3),E947)</f>
        <v>5769.98</v>
      </c>
      <c r="F948" s="143">
        <f t="shared" si="391"/>
        <v>44363</v>
      </c>
      <c r="G948" s="9">
        <f t="shared" si="378"/>
        <v>5.3000578441551038E-3</v>
      </c>
      <c r="H948" s="64">
        <f t="shared" si="395"/>
        <v>44392</v>
      </c>
      <c r="I948" s="64">
        <f t="shared" si="379"/>
        <v>44392</v>
      </c>
      <c r="J948" s="1">
        <f t="shared" si="392"/>
        <v>22</v>
      </c>
      <c r="K948" s="1">
        <f t="shared" si="399"/>
        <v>19</v>
      </c>
      <c r="L948" s="5">
        <f t="shared" si="380"/>
        <v>1.0045756699999999</v>
      </c>
      <c r="M948" s="12">
        <f t="shared" si="400"/>
        <v>1.0083006699999999</v>
      </c>
      <c r="N948" s="12">
        <f t="shared" si="396"/>
        <v>1.1266194935582219</v>
      </c>
      <c r="O948" s="5">
        <f t="shared" si="398"/>
        <v>1.1317745299999999</v>
      </c>
      <c r="P948" s="5">
        <f t="shared" si="381"/>
        <v>530.51830297000004</v>
      </c>
      <c r="Q948" s="10">
        <f t="shared" si="382"/>
        <v>0</v>
      </c>
      <c r="R948" s="6">
        <f t="shared" si="383"/>
        <v>0</v>
      </c>
      <c r="S948" s="5">
        <f t="shared" si="384"/>
        <v>0</v>
      </c>
      <c r="T948" s="6">
        <f t="shared" si="393"/>
        <v>0.12</v>
      </c>
      <c r="U948" s="10">
        <f t="shared" si="397"/>
        <v>8</v>
      </c>
      <c r="V948" s="10">
        <v>252</v>
      </c>
      <c r="W948" s="12">
        <f t="shared" si="385"/>
        <v>1.003604216</v>
      </c>
      <c r="X948" s="5">
        <f t="shared" si="386"/>
        <v>1.91210255</v>
      </c>
      <c r="Y948" s="11">
        <f t="shared" si="387"/>
        <v>0</v>
      </c>
      <c r="Z948" s="2" t="s">
        <v>65</v>
      </c>
      <c r="AA948" s="64">
        <f t="shared" si="394"/>
        <v>44407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2"/>
      <c r="DH948" s="1"/>
      <c r="DI948" s="1"/>
      <c r="DJ948" s="1"/>
      <c r="DK948" s="1"/>
      <c r="DL948" s="1"/>
      <c r="DM948" s="1"/>
    </row>
    <row r="949" spans="1:117" x14ac:dyDescent="0.2">
      <c r="A949" s="97">
        <f t="shared" si="388"/>
        <v>44390</v>
      </c>
      <c r="B949" s="5">
        <f t="shared" si="377"/>
        <v>532.79790020000007</v>
      </c>
      <c r="C949" s="5">
        <f t="shared" si="389"/>
        <v>468.74910940000001</v>
      </c>
      <c r="D949" s="63">
        <f t="shared" si="390"/>
        <v>5739.56</v>
      </c>
      <c r="E949" s="11">
        <f>IF(K949=1,VLOOKUP(A949,[1]Plan1!$BO$80:$BQ$314,3),E948)</f>
        <v>5769.98</v>
      </c>
      <c r="F949" s="143">
        <f t="shared" si="391"/>
        <v>44363</v>
      </c>
      <c r="G949" s="9">
        <f t="shared" si="378"/>
        <v>5.3000578441551038E-3</v>
      </c>
      <c r="H949" s="64">
        <f t="shared" si="395"/>
        <v>44392</v>
      </c>
      <c r="I949" s="64">
        <f t="shared" si="379"/>
        <v>44392</v>
      </c>
      <c r="J949" s="1">
        <f t="shared" si="392"/>
        <v>22</v>
      </c>
      <c r="K949" s="1">
        <f t="shared" si="399"/>
        <v>20</v>
      </c>
      <c r="L949" s="5">
        <f t="shared" si="380"/>
        <v>1.0048170700000001</v>
      </c>
      <c r="M949" s="12">
        <f t="shared" si="400"/>
        <v>1.0083006699999999</v>
      </c>
      <c r="N949" s="12">
        <f t="shared" si="396"/>
        <v>1.1266194935582219</v>
      </c>
      <c r="O949" s="5">
        <f t="shared" si="398"/>
        <v>1.13204649</v>
      </c>
      <c r="P949" s="5">
        <f t="shared" si="381"/>
        <v>530.64578398000003</v>
      </c>
      <c r="Q949" s="10">
        <f t="shared" si="382"/>
        <v>0</v>
      </c>
      <c r="R949" s="6">
        <f t="shared" si="383"/>
        <v>0</v>
      </c>
      <c r="S949" s="5">
        <f t="shared" si="384"/>
        <v>0</v>
      </c>
      <c r="T949" s="6">
        <f t="shared" si="393"/>
        <v>0.12</v>
      </c>
      <c r="U949" s="10">
        <f t="shared" si="397"/>
        <v>9</v>
      </c>
      <c r="V949" s="10">
        <v>252</v>
      </c>
      <c r="W949" s="12">
        <f t="shared" si="385"/>
        <v>1.0040556549999999</v>
      </c>
      <c r="X949" s="5">
        <f t="shared" si="386"/>
        <v>2.1521162199999999</v>
      </c>
      <c r="Y949" s="11">
        <f t="shared" si="387"/>
        <v>0</v>
      </c>
      <c r="Z949" s="2" t="s">
        <v>65</v>
      </c>
      <c r="AA949" s="64">
        <f t="shared" si="394"/>
        <v>44407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2"/>
      <c r="DH949" s="1"/>
      <c r="DI949" s="1"/>
      <c r="DJ949" s="1"/>
      <c r="DK949" s="1"/>
      <c r="DL949" s="1"/>
      <c r="DM949" s="1"/>
    </row>
    <row r="950" spans="1:117" x14ac:dyDescent="0.2">
      <c r="A950" s="97">
        <f t="shared" si="388"/>
        <v>44391</v>
      </c>
      <c r="B950" s="5">
        <f t="shared" si="377"/>
        <v>533.16565539999999</v>
      </c>
      <c r="C950" s="5">
        <f t="shared" si="389"/>
        <v>468.74910940000001</v>
      </c>
      <c r="D950" s="63">
        <f t="shared" si="390"/>
        <v>5739.56</v>
      </c>
      <c r="E950" s="11">
        <f>IF(K950=1,VLOOKUP(A950,[1]Plan1!$BO$80:$BQ$314,3),E949)</f>
        <v>5769.98</v>
      </c>
      <c r="F950" s="143">
        <f t="shared" si="391"/>
        <v>44363</v>
      </c>
      <c r="G950" s="9">
        <f t="shared" si="378"/>
        <v>5.3000578441551038E-3</v>
      </c>
      <c r="H950" s="64">
        <f t="shared" si="395"/>
        <v>44392</v>
      </c>
      <c r="I950" s="64">
        <f t="shared" si="379"/>
        <v>44392</v>
      </c>
      <c r="J950" s="1">
        <f t="shared" si="392"/>
        <v>22</v>
      </c>
      <c r="K950" s="1">
        <f t="shared" si="399"/>
        <v>21</v>
      </c>
      <c r="L950" s="5">
        <f t="shared" si="380"/>
        <v>1.0050585299999999</v>
      </c>
      <c r="M950" s="12">
        <f t="shared" si="400"/>
        <v>1.0083006699999999</v>
      </c>
      <c r="N950" s="12">
        <f t="shared" si="396"/>
        <v>1.1266194935582219</v>
      </c>
      <c r="O950" s="5">
        <f t="shared" si="398"/>
        <v>1.13231853</v>
      </c>
      <c r="P950" s="5">
        <f t="shared" si="381"/>
        <v>530.77330248999999</v>
      </c>
      <c r="Q950" s="10">
        <f t="shared" si="382"/>
        <v>0</v>
      </c>
      <c r="R950" s="6">
        <f t="shared" si="383"/>
        <v>0</v>
      </c>
      <c r="S950" s="5">
        <f t="shared" si="384"/>
        <v>0</v>
      </c>
      <c r="T950" s="6">
        <f t="shared" si="393"/>
        <v>0.12</v>
      </c>
      <c r="U950" s="10">
        <f t="shared" si="397"/>
        <v>10</v>
      </c>
      <c r="V950" s="10">
        <v>252</v>
      </c>
      <c r="W950" s="12">
        <f t="shared" si="385"/>
        <v>1.004507297</v>
      </c>
      <c r="X950" s="5">
        <f t="shared" si="386"/>
        <v>2.3923529100000001</v>
      </c>
      <c r="Y950" s="11">
        <f t="shared" si="387"/>
        <v>0</v>
      </c>
      <c r="Z950" s="2" t="s">
        <v>65</v>
      </c>
      <c r="AA950" s="64">
        <f t="shared" si="394"/>
        <v>44407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2"/>
      <c r="DH950" s="1"/>
      <c r="DI950" s="1"/>
      <c r="DJ950" s="1"/>
      <c r="DK950" s="1"/>
      <c r="DL950" s="1"/>
      <c r="DM950" s="1"/>
    </row>
    <row r="951" spans="1:117" x14ac:dyDescent="0.2">
      <c r="A951" s="97">
        <f t="shared" si="388"/>
        <v>44392</v>
      </c>
      <c r="B951" s="5">
        <f t="shared" si="377"/>
        <v>533.53366233999998</v>
      </c>
      <c r="C951" s="5">
        <f t="shared" si="389"/>
        <v>468.74910940000001</v>
      </c>
      <c r="D951" s="63">
        <f t="shared" si="390"/>
        <v>5739.56</v>
      </c>
      <c r="E951" s="11">
        <f>IF(K951=1,VLOOKUP(A951,[1]Plan1!$BO$80:$BQ$314,3),E950)</f>
        <v>5769.98</v>
      </c>
      <c r="F951" s="143">
        <f t="shared" si="391"/>
        <v>44363</v>
      </c>
      <c r="G951" s="9">
        <f t="shared" si="378"/>
        <v>5.3000578441551038E-3</v>
      </c>
      <c r="H951" s="64">
        <f t="shared" si="395"/>
        <v>44424</v>
      </c>
      <c r="I951" s="64">
        <f t="shared" si="379"/>
        <v>44392</v>
      </c>
      <c r="J951" s="1">
        <f t="shared" si="392"/>
        <v>22</v>
      </c>
      <c r="K951" s="1">
        <f t="shared" si="399"/>
        <v>22</v>
      </c>
      <c r="L951" s="5">
        <f t="shared" si="380"/>
        <v>1.00530005</v>
      </c>
      <c r="M951" s="12">
        <f t="shared" si="400"/>
        <v>1.0083006699999999</v>
      </c>
      <c r="N951" s="12">
        <f t="shared" si="396"/>
        <v>1.1266194935582219</v>
      </c>
      <c r="O951" s="5">
        <f t="shared" si="398"/>
        <v>1.1325906299999999</v>
      </c>
      <c r="P951" s="5">
        <f t="shared" si="381"/>
        <v>530.90084911999998</v>
      </c>
      <c r="Q951" s="10">
        <f t="shared" si="382"/>
        <v>0</v>
      </c>
      <c r="R951" s="6">
        <f t="shared" si="383"/>
        <v>0</v>
      </c>
      <c r="S951" s="5">
        <f t="shared" si="384"/>
        <v>0</v>
      </c>
      <c r="T951" s="6">
        <f t="shared" si="393"/>
        <v>0.12</v>
      </c>
      <c r="U951" s="10">
        <f t="shared" si="397"/>
        <v>11</v>
      </c>
      <c r="V951" s="10">
        <v>252</v>
      </c>
      <c r="W951" s="12">
        <f t="shared" si="385"/>
        <v>1.004959143</v>
      </c>
      <c r="X951" s="5">
        <f t="shared" si="386"/>
        <v>2.6328132200000001</v>
      </c>
      <c r="Y951" s="11">
        <f t="shared" si="387"/>
        <v>0</v>
      </c>
      <c r="Z951" s="2" t="s">
        <v>65</v>
      </c>
      <c r="AA951" s="64">
        <f t="shared" si="394"/>
        <v>44407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2"/>
      <c r="DH951" s="1"/>
      <c r="DI951" s="1"/>
      <c r="DJ951" s="1"/>
      <c r="DK951" s="1"/>
      <c r="DL951" s="1"/>
      <c r="DM951" s="1"/>
    </row>
    <row r="952" spans="1:117" x14ac:dyDescent="0.2">
      <c r="A952" s="97">
        <f t="shared" si="388"/>
        <v>44393</v>
      </c>
      <c r="B952" s="5">
        <f t="shared" si="377"/>
        <v>533.90192062999995</v>
      </c>
      <c r="C952" s="5">
        <f t="shared" si="389"/>
        <v>468.74910940000001</v>
      </c>
      <c r="D952" s="63">
        <f t="shared" si="390"/>
        <v>5739.56</v>
      </c>
      <c r="E952" s="11">
        <f>IF(K952=1,VLOOKUP(A952,[1]Plan1!$BO$80:$BQ$314,3),E951)</f>
        <v>5769.98</v>
      </c>
      <c r="F952" s="143">
        <f t="shared" si="391"/>
        <v>44363</v>
      </c>
      <c r="G952" s="9">
        <f t="shared" si="378"/>
        <v>5.3000578441551038E-3</v>
      </c>
      <c r="H952" s="64">
        <f t="shared" si="395"/>
        <v>44424</v>
      </c>
      <c r="I952" s="64">
        <f t="shared" si="379"/>
        <v>44424</v>
      </c>
      <c r="J952" s="1">
        <f t="shared" si="392"/>
        <v>22</v>
      </c>
      <c r="K952" s="1">
        <f t="shared" si="399"/>
        <v>1</v>
      </c>
      <c r="L952" s="5">
        <f t="shared" si="380"/>
        <v>1.0002403</v>
      </c>
      <c r="M952" s="12">
        <f t="shared" si="400"/>
        <v>1.00530005</v>
      </c>
      <c r="N952" s="12">
        <f t="shared" si="396"/>
        <v>1.132590633205055</v>
      </c>
      <c r="O952" s="5">
        <f t="shared" si="398"/>
        <v>1.1328627899999999</v>
      </c>
      <c r="P952" s="5">
        <f t="shared" si="381"/>
        <v>531.02842387999999</v>
      </c>
      <c r="Q952" s="10">
        <f t="shared" si="382"/>
        <v>0</v>
      </c>
      <c r="R952" s="6">
        <f t="shared" si="383"/>
        <v>0</v>
      </c>
      <c r="S952" s="5">
        <f t="shared" si="384"/>
        <v>0</v>
      </c>
      <c r="T952" s="6">
        <f t="shared" si="393"/>
        <v>0.12</v>
      </c>
      <c r="U952" s="10">
        <f t="shared" si="397"/>
        <v>12</v>
      </c>
      <c r="V952" s="10">
        <v>252</v>
      </c>
      <c r="W952" s="12">
        <f t="shared" si="385"/>
        <v>1.005411192</v>
      </c>
      <c r="X952" s="5">
        <f t="shared" si="386"/>
        <v>2.8734967500000002</v>
      </c>
      <c r="Y952" s="11">
        <f t="shared" si="387"/>
        <v>0</v>
      </c>
      <c r="Z952" s="2" t="s">
        <v>65</v>
      </c>
      <c r="AA952" s="64">
        <f t="shared" si="394"/>
        <v>44407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2"/>
      <c r="DH952" s="1"/>
      <c r="DI952" s="1"/>
      <c r="DJ952" s="1"/>
      <c r="DK952" s="1"/>
      <c r="DL952" s="1"/>
      <c r="DM952" s="1"/>
    </row>
    <row r="953" spans="1:117" x14ac:dyDescent="0.2">
      <c r="A953" s="97">
        <f t="shared" si="388"/>
        <v>44394</v>
      </c>
      <c r="B953" s="5">
        <f t="shared" si="377"/>
        <v>534.27043508999998</v>
      </c>
      <c r="C953" s="5">
        <f t="shared" si="389"/>
        <v>468.74910940000001</v>
      </c>
      <c r="D953" s="63">
        <f t="shared" si="390"/>
        <v>5739.56</v>
      </c>
      <c r="E953" s="11">
        <f>IF(K953=1,VLOOKUP(A953,[1]Plan1!$BO$80:$BQ$314,3),E952)</f>
        <v>5769.98</v>
      </c>
      <c r="F953" s="143">
        <f t="shared" si="391"/>
        <v>44363</v>
      </c>
      <c r="G953" s="9">
        <f t="shared" si="378"/>
        <v>5.3000578441551038E-3</v>
      </c>
      <c r="H953" s="64">
        <f t="shared" si="395"/>
        <v>44424</v>
      </c>
      <c r="I953" s="64">
        <f t="shared" si="379"/>
        <v>44424</v>
      </c>
      <c r="J953" s="1">
        <f t="shared" si="392"/>
        <v>22</v>
      </c>
      <c r="K953" s="1">
        <f t="shared" si="399"/>
        <v>2</v>
      </c>
      <c r="L953" s="5">
        <f t="shared" si="380"/>
        <v>1.00048066</v>
      </c>
      <c r="M953" s="12">
        <f t="shared" si="400"/>
        <v>1.00530005</v>
      </c>
      <c r="N953" s="12">
        <f t="shared" si="396"/>
        <v>1.132590633205055</v>
      </c>
      <c r="O953" s="5">
        <f t="shared" si="398"/>
        <v>1.1331350200000001</v>
      </c>
      <c r="P953" s="5">
        <f t="shared" si="381"/>
        <v>531.15603145</v>
      </c>
      <c r="Q953" s="10">
        <f t="shared" si="382"/>
        <v>0</v>
      </c>
      <c r="R953" s="6">
        <f t="shared" si="383"/>
        <v>0</v>
      </c>
      <c r="S953" s="5">
        <f t="shared" si="384"/>
        <v>0</v>
      </c>
      <c r="T953" s="6">
        <f t="shared" si="393"/>
        <v>0.12</v>
      </c>
      <c r="U953" s="10">
        <f t="shared" si="397"/>
        <v>13</v>
      </c>
      <c r="V953" s="10">
        <v>252</v>
      </c>
      <c r="W953" s="12">
        <f t="shared" si="385"/>
        <v>1.0058634440000001</v>
      </c>
      <c r="X953" s="5">
        <f t="shared" si="386"/>
        <v>3.1144036399999999</v>
      </c>
      <c r="Y953" s="11">
        <f t="shared" si="387"/>
        <v>0</v>
      </c>
      <c r="Z953" s="2" t="s">
        <v>65</v>
      </c>
      <c r="AA953" s="64">
        <f t="shared" si="394"/>
        <v>44407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2"/>
      <c r="DH953" s="1"/>
      <c r="DI953" s="1"/>
      <c r="DJ953" s="1"/>
      <c r="DK953" s="1"/>
      <c r="DL953" s="1"/>
      <c r="DM953" s="1"/>
    </row>
    <row r="954" spans="1:117" x14ac:dyDescent="0.2">
      <c r="A954" s="97">
        <f t="shared" si="388"/>
        <v>44395</v>
      </c>
      <c r="B954" s="5">
        <f t="shared" si="377"/>
        <v>534.27043508999998</v>
      </c>
      <c r="C954" s="5">
        <f t="shared" si="389"/>
        <v>468.74910940000001</v>
      </c>
      <c r="D954" s="63">
        <f t="shared" si="390"/>
        <v>5739.56</v>
      </c>
      <c r="E954" s="11">
        <f>IF(K954=1,VLOOKUP(A954,[1]Plan1!$BO$80:$BQ$314,3),E953)</f>
        <v>5769.98</v>
      </c>
      <c r="F954" s="143">
        <f t="shared" si="391"/>
        <v>44363</v>
      </c>
      <c r="G954" s="9">
        <f t="shared" si="378"/>
        <v>5.3000578441551038E-3</v>
      </c>
      <c r="H954" s="64">
        <f t="shared" si="395"/>
        <v>44424</v>
      </c>
      <c r="I954" s="64">
        <f t="shared" si="379"/>
        <v>44424</v>
      </c>
      <c r="J954" s="1">
        <f t="shared" si="392"/>
        <v>22</v>
      </c>
      <c r="K954" s="1">
        <f t="shared" si="399"/>
        <v>2</v>
      </c>
      <c r="L954" s="5">
        <f t="shared" si="380"/>
        <v>1.00048066</v>
      </c>
      <c r="M954" s="12">
        <f t="shared" si="400"/>
        <v>1.00530005</v>
      </c>
      <c r="N954" s="12">
        <f t="shared" si="396"/>
        <v>1.132590633205055</v>
      </c>
      <c r="O954" s="5">
        <f t="shared" si="398"/>
        <v>1.1331350200000001</v>
      </c>
      <c r="P954" s="5">
        <f t="shared" si="381"/>
        <v>531.15603145</v>
      </c>
      <c r="Q954" s="10">
        <f t="shared" si="382"/>
        <v>0</v>
      </c>
      <c r="R954" s="6">
        <f t="shared" si="383"/>
        <v>0</v>
      </c>
      <c r="S954" s="5">
        <f t="shared" si="384"/>
        <v>0</v>
      </c>
      <c r="T954" s="6">
        <f t="shared" si="393"/>
        <v>0.12</v>
      </c>
      <c r="U954" s="10">
        <f t="shared" si="397"/>
        <v>13</v>
      </c>
      <c r="V954" s="10">
        <v>252</v>
      </c>
      <c r="W954" s="12">
        <f t="shared" si="385"/>
        <v>1.0058634440000001</v>
      </c>
      <c r="X954" s="5">
        <f t="shared" si="386"/>
        <v>3.1144036399999999</v>
      </c>
      <c r="Y954" s="11">
        <f t="shared" si="387"/>
        <v>0</v>
      </c>
      <c r="Z954" s="2" t="s">
        <v>65</v>
      </c>
      <c r="AA954" s="64">
        <f t="shared" si="394"/>
        <v>44407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2"/>
      <c r="DH954" s="1"/>
      <c r="DI954" s="1"/>
      <c r="DJ954" s="1"/>
      <c r="DK954" s="1"/>
      <c r="DL954" s="1"/>
      <c r="DM954" s="1"/>
    </row>
    <row r="955" spans="1:117" x14ac:dyDescent="0.2">
      <c r="A955" s="97">
        <f t="shared" si="388"/>
        <v>44396</v>
      </c>
      <c r="B955" s="5">
        <f t="shared" si="377"/>
        <v>534.27043508999998</v>
      </c>
      <c r="C955" s="5">
        <f t="shared" si="389"/>
        <v>468.74910940000001</v>
      </c>
      <c r="D955" s="63">
        <f t="shared" si="390"/>
        <v>5739.56</v>
      </c>
      <c r="E955" s="11">
        <f>IF(K955=1,VLOOKUP(A955,[1]Plan1!$BO$80:$BQ$314,3),E954)</f>
        <v>5769.98</v>
      </c>
      <c r="F955" s="143">
        <f t="shared" si="391"/>
        <v>44363</v>
      </c>
      <c r="G955" s="9">
        <f t="shared" si="378"/>
        <v>5.3000578441551038E-3</v>
      </c>
      <c r="H955" s="64">
        <f t="shared" si="395"/>
        <v>44424</v>
      </c>
      <c r="I955" s="64">
        <f t="shared" si="379"/>
        <v>44424</v>
      </c>
      <c r="J955" s="1">
        <f t="shared" si="392"/>
        <v>22</v>
      </c>
      <c r="K955" s="1">
        <f t="shared" si="399"/>
        <v>2</v>
      </c>
      <c r="L955" s="5">
        <f t="shared" si="380"/>
        <v>1.00048066</v>
      </c>
      <c r="M955" s="12">
        <f t="shared" si="400"/>
        <v>1.00530005</v>
      </c>
      <c r="N955" s="12">
        <f t="shared" si="396"/>
        <v>1.132590633205055</v>
      </c>
      <c r="O955" s="5">
        <f t="shared" si="398"/>
        <v>1.1331350200000001</v>
      </c>
      <c r="P955" s="5">
        <f t="shared" si="381"/>
        <v>531.15603145</v>
      </c>
      <c r="Q955" s="10">
        <f t="shared" si="382"/>
        <v>0</v>
      </c>
      <c r="R955" s="6">
        <f t="shared" si="383"/>
        <v>0</v>
      </c>
      <c r="S955" s="5">
        <f t="shared" si="384"/>
        <v>0</v>
      </c>
      <c r="T955" s="6">
        <f t="shared" si="393"/>
        <v>0.12</v>
      </c>
      <c r="U955" s="10">
        <f t="shared" si="397"/>
        <v>13</v>
      </c>
      <c r="V955" s="10">
        <v>252</v>
      </c>
      <c r="W955" s="12">
        <f t="shared" si="385"/>
        <v>1.0058634440000001</v>
      </c>
      <c r="X955" s="5">
        <f t="shared" si="386"/>
        <v>3.1144036399999999</v>
      </c>
      <c r="Y955" s="11">
        <f t="shared" si="387"/>
        <v>0</v>
      </c>
      <c r="Z955" s="2" t="s">
        <v>65</v>
      </c>
      <c r="AA955" s="64">
        <f t="shared" si="394"/>
        <v>44407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2"/>
      <c r="DH955" s="1"/>
      <c r="DI955" s="1"/>
      <c r="DJ955" s="1"/>
      <c r="DK955" s="1"/>
      <c r="DL955" s="1"/>
      <c r="DM955" s="1"/>
    </row>
    <row r="956" spans="1:117" x14ac:dyDescent="0.2">
      <c r="A956" s="97">
        <f t="shared" si="388"/>
        <v>44397</v>
      </c>
      <c r="B956" s="5">
        <f t="shared" si="377"/>
        <v>534.63920637000001</v>
      </c>
      <c r="C956" s="5">
        <f t="shared" si="389"/>
        <v>468.74910940000001</v>
      </c>
      <c r="D956" s="63">
        <f t="shared" si="390"/>
        <v>5739.56</v>
      </c>
      <c r="E956" s="11">
        <f>IF(K956=1,VLOOKUP(A956,[1]Plan1!$BO$80:$BQ$314,3),E955)</f>
        <v>5769.98</v>
      </c>
      <c r="F956" s="143">
        <f t="shared" si="391"/>
        <v>44363</v>
      </c>
      <c r="G956" s="9">
        <f t="shared" si="378"/>
        <v>5.3000578441551038E-3</v>
      </c>
      <c r="H956" s="64">
        <f t="shared" si="395"/>
        <v>44424</v>
      </c>
      <c r="I956" s="64">
        <f t="shared" si="379"/>
        <v>44424</v>
      </c>
      <c r="J956" s="1">
        <f t="shared" si="392"/>
        <v>22</v>
      </c>
      <c r="K956" s="1">
        <f t="shared" si="399"/>
        <v>3</v>
      </c>
      <c r="L956" s="5">
        <f t="shared" si="380"/>
        <v>1.0007210799999999</v>
      </c>
      <c r="M956" s="12">
        <f t="shared" si="400"/>
        <v>1.00530005</v>
      </c>
      <c r="N956" s="12">
        <f t="shared" si="396"/>
        <v>1.132590633205055</v>
      </c>
      <c r="O956" s="5">
        <f t="shared" si="398"/>
        <v>1.1334073200000001</v>
      </c>
      <c r="P956" s="5">
        <f t="shared" si="381"/>
        <v>531.28367183</v>
      </c>
      <c r="Q956" s="10">
        <f t="shared" si="382"/>
        <v>0</v>
      </c>
      <c r="R956" s="6">
        <f t="shared" si="383"/>
        <v>0</v>
      </c>
      <c r="S956" s="5">
        <f t="shared" si="384"/>
        <v>0</v>
      </c>
      <c r="T956" s="6">
        <f t="shared" si="393"/>
        <v>0.12</v>
      </c>
      <c r="U956" s="10">
        <f t="shared" si="397"/>
        <v>14</v>
      </c>
      <c r="V956" s="10">
        <v>252</v>
      </c>
      <c r="W956" s="12">
        <f t="shared" si="385"/>
        <v>1.0063158999999999</v>
      </c>
      <c r="X956" s="5">
        <f t="shared" si="386"/>
        <v>3.3555345399999998</v>
      </c>
      <c r="Y956" s="11">
        <f t="shared" si="387"/>
        <v>0</v>
      </c>
      <c r="Z956" s="2" t="s">
        <v>65</v>
      </c>
      <c r="AA956" s="64">
        <f t="shared" si="394"/>
        <v>44407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2"/>
      <c r="DH956" s="1"/>
      <c r="DI956" s="1"/>
      <c r="DJ956" s="1"/>
      <c r="DK956" s="1"/>
      <c r="DL956" s="1"/>
      <c r="DM956" s="1"/>
    </row>
    <row r="957" spans="1:117" x14ac:dyDescent="0.2">
      <c r="A957" s="97">
        <f t="shared" si="388"/>
        <v>44398</v>
      </c>
      <c r="B957" s="5">
        <f t="shared" si="377"/>
        <v>535.00822935000008</v>
      </c>
      <c r="C957" s="5">
        <f t="shared" si="389"/>
        <v>468.74910940000001</v>
      </c>
      <c r="D957" s="63">
        <f t="shared" si="390"/>
        <v>5739.56</v>
      </c>
      <c r="E957" s="11">
        <f>IF(K957=1,VLOOKUP(A957,[1]Plan1!$BO$80:$BQ$314,3),E956)</f>
        <v>5769.98</v>
      </c>
      <c r="F957" s="143">
        <f t="shared" si="391"/>
        <v>44363</v>
      </c>
      <c r="G957" s="9">
        <f t="shared" si="378"/>
        <v>5.3000578441551038E-3</v>
      </c>
      <c r="H957" s="64">
        <f t="shared" si="395"/>
        <v>44424</v>
      </c>
      <c r="I957" s="64">
        <f t="shared" si="379"/>
        <v>44424</v>
      </c>
      <c r="J957" s="1">
        <f t="shared" si="392"/>
        <v>22</v>
      </c>
      <c r="K957" s="1">
        <f t="shared" si="399"/>
        <v>4</v>
      </c>
      <c r="L957" s="5">
        <f t="shared" si="380"/>
        <v>1.0009615599999999</v>
      </c>
      <c r="M957" s="12">
        <f t="shared" si="400"/>
        <v>1.00530005</v>
      </c>
      <c r="N957" s="12">
        <f t="shared" si="396"/>
        <v>1.132590633205055</v>
      </c>
      <c r="O957" s="5">
        <f t="shared" si="398"/>
        <v>1.13367968</v>
      </c>
      <c r="P957" s="5">
        <f t="shared" si="381"/>
        <v>531.41134034000004</v>
      </c>
      <c r="Q957" s="10">
        <f t="shared" si="382"/>
        <v>0</v>
      </c>
      <c r="R957" s="6">
        <f t="shared" si="383"/>
        <v>0</v>
      </c>
      <c r="S957" s="5">
        <f t="shared" si="384"/>
        <v>0</v>
      </c>
      <c r="T957" s="6">
        <f t="shared" si="393"/>
        <v>0.12</v>
      </c>
      <c r="U957" s="10">
        <f t="shared" si="397"/>
        <v>15</v>
      </c>
      <c r="V957" s="10">
        <v>252</v>
      </c>
      <c r="W957" s="12">
        <f t="shared" si="385"/>
        <v>1.006768559</v>
      </c>
      <c r="X957" s="5">
        <f t="shared" si="386"/>
        <v>3.5968890099999999</v>
      </c>
      <c r="Y957" s="11">
        <f t="shared" si="387"/>
        <v>0</v>
      </c>
      <c r="Z957" s="2" t="s">
        <v>65</v>
      </c>
      <c r="AA957" s="64">
        <f t="shared" si="394"/>
        <v>44407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2"/>
      <c r="DH957" s="1"/>
      <c r="DI957" s="1"/>
      <c r="DJ957" s="1"/>
      <c r="DK957" s="1"/>
      <c r="DL957" s="1"/>
      <c r="DM957" s="1"/>
    </row>
    <row r="958" spans="1:117" x14ac:dyDescent="0.2">
      <c r="A958" s="97">
        <f t="shared" si="388"/>
        <v>44399</v>
      </c>
      <c r="B958" s="5">
        <f t="shared" si="377"/>
        <v>535.37750466</v>
      </c>
      <c r="C958" s="5">
        <f t="shared" si="389"/>
        <v>468.74910940000001</v>
      </c>
      <c r="D958" s="63">
        <f t="shared" si="390"/>
        <v>5739.56</v>
      </c>
      <c r="E958" s="11">
        <f>IF(K958=1,VLOOKUP(A958,[1]Plan1!$BO$80:$BQ$314,3),E957)</f>
        <v>5769.98</v>
      </c>
      <c r="F958" s="143">
        <f t="shared" si="391"/>
        <v>44363</v>
      </c>
      <c r="G958" s="9">
        <f t="shared" si="378"/>
        <v>5.3000578441551038E-3</v>
      </c>
      <c r="H958" s="64">
        <f t="shared" si="395"/>
        <v>44424</v>
      </c>
      <c r="I958" s="64">
        <f t="shared" si="379"/>
        <v>44424</v>
      </c>
      <c r="J958" s="1">
        <f t="shared" si="392"/>
        <v>22</v>
      </c>
      <c r="K958" s="1">
        <f t="shared" si="399"/>
        <v>5</v>
      </c>
      <c r="L958" s="5">
        <f t="shared" si="380"/>
        <v>1.00120209</v>
      </c>
      <c r="M958" s="12">
        <f t="shared" si="400"/>
        <v>1.00530005</v>
      </c>
      <c r="N958" s="12">
        <f t="shared" si="396"/>
        <v>1.132590633205055</v>
      </c>
      <c r="O958" s="5">
        <f t="shared" si="398"/>
        <v>1.1339520999999999</v>
      </c>
      <c r="P958" s="5">
        <f t="shared" si="381"/>
        <v>531.53903696999998</v>
      </c>
      <c r="Q958" s="10">
        <f t="shared" si="382"/>
        <v>0</v>
      </c>
      <c r="R958" s="6">
        <f t="shared" si="383"/>
        <v>0</v>
      </c>
      <c r="S958" s="5">
        <f t="shared" si="384"/>
        <v>0</v>
      </c>
      <c r="T958" s="6">
        <f t="shared" si="393"/>
        <v>0.12</v>
      </c>
      <c r="U958" s="10">
        <f t="shared" si="397"/>
        <v>16</v>
      </c>
      <c r="V958" s="10">
        <v>252</v>
      </c>
      <c r="W958" s="12">
        <f t="shared" si="385"/>
        <v>1.007221422</v>
      </c>
      <c r="X958" s="5">
        <f t="shared" si="386"/>
        <v>3.8384676899999999</v>
      </c>
      <c r="Y958" s="11">
        <f t="shared" si="387"/>
        <v>0</v>
      </c>
      <c r="Z958" s="2" t="s">
        <v>65</v>
      </c>
      <c r="AA958" s="64">
        <f t="shared" si="394"/>
        <v>44407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2"/>
      <c r="DH958" s="1"/>
      <c r="DI958" s="1"/>
      <c r="DJ958" s="1"/>
      <c r="DK958" s="1"/>
      <c r="DL958" s="1"/>
      <c r="DM958" s="1"/>
    </row>
    <row r="959" spans="1:117" x14ac:dyDescent="0.2">
      <c r="A959" s="97">
        <f t="shared" si="388"/>
        <v>44400</v>
      </c>
      <c r="B959" s="5">
        <f t="shared" si="377"/>
        <v>535.74704608000002</v>
      </c>
      <c r="C959" s="5">
        <f t="shared" si="389"/>
        <v>468.74910940000001</v>
      </c>
      <c r="D959" s="63">
        <f t="shared" si="390"/>
        <v>5739.56</v>
      </c>
      <c r="E959" s="11">
        <f>IF(K959=1,VLOOKUP(A959,[1]Plan1!$BO$80:$BQ$314,3),E958)</f>
        <v>5769.98</v>
      </c>
      <c r="F959" s="143">
        <f t="shared" si="391"/>
        <v>44363</v>
      </c>
      <c r="G959" s="9">
        <f t="shared" si="378"/>
        <v>5.3000578441551038E-3</v>
      </c>
      <c r="H959" s="64">
        <f t="shared" si="395"/>
        <v>44424</v>
      </c>
      <c r="I959" s="64">
        <f t="shared" si="379"/>
        <v>44424</v>
      </c>
      <c r="J959" s="1">
        <f t="shared" si="392"/>
        <v>22</v>
      </c>
      <c r="K959" s="1">
        <f t="shared" si="399"/>
        <v>6</v>
      </c>
      <c r="L959" s="5">
        <f t="shared" si="380"/>
        <v>1.00144269</v>
      </c>
      <c r="M959" s="12">
        <f t="shared" si="400"/>
        <v>1.00530005</v>
      </c>
      <c r="N959" s="12">
        <f t="shared" si="396"/>
        <v>1.132590633205055</v>
      </c>
      <c r="O959" s="5">
        <f t="shared" si="398"/>
        <v>1.13422461</v>
      </c>
      <c r="P959" s="5">
        <f t="shared" si="381"/>
        <v>531.66677578999997</v>
      </c>
      <c r="Q959" s="10">
        <f t="shared" si="382"/>
        <v>0</v>
      </c>
      <c r="R959" s="6">
        <f t="shared" si="383"/>
        <v>0</v>
      </c>
      <c r="S959" s="5">
        <f t="shared" si="384"/>
        <v>0</v>
      </c>
      <c r="T959" s="6">
        <f t="shared" si="393"/>
        <v>0.12</v>
      </c>
      <c r="U959" s="10">
        <f t="shared" si="397"/>
        <v>17</v>
      </c>
      <c r="V959" s="10">
        <v>252</v>
      </c>
      <c r="W959" s="12">
        <f t="shared" si="385"/>
        <v>1.0076744879999999</v>
      </c>
      <c r="X959" s="5">
        <f t="shared" si="386"/>
        <v>4.0802702899999996</v>
      </c>
      <c r="Y959" s="11">
        <f t="shared" si="387"/>
        <v>0</v>
      </c>
      <c r="Z959" s="2" t="s">
        <v>65</v>
      </c>
      <c r="AA959" s="64">
        <f t="shared" si="394"/>
        <v>44407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2"/>
      <c r="DH959" s="1"/>
      <c r="DI959" s="1"/>
      <c r="DJ959" s="1"/>
      <c r="DK959" s="1"/>
      <c r="DL959" s="1"/>
      <c r="DM959" s="1"/>
    </row>
    <row r="960" spans="1:117" x14ac:dyDescent="0.2">
      <c r="A960" s="97">
        <f t="shared" si="388"/>
        <v>44401</v>
      </c>
      <c r="B960" s="5">
        <f t="shared" si="377"/>
        <v>536.11683062999998</v>
      </c>
      <c r="C960" s="5">
        <f t="shared" si="389"/>
        <v>468.74910940000001</v>
      </c>
      <c r="D960" s="63">
        <f t="shared" si="390"/>
        <v>5739.56</v>
      </c>
      <c r="E960" s="11">
        <f>IF(K960=1,VLOOKUP(A960,[1]Plan1!$BO$80:$BQ$314,3),E959)</f>
        <v>5769.98</v>
      </c>
      <c r="F960" s="143">
        <f t="shared" si="391"/>
        <v>44363</v>
      </c>
      <c r="G960" s="9">
        <f t="shared" si="378"/>
        <v>5.3000578441551038E-3</v>
      </c>
      <c r="H960" s="64">
        <f t="shared" si="395"/>
        <v>44424</v>
      </c>
      <c r="I960" s="64">
        <f t="shared" si="379"/>
        <v>44424</v>
      </c>
      <c r="J960" s="1">
        <f t="shared" si="392"/>
        <v>22</v>
      </c>
      <c r="K960" s="1">
        <f t="shared" si="399"/>
        <v>7</v>
      </c>
      <c r="L960" s="5">
        <f t="shared" si="380"/>
        <v>1.00168334</v>
      </c>
      <c r="M960" s="12">
        <f t="shared" si="400"/>
        <v>1.00530005</v>
      </c>
      <c r="N960" s="12">
        <f t="shared" si="396"/>
        <v>1.132590633205055</v>
      </c>
      <c r="O960" s="5">
        <f t="shared" si="398"/>
        <v>1.13449716</v>
      </c>
      <c r="P960" s="5">
        <f t="shared" si="381"/>
        <v>531.79453335999995</v>
      </c>
      <c r="Q960" s="10">
        <f t="shared" si="382"/>
        <v>0</v>
      </c>
      <c r="R960" s="6">
        <f t="shared" si="383"/>
        <v>0</v>
      </c>
      <c r="S960" s="5">
        <f t="shared" si="384"/>
        <v>0</v>
      </c>
      <c r="T960" s="6">
        <f t="shared" si="393"/>
        <v>0.12</v>
      </c>
      <c r="U960" s="10">
        <f t="shared" si="397"/>
        <v>18</v>
      </c>
      <c r="V960" s="10">
        <v>252</v>
      </c>
      <c r="W960" s="12">
        <f t="shared" si="385"/>
        <v>1.0081277580000001</v>
      </c>
      <c r="X960" s="5">
        <f t="shared" si="386"/>
        <v>4.32229727</v>
      </c>
      <c r="Y960" s="11">
        <f t="shared" si="387"/>
        <v>0</v>
      </c>
      <c r="Z960" s="2" t="s">
        <v>65</v>
      </c>
      <c r="AA960" s="64">
        <f t="shared" si="394"/>
        <v>44407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2"/>
      <c r="DH960" s="1"/>
      <c r="DI960" s="1"/>
      <c r="DJ960" s="1"/>
      <c r="DK960" s="1"/>
      <c r="DL960" s="1"/>
      <c r="DM960" s="1"/>
    </row>
    <row r="961" spans="1:117" x14ac:dyDescent="0.2">
      <c r="A961" s="97">
        <f t="shared" si="388"/>
        <v>44402</v>
      </c>
      <c r="B961" s="5">
        <f t="shared" si="377"/>
        <v>536.11683062999998</v>
      </c>
      <c r="C961" s="5">
        <f t="shared" si="389"/>
        <v>468.74910940000001</v>
      </c>
      <c r="D961" s="63">
        <f t="shared" si="390"/>
        <v>5739.56</v>
      </c>
      <c r="E961" s="11">
        <f>IF(K961=1,VLOOKUP(A961,[1]Plan1!$BO$80:$BQ$314,3),E960)</f>
        <v>5769.98</v>
      </c>
      <c r="F961" s="143">
        <f t="shared" si="391"/>
        <v>44363</v>
      </c>
      <c r="G961" s="9">
        <f t="shared" si="378"/>
        <v>5.3000578441551038E-3</v>
      </c>
      <c r="H961" s="64">
        <f t="shared" si="395"/>
        <v>44424</v>
      </c>
      <c r="I961" s="64">
        <f t="shared" si="379"/>
        <v>44424</v>
      </c>
      <c r="J961" s="1">
        <f t="shared" si="392"/>
        <v>22</v>
      </c>
      <c r="K961" s="1">
        <f t="shared" si="399"/>
        <v>7</v>
      </c>
      <c r="L961" s="5">
        <f t="shared" si="380"/>
        <v>1.00168334</v>
      </c>
      <c r="M961" s="12">
        <f t="shared" si="400"/>
        <v>1.00530005</v>
      </c>
      <c r="N961" s="12">
        <f t="shared" si="396"/>
        <v>1.132590633205055</v>
      </c>
      <c r="O961" s="5">
        <f t="shared" si="398"/>
        <v>1.13449716</v>
      </c>
      <c r="P961" s="5">
        <f t="shared" si="381"/>
        <v>531.79453335999995</v>
      </c>
      <c r="Q961" s="10">
        <f t="shared" si="382"/>
        <v>0</v>
      </c>
      <c r="R961" s="6">
        <f t="shared" si="383"/>
        <v>0</v>
      </c>
      <c r="S961" s="5">
        <f t="shared" si="384"/>
        <v>0</v>
      </c>
      <c r="T961" s="6">
        <f t="shared" si="393"/>
        <v>0.12</v>
      </c>
      <c r="U961" s="10">
        <f t="shared" si="397"/>
        <v>18</v>
      </c>
      <c r="V961" s="10">
        <v>252</v>
      </c>
      <c r="W961" s="12">
        <f t="shared" si="385"/>
        <v>1.0081277580000001</v>
      </c>
      <c r="X961" s="5">
        <f t="shared" si="386"/>
        <v>4.32229727</v>
      </c>
      <c r="Y961" s="11">
        <f t="shared" si="387"/>
        <v>0</v>
      </c>
      <c r="Z961" s="2" t="s">
        <v>65</v>
      </c>
      <c r="AA961" s="64">
        <f t="shared" si="394"/>
        <v>44407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2"/>
      <c r="DH961" s="1"/>
      <c r="DI961" s="1"/>
      <c r="DJ961" s="1"/>
      <c r="DK961" s="1"/>
      <c r="DL961" s="1"/>
      <c r="DM961" s="1"/>
    </row>
    <row r="962" spans="1:117" x14ac:dyDescent="0.2">
      <c r="A962" s="97">
        <f t="shared" si="388"/>
        <v>44403</v>
      </c>
      <c r="B962" s="5">
        <f t="shared" si="377"/>
        <v>536.11683062999998</v>
      </c>
      <c r="C962" s="5">
        <f t="shared" si="389"/>
        <v>468.74910940000001</v>
      </c>
      <c r="D962" s="63">
        <f t="shared" si="390"/>
        <v>5739.56</v>
      </c>
      <c r="E962" s="11">
        <f>IF(K962=1,VLOOKUP(A962,[1]Plan1!$BO$80:$BQ$314,3),E961)</f>
        <v>5769.98</v>
      </c>
      <c r="F962" s="143">
        <f t="shared" si="391"/>
        <v>44363</v>
      </c>
      <c r="G962" s="9">
        <f t="shared" si="378"/>
        <v>5.3000578441551038E-3</v>
      </c>
      <c r="H962" s="64">
        <f t="shared" si="395"/>
        <v>44424</v>
      </c>
      <c r="I962" s="64">
        <f t="shared" si="379"/>
        <v>44424</v>
      </c>
      <c r="J962" s="1">
        <f t="shared" si="392"/>
        <v>22</v>
      </c>
      <c r="K962" s="1">
        <f t="shared" si="399"/>
        <v>7</v>
      </c>
      <c r="L962" s="5">
        <f t="shared" si="380"/>
        <v>1.00168334</v>
      </c>
      <c r="M962" s="12">
        <f t="shared" si="400"/>
        <v>1.00530005</v>
      </c>
      <c r="N962" s="12">
        <f t="shared" si="396"/>
        <v>1.132590633205055</v>
      </c>
      <c r="O962" s="5">
        <f t="shared" si="398"/>
        <v>1.13449716</v>
      </c>
      <c r="P962" s="5">
        <f t="shared" si="381"/>
        <v>531.79453335999995</v>
      </c>
      <c r="Q962" s="10">
        <f t="shared" si="382"/>
        <v>0</v>
      </c>
      <c r="R962" s="6">
        <f t="shared" si="383"/>
        <v>0</v>
      </c>
      <c r="S962" s="5">
        <f t="shared" si="384"/>
        <v>0</v>
      </c>
      <c r="T962" s="6">
        <f t="shared" si="393"/>
        <v>0.12</v>
      </c>
      <c r="U962" s="10">
        <f t="shared" si="397"/>
        <v>18</v>
      </c>
      <c r="V962" s="10">
        <v>252</v>
      </c>
      <c r="W962" s="12">
        <f t="shared" si="385"/>
        <v>1.0081277580000001</v>
      </c>
      <c r="X962" s="5">
        <f t="shared" si="386"/>
        <v>4.32229727</v>
      </c>
      <c r="Y962" s="11">
        <f t="shared" si="387"/>
        <v>0</v>
      </c>
      <c r="Z962" s="2" t="s">
        <v>65</v>
      </c>
      <c r="AA962" s="64">
        <f t="shared" si="394"/>
        <v>44407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2"/>
      <c r="DH962" s="1"/>
      <c r="DI962" s="1"/>
      <c r="DJ962" s="1"/>
      <c r="DK962" s="1"/>
      <c r="DL962" s="1"/>
      <c r="DM962" s="1"/>
    </row>
    <row r="963" spans="1:117" x14ac:dyDescent="0.2">
      <c r="A963" s="97">
        <f t="shared" si="388"/>
        <v>44404</v>
      </c>
      <c r="B963" s="5">
        <f t="shared" si="377"/>
        <v>536.48687786000005</v>
      </c>
      <c r="C963" s="5">
        <f t="shared" si="389"/>
        <v>468.74910940000001</v>
      </c>
      <c r="D963" s="63">
        <f t="shared" si="390"/>
        <v>5739.56</v>
      </c>
      <c r="E963" s="11">
        <f>IF(K963=1,VLOOKUP(A963,[1]Plan1!$BO$80:$BQ$314,3),E962)</f>
        <v>5769.98</v>
      </c>
      <c r="F963" s="143">
        <f t="shared" si="391"/>
        <v>44363</v>
      </c>
      <c r="G963" s="9">
        <f t="shared" si="378"/>
        <v>5.3000578441551038E-3</v>
      </c>
      <c r="H963" s="64">
        <f t="shared" si="395"/>
        <v>44424</v>
      </c>
      <c r="I963" s="64">
        <f t="shared" si="379"/>
        <v>44424</v>
      </c>
      <c r="J963" s="1">
        <f t="shared" si="392"/>
        <v>22</v>
      </c>
      <c r="K963" s="1">
        <f t="shared" si="399"/>
        <v>8</v>
      </c>
      <c r="L963" s="5">
        <f t="shared" si="380"/>
        <v>1.00192405</v>
      </c>
      <c r="M963" s="12">
        <f t="shared" si="400"/>
        <v>1.00530005</v>
      </c>
      <c r="N963" s="12">
        <f t="shared" si="396"/>
        <v>1.132590633205055</v>
      </c>
      <c r="O963" s="5">
        <f t="shared" si="398"/>
        <v>1.13476979</v>
      </c>
      <c r="P963" s="5">
        <f t="shared" si="381"/>
        <v>531.92232842999999</v>
      </c>
      <c r="Q963" s="10">
        <f t="shared" si="382"/>
        <v>0</v>
      </c>
      <c r="R963" s="6">
        <f t="shared" si="383"/>
        <v>0</v>
      </c>
      <c r="S963" s="5">
        <f t="shared" si="384"/>
        <v>0</v>
      </c>
      <c r="T963" s="6">
        <f t="shared" si="393"/>
        <v>0.12</v>
      </c>
      <c r="U963" s="10">
        <f t="shared" si="397"/>
        <v>19</v>
      </c>
      <c r="V963" s="10">
        <v>252</v>
      </c>
      <c r="W963" s="12">
        <f t="shared" si="385"/>
        <v>1.0085812329999999</v>
      </c>
      <c r="X963" s="5">
        <f t="shared" si="386"/>
        <v>4.5645494299999996</v>
      </c>
      <c r="Y963" s="11">
        <f t="shared" si="387"/>
        <v>0</v>
      </c>
      <c r="Z963" s="2" t="s">
        <v>65</v>
      </c>
      <c r="AA963" s="64">
        <f t="shared" si="394"/>
        <v>44407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2"/>
      <c r="DH963" s="1"/>
      <c r="DI963" s="1"/>
      <c r="DJ963" s="1"/>
      <c r="DK963" s="1"/>
      <c r="DL963" s="1"/>
      <c r="DM963" s="1"/>
    </row>
    <row r="964" spans="1:117" x14ac:dyDescent="0.2">
      <c r="A964" s="97">
        <f t="shared" si="388"/>
        <v>44405</v>
      </c>
      <c r="B964" s="5">
        <f t="shared" si="377"/>
        <v>536.85717265999995</v>
      </c>
      <c r="C964" s="5">
        <f t="shared" si="389"/>
        <v>468.74910940000001</v>
      </c>
      <c r="D964" s="63">
        <f t="shared" si="390"/>
        <v>5739.56</v>
      </c>
      <c r="E964" s="11">
        <f>IF(K964=1,VLOOKUP(A964,[1]Plan1!$BO$80:$BQ$314,3),E963)</f>
        <v>5769.98</v>
      </c>
      <c r="F964" s="143">
        <f t="shared" si="391"/>
        <v>44363</v>
      </c>
      <c r="G964" s="9">
        <f t="shared" si="378"/>
        <v>5.3000578441551038E-3</v>
      </c>
      <c r="H964" s="64">
        <f t="shared" si="395"/>
        <v>44424</v>
      </c>
      <c r="I964" s="64">
        <f t="shared" si="379"/>
        <v>44424</v>
      </c>
      <c r="J964" s="1">
        <f t="shared" si="392"/>
        <v>22</v>
      </c>
      <c r="K964" s="1">
        <f t="shared" si="399"/>
        <v>9</v>
      </c>
      <c r="L964" s="5">
        <f t="shared" si="380"/>
        <v>1.00216481</v>
      </c>
      <c r="M964" s="12">
        <f t="shared" si="400"/>
        <v>1.00530005</v>
      </c>
      <c r="N964" s="12">
        <f t="shared" si="396"/>
        <v>1.132590633205055</v>
      </c>
      <c r="O964" s="5">
        <f t="shared" si="398"/>
        <v>1.1350424699999999</v>
      </c>
      <c r="P964" s="5">
        <f t="shared" si="381"/>
        <v>532.05014693999999</v>
      </c>
      <c r="Q964" s="10">
        <f t="shared" si="382"/>
        <v>0</v>
      </c>
      <c r="R964" s="6">
        <f t="shared" si="383"/>
        <v>0</v>
      </c>
      <c r="S964" s="5">
        <f t="shared" si="384"/>
        <v>0</v>
      </c>
      <c r="T964" s="6">
        <f t="shared" si="393"/>
        <v>0.12</v>
      </c>
      <c r="U964" s="10">
        <f t="shared" si="397"/>
        <v>20</v>
      </c>
      <c r="V964" s="10">
        <v>252</v>
      </c>
      <c r="W964" s="12">
        <f t="shared" si="385"/>
        <v>1.0090349110000001</v>
      </c>
      <c r="X964" s="5">
        <f t="shared" si="386"/>
        <v>4.8070257200000004</v>
      </c>
      <c r="Y964" s="11">
        <f t="shared" si="387"/>
        <v>0</v>
      </c>
      <c r="Z964" s="2" t="s">
        <v>65</v>
      </c>
      <c r="AA964" s="64">
        <f t="shared" si="394"/>
        <v>44407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2"/>
      <c r="DH964" s="1"/>
      <c r="DI964" s="1"/>
      <c r="DJ964" s="1"/>
      <c r="DK964" s="1"/>
      <c r="DL964" s="1"/>
      <c r="DM964" s="1"/>
    </row>
    <row r="965" spans="1:117" x14ac:dyDescent="0.2">
      <c r="A965" s="97">
        <f t="shared" si="388"/>
        <v>44406</v>
      </c>
      <c r="B965" s="5">
        <f t="shared" si="377"/>
        <v>537.22772984999995</v>
      </c>
      <c r="C965" s="5">
        <f t="shared" si="389"/>
        <v>468.74910940000001</v>
      </c>
      <c r="D965" s="63">
        <f t="shared" si="390"/>
        <v>5739.56</v>
      </c>
      <c r="E965" s="11">
        <f>IF(K965=1,VLOOKUP(A965,[1]Plan1!$BO$80:$BQ$314,3),E964)</f>
        <v>5769.98</v>
      </c>
      <c r="F965" s="143">
        <f t="shared" si="391"/>
        <v>44363</v>
      </c>
      <c r="G965" s="9">
        <f t="shared" si="378"/>
        <v>5.3000578441551038E-3</v>
      </c>
      <c r="H965" s="64">
        <f t="shared" si="395"/>
        <v>44424</v>
      </c>
      <c r="I965" s="64">
        <f t="shared" si="379"/>
        <v>44424</v>
      </c>
      <c r="J965" s="1">
        <f t="shared" si="392"/>
        <v>22</v>
      </c>
      <c r="K965" s="1">
        <f t="shared" si="399"/>
        <v>10</v>
      </c>
      <c r="L965" s="5">
        <f t="shared" si="380"/>
        <v>1.0024056400000001</v>
      </c>
      <c r="M965" s="12">
        <f t="shared" si="400"/>
        <v>1.00530005</v>
      </c>
      <c r="N965" s="12">
        <f t="shared" si="396"/>
        <v>1.132590633205055</v>
      </c>
      <c r="O965" s="5">
        <f t="shared" si="398"/>
        <v>1.13531523</v>
      </c>
      <c r="P965" s="5">
        <f t="shared" si="381"/>
        <v>532.17800294999995</v>
      </c>
      <c r="Q965" s="10">
        <f t="shared" si="382"/>
        <v>0</v>
      </c>
      <c r="R965" s="6">
        <f t="shared" si="383"/>
        <v>0</v>
      </c>
      <c r="S965" s="5">
        <f t="shared" si="384"/>
        <v>0</v>
      </c>
      <c r="T965" s="6">
        <f t="shared" si="393"/>
        <v>0.12</v>
      </c>
      <c r="U965" s="10">
        <f t="shared" si="397"/>
        <v>21</v>
      </c>
      <c r="V965" s="10">
        <v>252</v>
      </c>
      <c r="W965" s="12">
        <f t="shared" si="385"/>
        <v>1.0094887930000001</v>
      </c>
      <c r="X965" s="5">
        <f t="shared" si="386"/>
        <v>5.0497268999999996</v>
      </c>
      <c r="Y965" s="11">
        <f t="shared" si="387"/>
        <v>0</v>
      </c>
      <c r="Z965" s="2" t="s">
        <v>65</v>
      </c>
      <c r="AA965" s="64">
        <f t="shared" si="394"/>
        <v>44407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2"/>
      <c r="DH965" s="1"/>
      <c r="DI965" s="1"/>
      <c r="DJ965" s="1"/>
      <c r="DK965" s="1"/>
      <c r="DL965" s="1"/>
      <c r="DM965" s="1"/>
    </row>
    <row r="966" spans="1:117" x14ac:dyDescent="0.2">
      <c r="A966" s="97">
        <f t="shared" si="388"/>
        <v>44407</v>
      </c>
      <c r="B966" s="5">
        <f t="shared" si="377"/>
        <v>537.59854010000004</v>
      </c>
      <c r="C966" s="5">
        <f t="shared" si="389"/>
        <v>468.74910940000001</v>
      </c>
      <c r="D966" s="63">
        <f t="shared" si="390"/>
        <v>5739.56</v>
      </c>
      <c r="E966" s="11">
        <f>IF(K966=1,VLOOKUP(A966,[1]Plan1!$BO$80:$BQ$314,3),E965)</f>
        <v>5769.98</v>
      </c>
      <c r="F966" s="143">
        <f t="shared" si="391"/>
        <v>44363</v>
      </c>
      <c r="G966" s="9">
        <f t="shared" si="378"/>
        <v>5.3000578441551038E-3</v>
      </c>
      <c r="H966" s="64">
        <f t="shared" si="395"/>
        <v>44424</v>
      </c>
      <c r="I966" s="64">
        <f t="shared" si="379"/>
        <v>44424</v>
      </c>
      <c r="J966" s="1">
        <f t="shared" si="392"/>
        <v>22</v>
      </c>
      <c r="K966" s="1">
        <f t="shared" si="399"/>
        <v>11</v>
      </c>
      <c r="L966" s="5">
        <f t="shared" si="380"/>
        <v>1.0026465200000001</v>
      </c>
      <c r="M966" s="12">
        <f t="shared" si="400"/>
        <v>1.00530005</v>
      </c>
      <c r="N966" s="12">
        <f t="shared" si="396"/>
        <v>1.132590633205055</v>
      </c>
      <c r="O966" s="5">
        <f t="shared" si="398"/>
        <v>1.13558805</v>
      </c>
      <c r="P966" s="5">
        <f t="shared" si="381"/>
        <v>532.30588708000005</v>
      </c>
      <c r="Q966" s="10">
        <f t="shared" si="382"/>
        <v>32</v>
      </c>
      <c r="R966" s="6">
        <f t="shared" si="383"/>
        <v>6.6667000000000004E-2</v>
      </c>
      <c r="S966" s="5">
        <f t="shared" si="384"/>
        <v>35.48723657</v>
      </c>
      <c r="T966" s="6">
        <f t="shared" si="393"/>
        <v>0.12</v>
      </c>
      <c r="U966" s="10">
        <f t="shared" si="397"/>
        <v>22</v>
      </c>
      <c r="V966" s="10">
        <v>252</v>
      </c>
      <c r="W966" s="12">
        <f t="shared" si="385"/>
        <v>1.009942879</v>
      </c>
      <c r="X966" s="5">
        <f t="shared" si="386"/>
        <v>5.2926530200000004</v>
      </c>
      <c r="Y966" s="11">
        <f t="shared" si="387"/>
        <v>40.779889590000003</v>
      </c>
      <c r="Z966" s="2" t="s">
        <v>65</v>
      </c>
      <c r="AA966" s="64">
        <f t="shared" si="394"/>
        <v>44407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2"/>
      <c r="DH966" s="1"/>
      <c r="DI966" s="1"/>
      <c r="DJ966" s="1"/>
      <c r="DK966" s="1"/>
      <c r="DL966" s="1"/>
      <c r="DM966" s="1"/>
    </row>
    <row r="967" spans="1:117" x14ac:dyDescent="0.2">
      <c r="A967" s="97">
        <f t="shared" si="388"/>
        <v>44408</v>
      </c>
      <c r="B967" s="5">
        <f t="shared" si="377"/>
        <v>497.16157128999998</v>
      </c>
      <c r="C967" s="5">
        <f t="shared" si="389"/>
        <v>437.49901253000002</v>
      </c>
      <c r="D967" s="63">
        <f t="shared" si="390"/>
        <v>5739.56</v>
      </c>
      <c r="E967" s="11">
        <f>IF(K967=1,VLOOKUP(A967,[1]Plan1!$BO$80:$BQ$314,3),E966)</f>
        <v>5769.98</v>
      </c>
      <c r="F967" s="143">
        <f t="shared" si="391"/>
        <v>44363</v>
      </c>
      <c r="G967" s="9">
        <f t="shared" si="378"/>
        <v>5.3000578441551038E-3</v>
      </c>
      <c r="H967" s="64">
        <f t="shared" si="395"/>
        <v>44424</v>
      </c>
      <c r="I967" s="64">
        <f t="shared" si="379"/>
        <v>44424</v>
      </c>
      <c r="J967" s="1">
        <f t="shared" si="392"/>
        <v>22</v>
      </c>
      <c r="K967" s="1">
        <f t="shared" si="399"/>
        <v>12</v>
      </c>
      <c r="L967" s="5">
        <f t="shared" si="380"/>
        <v>1.00288746</v>
      </c>
      <c r="M967" s="12">
        <f t="shared" si="400"/>
        <v>1.00530005</v>
      </c>
      <c r="N967" s="12">
        <f t="shared" si="396"/>
        <v>1.132590633205055</v>
      </c>
      <c r="O967" s="5">
        <f t="shared" si="398"/>
        <v>1.1358609399999999</v>
      </c>
      <c r="P967" s="5">
        <f t="shared" si="381"/>
        <v>496.93803961999998</v>
      </c>
      <c r="Q967" s="10">
        <f t="shared" si="382"/>
        <v>0</v>
      </c>
      <c r="R967" s="6">
        <f t="shared" si="383"/>
        <v>0</v>
      </c>
      <c r="S967" s="5">
        <f t="shared" si="384"/>
        <v>0</v>
      </c>
      <c r="T967" s="6">
        <f t="shared" si="393"/>
        <v>0.12</v>
      </c>
      <c r="U967" s="10">
        <f t="shared" si="397"/>
        <v>1</v>
      </c>
      <c r="V967" s="10">
        <v>252</v>
      </c>
      <c r="W967" s="12">
        <f t="shared" si="385"/>
        <v>1.0004498180000001</v>
      </c>
      <c r="X967" s="5">
        <f t="shared" si="386"/>
        <v>0.22353166999999999</v>
      </c>
      <c r="Y967" s="11">
        <f t="shared" si="387"/>
        <v>0</v>
      </c>
      <c r="Z967" s="2" t="s">
        <v>65</v>
      </c>
      <c r="AA967" s="64">
        <f t="shared" si="394"/>
        <v>44438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2"/>
      <c r="DH967" s="1"/>
      <c r="DI967" s="1"/>
      <c r="DJ967" s="1"/>
      <c r="DK967" s="1"/>
      <c r="DL967" s="1"/>
      <c r="DM967" s="1"/>
    </row>
    <row r="968" spans="1:117" x14ac:dyDescent="0.2">
      <c r="A968" s="97">
        <f t="shared" si="388"/>
        <v>44409</v>
      </c>
      <c r="B968" s="5">
        <f t="shared" si="377"/>
        <v>497.16157128999998</v>
      </c>
      <c r="C968" s="5">
        <f t="shared" si="389"/>
        <v>437.49901253000002</v>
      </c>
      <c r="D968" s="63">
        <f t="shared" si="390"/>
        <v>5739.56</v>
      </c>
      <c r="E968" s="11">
        <f>IF(K968=1,VLOOKUP(A968,[1]Plan1!$BO$80:$BQ$314,3),E967)</f>
        <v>5769.98</v>
      </c>
      <c r="F968" s="143">
        <f t="shared" si="391"/>
        <v>44363</v>
      </c>
      <c r="G968" s="9">
        <f t="shared" si="378"/>
        <v>5.3000578441551038E-3</v>
      </c>
      <c r="H968" s="64">
        <f t="shared" si="395"/>
        <v>44424</v>
      </c>
      <c r="I968" s="64">
        <f t="shared" si="379"/>
        <v>44424</v>
      </c>
      <c r="J968" s="1">
        <f t="shared" si="392"/>
        <v>22</v>
      </c>
      <c r="K968" s="1">
        <f t="shared" si="399"/>
        <v>12</v>
      </c>
      <c r="L968" s="5">
        <f t="shared" si="380"/>
        <v>1.00288746</v>
      </c>
      <c r="M968" s="12">
        <f t="shared" si="400"/>
        <v>1.00530005</v>
      </c>
      <c r="N968" s="12">
        <f t="shared" si="396"/>
        <v>1.132590633205055</v>
      </c>
      <c r="O968" s="5">
        <f t="shared" si="398"/>
        <v>1.1358609399999999</v>
      </c>
      <c r="P968" s="5">
        <f t="shared" si="381"/>
        <v>496.93803961999998</v>
      </c>
      <c r="Q968" s="10">
        <f t="shared" si="382"/>
        <v>0</v>
      </c>
      <c r="R968" s="6">
        <f t="shared" si="383"/>
        <v>0</v>
      </c>
      <c r="S968" s="5">
        <f t="shared" si="384"/>
        <v>0</v>
      </c>
      <c r="T968" s="6">
        <f t="shared" si="393"/>
        <v>0.12</v>
      </c>
      <c r="U968" s="10">
        <f t="shared" si="397"/>
        <v>1</v>
      </c>
      <c r="V968" s="10">
        <v>252</v>
      </c>
      <c r="W968" s="12">
        <f t="shared" si="385"/>
        <v>1.0004498180000001</v>
      </c>
      <c r="X968" s="5">
        <f t="shared" si="386"/>
        <v>0.22353166999999999</v>
      </c>
      <c r="Y968" s="11">
        <f t="shared" si="387"/>
        <v>0</v>
      </c>
      <c r="Z968" s="2" t="s">
        <v>65</v>
      </c>
      <c r="AA968" s="64">
        <f t="shared" si="394"/>
        <v>44438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2"/>
      <c r="DH968" s="1"/>
      <c r="DI968" s="1"/>
      <c r="DJ968" s="1"/>
      <c r="DK968" s="1"/>
      <c r="DL968" s="1"/>
      <c r="DM968" s="1"/>
    </row>
    <row r="969" spans="1:117" x14ac:dyDescent="0.2">
      <c r="A969" s="97">
        <f t="shared" si="388"/>
        <v>44410</v>
      </c>
      <c r="B969" s="5">
        <f t="shared" si="377"/>
        <v>497.16157128999998</v>
      </c>
      <c r="C969" s="5">
        <f t="shared" si="389"/>
        <v>437.49901253000002</v>
      </c>
      <c r="D969" s="63">
        <f t="shared" si="390"/>
        <v>5739.56</v>
      </c>
      <c r="E969" s="11">
        <f>IF(K969=1,VLOOKUP(A969,[1]Plan1!$BO$80:$BQ$314,3),E968)</f>
        <v>5769.98</v>
      </c>
      <c r="F969" s="143">
        <f t="shared" si="391"/>
        <v>44363</v>
      </c>
      <c r="G969" s="9">
        <f t="shared" si="378"/>
        <v>5.3000578441551038E-3</v>
      </c>
      <c r="H969" s="64">
        <f t="shared" si="395"/>
        <v>44424</v>
      </c>
      <c r="I969" s="64">
        <f t="shared" si="379"/>
        <v>44424</v>
      </c>
      <c r="J969" s="1">
        <f t="shared" si="392"/>
        <v>22</v>
      </c>
      <c r="K969" s="1">
        <f t="shared" si="399"/>
        <v>12</v>
      </c>
      <c r="L969" s="5">
        <f t="shared" si="380"/>
        <v>1.00288746</v>
      </c>
      <c r="M969" s="12">
        <f t="shared" si="400"/>
        <v>1.00530005</v>
      </c>
      <c r="N969" s="12">
        <f t="shared" si="396"/>
        <v>1.132590633205055</v>
      </c>
      <c r="O969" s="5">
        <f t="shared" si="398"/>
        <v>1.1358609399999999</v>
      </c>
      <c r="P969" s="5">
        <f t="shared" si="381"/>
        <v>496.93803961999998</v>
      </c>
      <c r="Q969" s="10">
        <f t="shared" si="382"/>
        <v>0</v>
      </c>
      <c r="R969" s="6">
        <f t="shared" si="383"/>
        <v>0</v>
      </c>
      <c r="S969" s="5">
        <f t="shared" si="384"/>
        <v>0</v>
      </c>
      <c r="T969" s="6">
        <f t="shared" si="393"/>
        <v>0.12</v>
      </c>
      <c r="U969" s="10">
        <f t="shared" si="397"/>
        <v>1</v>
      </c>
      <c r="V969" s="10">
        <v>252</v>
      </c>
      <c r="W969" s="12">
        <f t="shared" si="385"/>
        <v>1.0004498180000001</v>
      </c>
      <c r="X969" s="5">
        <f t="shared" si="386"/>
        <v>0.22353166999999999</v>
      </c>
      <c r="Y969" s="11">
        <f t="shared" si="387"/>
        <v>0</v>
      </c>
      <c r="Z969" s="2" t="s">
        <v>65</v>
      </c>
      <c r="AA969" s="64">
        <f t="shared" si="394"/>
        <v>44438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2"/>
      <c r="DH969" s="1"/>
      <c r="DI969" s="1"/>
      <c r="DJ969" s="1"/>
      <c r="DK969" s="1"/>
      <c r="DL969" s="1"/>
      <c r="DM969" s="1"/>
    </row>
    <row r="970" spans="1:117" x14ac:dyDescent="0.2">
      <c r="A970" s="97">
        <f t="shared" si="388"/>
        <v>44411</v>
      </c>
      <c r="B970" s="5">
        <f t="shared" ref="B970:B1033" si="401">(P970+X970)</f>
        <v>497.50472664999995</v>
      </c>
      <c r="C970" s="5">
        <f t="shared" si="389"/>
        <v>437.49901253000002</v>
      </c>
      <c r="D970" s="63">
        <f t="shared" si="390"/>
        <v>5739.56</v>
      </c>
      <c r="E970" s="11">
        <f>IF(K970=1,VLOOKUP(A970,[1]Plan1!$BO$80:$BQ$314,3),E969)</f>
        <v>5769.98</v>
      </c>
      <c r="F970" s="143">
        <f t="shared" si="391"/>
        <v>44363</v>
      </c>
      <c r="G970" s="9">
        <f t="shared" ref="G970:G1033" si="402">(E970/D970)-1</f>
        <v>5.3000578441551038E-3</v>
      </c>
      <c r="H970" s="64">
        <f t="shared" si="395"/>
        <v>44424</v>
      </c>
      <c r="I970" s="64">
        <f t="shared" ref="I970:I1033" si="403">IF(A970&gt;I969,H970,I969)</f>
        <v>44424</v>
      </c>
      <c r="J970" s="1">
        <f t="shared" si="392"/>
        <v>22</v>
      </c>
      <c r="K970" s="1">
        <f t="shared" si="399"/>
        <v>13</v>
      </c>
      <c r="L970" s="5">
        <f t="shared" ref="L970:L1033" si="404">TRUNC((E970/D970)^TRUNC((K970/J970),9),8)</f>
        <v>1.0031284600000001</v>
      </c>
      <c r="M970" s="12">
        <f t="shared" si="400"/>
        <v>1.00530005</v>
      </c>
      <c r="N970" s="12">
        <f t="shared" si="396"/>
        <v>1.132590633205055</v>
      </c>
      <c r="O970" s="5">
        <f t="shared" si="398"/>
        <v>1.13613389</v>
      </c>
      <c r="P970" s="5">
        <f t="shared" ref="P970:P1033" si="405">TRUNC(C970*O970,8)</f>
        <v>497.05745496999998</v>
      </c>
      <c r="Q970" s="10">
        <f t="shared" ref="Q970:Q1033" si="406">IF(VLOOKUP(A970,AD$10:AK$114,8)=VLOOKUP(A969,AD$10:AK$114,8),0,VLOOKUP(A970,AD$10:AK$114,8))</f>
        <v>0</v>
      </c>
      <c r="R970" s="6">
        <f t="shared" ref="R970:R1033" si="407">IF(Q970&gt;0,VLOOKUP($A970,$AD$10:$AI$114,6),0)</f>
        <v>0</v>
      </c>
      <c r="S970" s="5">
        <f t="shared" ref="S970:S1033" si="408">IF(R970&gt;0,TRUNC(R970*P970,8),0)</f>
        <v>0</v>
      </c>
      <c r="T970" s="6">
        <f t="shared" si="393"/>
        <v>0.12</v>
      </c>
      <c r="U970" s="10">
        <f t="shared" si="397"/>
        <v>2</v>
      </c>
      <c r="V970" s="10">
        <v>252</v>
      </c>
      <c r="W970" s="12">
        <f t="shared" ref="W970:W1033" si="409">ROUND((1+T970)^TRUNC((U970/V970),9),9)</f>
        <v>1.0008998389999999</v>
      </c>
      <c r="X970" s="5">
        <f t="shared" ref="X970:X1033" si="410">TRUNC((P970*(W970-1)),8)</f>
        <v>0.44727168</v>
      </c>
      <c r="Y970" s="11">
        <f t="shared" ref="Y970:Y1033" si="411">IF(Q970&gt;0,S970+X970,0)</f>
        <v>0</v>
      </c>
      <c r="Z970" s="2" t="s">
        <v>65</v>
      </c>
      <c r="AA970" s="64">
        <f t="shared" si="394"/>
        <v>44438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2"/>
      <c r="DH970" s="1"/>
      <c r="DI970" s="1"/>
      <c r="DJ970" s="1"/>
      <c r="DK970" s="1"/>
      <c r="DL970" s="1"/>
      <c r="DM970" s="1"/>
    </row>
    <row r="971" spans="1:117" x14ac:dyDescent="0.2">
      <c r="A971" s="97">
        <f t="shared" ref="A971:A1034" si="412">(A970+1)</f>
        <v>44412</v>
      </c>
      <c r="B971" s="5">
        <f t="shared" si="401"/>
        <v>497.84812009000001</v>
      </c>
      <c r="C971" s="5">
        <f t="shared" ref="C971:C1034" si="413">TRUNC(IF(Q970&gt;0,VLOOKUP(A970,$AD$12:$AE$114,2),C970),8)</f>
        <v>437.49901253000002</v>
      </c>
      <c r="D971" s="63">
        <f t="shared" ref="D971:D1034" si="414">IF(E971=E970,D970,E970)</f>
        <v>5739.56</v>
      </c>
      <c r="E971" s="11">
        <f>IF(K971=1,VLOOKUP(A971,[1]Plan1!$BO$80:$BQ$314,3),E970)</f>
        <v>5769.98</v>
      </c>
      <c r="F971" s="143">
        <f t="shared" ref="F971:F1034" si="415">IF(D971=D970,F970,A971)</f>
        <v>44363</v>
      </c>
      <c r="G971" s="9">
        <f t="shared" si="402"/>
        <v>5.3000578441551038E-3</v>
      </c>
      <c r="H971" s="64">
        <f t="shared" si="395"/>
        <v>44424</v>
      </c>
      <c r="I971" s="64">
        <f t="shared" si="403"/>
        <v>44424</v>
      </c>
      <c r="J971" s="1">
        <f t="shared" ref="J971:J1034" si="416">IF(I971=I970,J970,NETWORKDAYS(I970,I971,$AD$118:$AD$502)-1)</f>
        <v>22</v>
      </c>
      <c r="K971" s="1">
        <f t="shared" si="399"/>
        <v>14</v>
      </c>
      <c r="L971" s="5">
        <f t="shared" si="404"/>
        <v>1.0033695199999999</v>
      </c>
      <c r="M971" s="12">
        <f t="shared" si="400"/>
        <v>1.00530005</v>
      </c>
      <c r="N971" s="12">
        <f t="shared" si="396"/>
        <v>1.132590633205055</v>
      </c>
      <c r="O971" s="5">
        <f t="shared" si="398"/>
        <v>1.13640691</v>
      </c>
      <c r="P971" s="5">
        <f t="shared" si="405"/>
        <v>497.17690095</v>
      </c>
      <c r="Q971" s="10">
        <f t="shared" si="406"/>
        <v>0</v>
      </c>
      <c r="R971" s="6">
        <f t="shared" si="407"/>
        <v>0</v>
      </c>
      <c r="S971" s="5">
        <f t="shared" si="408"/>
        <v>0</v>
      </c>
      <c r="T971" s="6">
        <f t="shared" ref="T971:T1034" si="417">(T970)</f>
        <v>0.12</v>
      </c>
      <c r="U971" s="10">
        <f t="shared" si="397"/>
        <v>3</v>
      </c>
      <c r="V971" s="10">
        <v>252</v>
      </c>
      <c r="W971" s="12">
        <f t="shared" si="409"/>
        <v>1.0013500609999999</v>
      </c>
      <c r="X971" s="5">
        <f t="shared" si="410"/>
        <v>0.67121914000000005</v>
      </c>
      <c r="Y971" s="11">
        <f t="shared" si="411"/>
        <v>0</v>
      </c>
      <c r="Z971" s="2" t="s">
        <v>65</v>
      </c>
      <c r="AA971" s="64">
        <f t="shared" ref="AA971:AA1034" si="418">IF(Q970&gt;0,VLOOKUP(A970,$AD$10:$AL$114,9),AA970)</f>
        <v>44438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2"/>
      <c r="DH971" s="1"/>
      <c r="DI971" s="1"/>
      <c r="DJ971" s="1"/>
      <c r="DK971" s="1"/>
      <c r="DL971" s="1"/>
      <c r="DM971" s="1"/>
    </row>
    <row r="972" spans="1:117" x14ac:dyDescent="0.2">
      <c r="A972" s="97">
        <f t="shared" si="412"/>
        <v>44413</v>
      </c>
      <c r="B972" s="5">
        <f t="shared" si="401"/>
        <v>498.19174882999999</v>
      </c>
      <c r="C972" s="5">
        <f t="shared" si="413"/>
        <v>437.49901253000002</v>
      </c>
      <c r="D972" s="63">
        <f t="shared" si="414"/>
        <v>5739.56</v>
      </c>
      <c r="E972" s="11">
        <f>IF(K972=1,VLOOKUP(A972,[1]Plan1!$BO$80:$BQ$314,3),E971)</f>
        <v>5769.98</v>
      </c>
      <c r="F972" s="143">
        <f t="shared" si="415"/>
        <v>44363</v>
      </c>
      <c r="G972" s="9">
        <f t="shared" si="402"/>
        <v>5.3000578441551038E-3</v>
      </c>
      <c r="H972" s="64">
        <f t="shared" ref="H972:H1035" si="419">IF(DAY(A972)=15,VLOOKUP(A972,AH$118:AK$167,4),H971)</f>
        <v>44424</v>
      </c>
      <c r="I972" s="64">
        <f t="shared" si="403"/>
        <v>44424</v>
      </c>
      <c r="J972" s="1">
        <f t="shared" si="416"/>
        <v>22</v>
      </c>
      <c r="K972" s="1">
        <f t="shared" si="399"/>
        <v>15</v>
      </c>
      <c r="L972" s="5">
        <f t="shared" si="404"/>
        <v>1.0036106300000001</v>
      </c>
      <c r="M972" s="12">
        <f t="shared" si="400"/>
        <v>1.00530005</v>
      </c>
      <c r="N972" s="12">
        <f t="shared" si="396"/>
        <v>1.132590633205055</v>
      </c>
      <c r="O972" s="5">
        <f t="shared" si="398"/>
        <v>1.13667999</v>
      </c>
      <c r="P972" s="5">
        <f t="shared" si="405"/>
        <v>497.29637317999999</v>
      </c>
      <c r="Q972" s="10">
        <f t="shared" si="406"/>
        <v>0</v>
      </c>
      <c r="R972" s="6">
        <f t="shared" si="407"/>
        <v>0</v>
      </c>
      <c r="S972" s="5">
        <f t="shared" si="408"/>
        <v>0</v>
      </c>
      <c r="T972" s="6">
        <f t="shared" si="417"/>
        <v>0.12</v>
      </c>
      <c r="U972" s="10">
        <f t="shared" si="397"/>
        <v>4</v>
      </c>
      <c r="V972" s="10">
        <v>252</v>
      </c>
      <c r="W972" s="12">
        <f t="shared" si="409"/>
        <v>1.0018004869999999</v>
      </c>
      <c r="X972" s="5">
        <f t="shared" si="410"/>
        <v>0.89537564999999997</v>
      </c>
      <c r="Y972" s="11">
        <f t="shared" si="411"/>
        <v>0</v>
      </c>
      <c r="Z972" s="2" t="s">
        <v>65</v>
      </c>
      <c r="AA972" s="64">
        <f t="shared" si="418"/>
        <v>44438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2"/>
      <c r="DH972" s="1"/>
      <c r="DI972" s="1"/>
      <c r="DJ972" s="1"/>
      <c r="DK972" s="1"/>
      <c r="DL972" s="1"/>
      <c r="DM972" s="1"/>
    </row>
    <row r="973" spans="1:117" x14ac:dyDescent="0.2">
      <c r="A973" s="97">
        <f t="shared" si="412"/>
        <v>44414</v>
      </c>
      <c r="B973" s="5">
        <f t="shared" si="401"/>
        <v>498.53561637000001</v>
      </c>
      <c r="C973" s="5">
        <f t="shared" si="413"/>
        <v>437.49901253000002</v>
      </c>
      <c r="D973" s="63">
        <f t="shared" si="414"/>
        <v>5739.56</v>
      </c>
      <c r="E973" s="11">
        <f>IF(K973=1,VLOOKUP(A973,[1]Plan1!$BO$80:$BQ$314,3),E972)</f>
        <v>5769.98</v>
      </c>
      <c r="F973" s="143">
        <f t="shared" si="415"/>
        <v>44363</v>
      </c>
      <c r="G973" s="9">
        <f t="shared" si="402"/>
        <v>5.3000578441551038E-3</v>
      </c>
      <c r="H973" s="64">
        <f t="shared" si="419"/>
        <v>44424</v>
      </c>
      <c r="I973" s="64">
        <f t="shared" si="403"/>
        <v>44424</v>
      </c>
      <c r="J973" s="1">
        <f t="shared" si="416"/>
        <v>22</v>
      </c>
      <c r="K973" s="1">
        <f t="shared" si="399"/>
        <v>16</v>
      </c>
      <c r="L973" s="5">
        <f t="shared" si="404"/>
        <v>1.0038518000000001</v>
      </c>
      <c r="M973" s="12">
        <f t="shared" si="400"/>
        <v>1.00530005</v>
      </c>
      <c r="N973" s="12">
        <f t="shared" si="396"/>
        <v>1.132590633205055</v>
      </c>
      <c r="O973" s="5">
        <f t="shared" si="398"/>
        <v>1.1369531399999999</v>
      </c>
      <c r="P973" s="5">
        <f t="shared" si="405"/>
        <v>497.41587604</v>
      </c>
      <c r="Q973" s="10">
        <f t="shared" si="406"/>
        <v>0</v>
      </c>
      <c r="R973" s="6">
        <f t="shared" si="407"/>
        <v>0</v>
      </c>
      <c r="S973" s="5">
        <f t="shared" si="408"/>
        <v>0</v>
      </c>
      <c r="T973" s="6">
        <f t="shared" si="417"/>
        <v>0.12</v>
      </c>
      <c r="U973" s="10">
        <f t="shared" si="397"/>
        <v>5</v>
      </c>
      <c r="V973" s="10">
        <v>252</v>
      </c>
      <c r="W973" s="12">
        <f t="shared" si="409"/>
        <v>1.002251115</v>
      </c>
      <c r="X973" s="5">
        <f t="shared" si="410"/>
        <v>1.11974033</v>
      </c>
      <c r="Y973" s="11">
        <f t="shared" si="411"/>
        <v>0</v>
      </c>
      <c r="Z973" s="2" t="s">
        <v>65</v>
      </c>
      <c r="AA973" s="64">
        <f t="shared" si="418"/>
        <v>44438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2"/>
      <c r="DH973" s="1"/>
      <c r="DI973" s="1"/>
      <c r="DJ973" s="1"/>
      <c r="DK973" s="1"/>
      <c r="DL973" s="1"/>
      <c r="DM973" s="1"/>
    </row>
    <row r="974" spans="1:117" x14ac:dyDescent="0.2">
      <c r="A974" s="97">
        <f t="shared" si="412"/>
        <v>44415</v>
      </c>
      <c r="B974" s="5">
        <f t="shared" si="401"/>
        <v>498.87972331999998</v>
      </c>
      <c r="C974" s="5">
        <f t="shared" si="413"/>
        <v>437.49901253000002</v>
      </c>
      <c r="D974" s="63">
        <f t="shared" si="414"/>
        <v>5739.56</v>
      </c>
      <c r="E974" s="11">
        <f>IF(K974=1,VLOOKUP(A974,[1]Plan1!$BO$80:$BQ$314,3),E973)</f>
        <v>5769.98</v>
      </c>
      <c r="F974" s="143">
        <f t="shared" si="415"/>
        <v>44363</v>
      </c>
      <c r="G974" s="9">
        <f t="shared" si="402"/>
        <v>5.3000578441551038E-3</v>
      </c>
      <c r="H974" s="64">
        <f t="shared" si="419"/>
        <v>44424</v>
      </c>
      <c r="I974" s="64">
        <f t="shared" si="403"/>
        <v>44424</v>
      </c>
      <c r="J974" s="1">
        <f t="shared" si="416"/>
        <v>22</v>
      </c>
      <c r="K974" s="1">
        <f t="shared" si="399"/>
        <v>17</v>
      </c>
      <c r="L974" s="5">
        <f t="shared" si="404"/>
        <v>1.0040930299999999</v>
      </c>
      <c r="M974" s="12">
        <f t="shared" si="400"/>
        <v>1.00530005</v>
      </c>
      <c r="N974" s="12">
        <f t="shared" si="396"/>
        <v>1.132590633205055</v>
      </c>
      <c r="O974" s="5">
        <f t="shared" si="398"/>
        <v>1.1372263600000001</v>
      </c>
      <c r="P974" s="5">
        <f t="shared" si="405"/>
        <v>497.53540951999997</v>
      </c>
      <c r="Q974" s="10">
        <f t="shared" si="406"/>
        <v>0</v>
      </c>
      <c r="R974" s="6">
        <f t="shared" si="407"/>
        <v>0</v>
      </c>
      <c r="S974" s="5">
        <f t="shared" si="408"/>
        <v>0</v>
      </c>
      <c r="T974" s="6">
        <f t="shared" si="417"/>
        <v>0.12</v>
      </c>
      <c r="U974" s="10">
        <f t="shared" si="397"/>
        <v>6</v>
      </c>
      <c r="V974" s="10">
        <v>252</v>
      </c>
      <c r="W974" s="12">
        <f t="shared" si="409"/>
        <v>1.002701946</v>
      </c>
      <c r="X974" s="5">
        <f t="shared" si="410"/>
        <v>1.3443137999999999</v>
      </c>
      <c r="Y974" s="11">
        <f t="shared" si="411"/>
        <v>0</v>
      </c>
      <c r="Z974" s="2" t="s">
        <v>65</v>
      </c>
      <c r="AA974" s="64">
        <f t="shared" si="418"/>
        <v>44438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2"/>
      <c r="DH974" s="1"/>
      <c r="DI974" s="1"/>
      <c r="DJ974" s="1"/>
      <c r="DK974" s="1"/>
      <c r="DL974" s="1"/>
      <c r="DM974" s="1"/>
    </row>
    <row r="975" spans="1:117" x14ac:dyDescent="0.2">
      <c r="A975" s="97">
        <f t="shared" si="412"/>
        <v>44416</v>
      </c>
      <c r="B975" s="5">
        <f t="shared" si="401"/>
        <v>498.87972331999998</v>
      </c>
      <c r="C975" s="5">
        <f t="shared" si="413"/>
        <v>437.49901253000002</v>
      </c>
      <c r="D975" s="63">
        <f t="shared" si="414"/>
        <v>5739.56</v>
      </c>
      <c r="E975" s="11">
        <f>IF(K975=1,VLOOKUP(A975,[1]Plan1!$BO$80:$BQ$314,3),E974)</f>
        <v>5769.98</v>
      </c>
      <c r="F975" s="143">
        <f t="shared" si="415"/>
        <v>44363</v>
      </c>
      <c r="G975" s="9">
        <f t="shared" si="402"/>
        <v>5.3000578441551038E-3</v>
      </c>
      <c r="H975" s="64">
        <f t="shared" si="419"/>
        <v>44424</v>
      </c>
      <c r="I975" s="64">
        <f t="shared" si="403"/>
        <v>44424</v>
      </c>
      <c r="J975" s="1">
        <f t="shared" si="416"/>
        <v>22</v>
      </c>
      <c r="K975" s="1">
        <f t="shared" si="399"/>
        <v>17</v>
      </c>
      <c r="L975" s="5">
        <f t="shared" si="404"/>
        <v>1.0040930299999999</v>
      </c>
      <c r="M975" s="12">
        <f t="shared" si="400"/>
        <v>1.00530005</v>
      </c>
      <c r="N975" s="12">
        <f t="shared" si="396"/>
        <v>1.132590633205055</v>
      </c>
      <c r="O975" s="5">
        <f t="shared" si="398"/>
        <v>1.1372263600000001</v>
      </c>
      <c r="P975" s="5">
        <f t="shared" si="405"/>
        <v>497.53540951999997</v>
      </c>
      <c r="Q975" s="10">
        <f t="shared" si="406"/>
        <v>0</v>
      </c>
      <c r="R975" s="6">
        <f t="shared" si="407"/>
        <v>0</v>
      </c>
      <c r="S975" s="5">
        <f t="shared" si="408"/>
        <v>0</v>
      </c>
      <c r="T975" s="6">
        <f t="shared" si="417"/>
        <v>0.12</v>
      </c>
      <c r="U975" s="10">
        <f t="shared" si="397"/>
        <v>6</v>
      </c>
      <c r="V975" s="10">
        <v>252</v>
      </c>
      <c r="W975" s="12">
        <f t="shared" si="409"/>
        <v>1.002701946</v>
      </c>
      <c r="X975" s="5">
        <f t="shared" si="410"/>
        <v>1.3443137999999999</v>
      </c>
      <c r="Y975" s="11">
        <f t="shared" si="411"/>
        <v>0</v>
      </c>
      <c r="Z975" s="2" t="s">
        <v>65</v>
      </c>
      <c r="AA975" s="64">
        <f t="shared" si="418"/>
        <v>44438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2"/>
      <c r="DH975" s="1"/>
      <c r="DI975" s="1"/>
      <c r="DJ975" s="1"/>
      <c r="DK975" s="1"/>
      <c r="DL975" s="1"/>
      <c r="DM975" s="1"/>
    </row>
    <row r="976" spans="1:117" x14ac:dyDescent="0.2">
      <c r="A976" s="97">
        <f t="shared" si="412"/>
        <v>44417</v>
      </c>
      <c r="B976" s="5">
        <f t="shared" si="401"/>
        <v>498.87972331999998</v>
      </c>
      <c r="C976" s="5">
        <f t="shared" si="413"/>
        <v>437.49901253000002</v>
      </c>
      <c r="D976" s="63">
        <f t="shared" si="414"/>
        <v>5739.56</v>
      </c>
      <c r="E976" s="11">
        <f>IF(K976=1,VLOOKUP(A976,[1]Plan1!$BO$80:$BQ$314,3),E975)</f>
        <v>5769.98</v>
      </c>
      <c r="F976" s="143">
        <f t="shared" si="415"/>
        <v>44363</v>
      </c>
      <c r="G976" s="9">
        <f t="shared" si="402"/>
        <v>5.3000578441551038E-3</v>
      </c>
      <c r="H976" s="64">
        <f t="shared" si="419"/>
        <v>44424</v>
      </c>
      <c r="I976" s="64">
        <f t="shared" si="403"/>
        <v>44424</v>
      </c>
      <c r="J976" s="1">
        <f t="shared" si="416"/>
        <v>22</v>
      </c>
      <c r="K976" s="1">
        <f t="shared" si="399"/>
        <v>17</v>
      </c>
      <c r="L976" s="5">
        <f t="shared" si="404"/>
        <v>1.0040930299999999</v>
      </c>
      <c r="M976" s="12">
        <f t="shared" si="400"/>
        <v>1.00530005</v>
      </c>
      <c r="N976" s="12">
        <f t="shared" si="396"/>
        <v>1.132590633205055</v>
      </c>
      <c r="O976" s="5">
        <f t="shared" si="398"/>
        <v>1.1372263600000001</v>
      </c>
      <c r="P976" s="5">
        <f t="shared" si="405"/>
        <v>497.53540951999997</v>
      </c>
      <c r="Q976" s="10">
        <f t="shared" si="406"/>
        <v>0</v>
      </c>
      <c r="R976" s="6">
        <f t="shared" si="407"/>
        <v>0</v>
      </c>
      <c r="S976" s="5">
        <f t="shared" si="408"/>
        <v>0</v>
      </c>
      <c r="T976" s="6">
        <f t="shared" si="417"/>
        <v>0.12</v>
      </c>
      <c r="U976" s="10">
        <f t="shared" si="397"/>
        <v>6</v>
      </c>
      <c r="V976" s="10">
        <v>252</v>
      </c>
      <c r="W976" s="12">
        <f t="shared" si="409"/>
        <v>1.002701946</v>
      </c>
      <c r="X976" s="5">
        <f t="shared" si="410"/>
        <v>1.3443137999999999</v>
      </c>
      <c r="Y976" s="11">
        <f t="shared" si="411"/>
        <v>0</v>
      </c>
      <c r="Z976" s="2" t="s">
        <v>65</v>
      </c>
      <c r="AA976" s="64">
        <f t="shared" si="418"/>
        <v>44438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2"/>
      <c r="DH976" s="1"/>
      <c r="DI976" s="1"/>
      <c r="DJ976" s="1"/>
      <c r="DK976" s="1"/>
      <c r="DL976" s="1"/>
      <c r="DM976" s="1"/>
    </row>
    <row r="977" spans="1:117" x14ac:dyDescent="0.2">
      <c r="A977" s="97">
        <f t="shared" si="412"/>
        <v>44418</v>
      </c>
      <c r="B977" s="5">
        <f t="shared" si="401"/>
        <v>499.22406491000004</v>
      </c>
      <c r="C977" s="5">
        <f t="shared" si="413"/>
        <v>437.49901253000002</v>
      </c>
      <c r="D977" s="63">
        <f t="shared" si="414"/>
        <v>5739.56</v>
      </c>
      <c r="E977" s="11">
        <f>IF(K977=1,VLOOKUP(A977,[1]Plan1!$BO$80:$BQ$314,3),E976)</f>
        <v>5769.98</v>
      </c>
      <c r="F977" s="143">
        <f t="shared" si="415"/>
        <v>44363</v>
      </c>
      <c r="G977" s="9">
        <f t="shared" si="402"/>
        <v>5.3000578441551038E-3</v>
      </c>
      <c r="H977" s="64">
        <f t="shared" si="419"/>
        <v>44424</v>
      </c>
      <c r="I977" s="64">
        <f t="shared" si="403"/>
        <v>44424</v>
      </c>
      <c r="J977" s="1">
        <f t="shared" si="416"/>
        <v>22</v>
      </c>
      <c r="K977" s="1">
        <f t="shared" si="399"/>
        <v>18</v>
      </c>
      <c r="L977" s="5">
        <f t="shared" si="404"/>
        <v>1.0043343199999999</v>
      </c>
      <c r="M977" s="12">
        <f t="shared" si="400"/>
        <v>1.00530005</v>
      </c>
      <c r="N977" s="12">
        <f t="shared" si="396"/>
        <v>1.132590633205055</v>
      </c>
      <c r="O977" s="5">
        <f t="shared" si="398"/>
        <v>1.1374996399999999</v>
      </c>
      <c r="P977" s="5">
        <f t="shared" si="405"/>
        <v>497.65496925000002</v>
      </c>
      <c r="Q977" s="10">
        <f t="shared" si="406"/>
        <v>0</v>
      </c>
      <c r="R977" s="6">
        <f t="shared" si="407"/>
        <v>0</v>
      </c>
      <c r="S977" s="5">
        <f t="shared" si="408"/>
        <v>0</v>
      </c>
      <c r="T977" s="6">
        <f t="shared" si="417"/>
        <v>0.12</v>
      </c>
      <c r="U977" s="10">
        <f t="shared" si="397"/>
        <v>7</v>
      </c>
      <c r="V977" s="10">
        <v>252</v>
      </c>
      <c r="W977" s="12">
        <f t="shared" si="409"/>
        <v>1.003152979</v>
      </c>
      <c r="X977" s="5">
        <f t="shared" si="410"/>
        <v>1.5690956599999999</v>
      </c>
      <c r="Y977" s="11">
        <f t="shared" si="411"/>
        <v>0</v>
      </c>
      <c r="Z977" s="2" t="s">
        <v>65</v>
      </c>
      <c r="AA977" s="64">
        <f t="shared" si="418"/>
        <v>44438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2"/>
      <c r="DH977" s="1"/>
      <c r="DI977" s="1"/>
      <c r="DJ977" s="1"/>
      <c r="DK977" s="1"/>
      <c r="DL977" s="1"/>
      <c r="DM977" s="1"/>
    </row>
    <row r="978" spans="1:117" x14ac:dyDescent="0.2">
      <c r="A978" s="97">
        <f t="shared" si="412"/>
        <v>44419</v>
      </c>
      <c r="B978" s="5">
        <f t="shared" si="401"/>
        <v>499.56864662999999</v>
      </c>
      <c r="C978" s="5">
        <f t="shared" si="413"/>
        <v>437.49901253000002</v>
      </c>
      <c r="D978" s="63">
        <f t="shared" si="414"/>
        <v>5739.56</v>
      </c>
      <c r="E978" s="11">
        <f>IF(K978=1,VLOOKUP(A978,[1]Plan1!$BO$80:$BQ$314,3),E977)</f>
        <v>5769.98</v>
      </c>
      <c r="F978" s="143">
        <f t="shared" si="415"/>
        <v>44363</v>
      </c>
      <c r="G978" s="9">
        <f t="shared" si="402"/>
        <v>5.3000578441551038E-3</v>
      </c>
      <c r="H978" s="64">
        <f t="shared" si="419"/>
        <v>44424</v>
      </c>
      <c r="I978" s="64">
        <f t="shared" si="403"/>
        <v>44424</v>
      </c>
      <c r="J978" s="1">
        <f t="shared" si="416"/>
        <v>22</v>
      </c>
      <c r="K978" s="1">
        <f t="shared" si="399"/>
        <v>19</v>
      </c>
      <c r="L978" s="5">
        <f t="shared" si="404"/>
        <v>1.0045756699999999</v>
      </c>
      <c r="M978" s="12">
        <f t="shared" si="400"/>
        <v>1.00530005</v>
      </c>
      <c r="N978" s="12">
        <f t="shared" si="396"/>
        <v>1.132590633205055</v>
      </c>
      <c r="O978" s="5">
        <f t="shared" si="398"/>
        <v>1.13777299</v>
      </c>
      <c r="P978" s="5">
        <f t="shared" si="405"/>
        <v>497.77455959999998</v>
      </c>
      <c r="Q978" s="10">
        <f t="shared" si="406"/>
        <v>0</v>
      </c>
      <c r="R978" s="6">
        <f t="shared" si="407"/>
        <v>0</v>
      </c>
      <c r="S978" s="5">
        <f t="shared" si="408"/>
        <v>0</v>
      </c>
      <c r="T978" s="6">
        <f t="shared" si="417"/>
        <v>0.12</v>
      </c>
      <c r="U978" s="10">
        <f t="shared" si="397"/>
        <v>8</v>
      </c>
      <c r="V978" s="10">
        <v>252</v>
      </c>
      <c r="W978" s="12">
        <f t="shared" si="409"/>
        <v>1.003604216</v>
      </c>
      <c r="X978" s="5">
        <f t="shared" si="410"/>
        <v>1.79408703</v>
      </c>
      <c r="Y978" s="11">
        <f t="shared" si="411"/>
        <v>0</v>
      </c>
      <c r="Z978" s="2" t="s">
        <v>65</v>
      </c>
      <c r="AA978" s="64">
        <f t="shared" si="418"/>
        <v>44438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2"/>
      <c r="DH978" s="1"/>
      <c r="DI978" s="1"/>
      <c r="DJ978" s="1"/>
      <c r="DK978" s="1"/>
      <c r="DL978" s="1"/>
      <c r="DM978" s="1"/>
    </row>
    <row r="979" spans="1:117" x14ac:dyDescent="0.2">
      <c r="A979" s="97">
        <f t="shared" si="412"/>
        <v>44420</v>
      </c>
      <c r="B979" s="5">
        <f t="shared" si="401"/>
        <v>499.91346321000003</v>
      </c>
      <c r="C979" s="5">
        <f t="shared" si="413"/>
        <v>437.49901253000002</v>
      </c>
      <c r="D979" s="63">
        <f t="shared" si="414"/>
        <v>5739.56</v>
      </c>
      <c r="E979" s="11">
        <f>IF(K979=1,VLOOKUP(A979,[1]Plan1!$BO$80:$BQ$314,3),E978)</f>
        <v>5769.98</v>
      </c>
      <c r="F979" s="143">
        <f t="shared" si="415"/>
        <v>44363</v>
      </c>
      <c r="G979" s="9">
        <f t="shared" si="402"/>
        <v>5.3000578441551038E-3</v>
      </c>
      <c r="H979" s="64">
        <f t="shared" si="419"/>
        <v>44424</v>
      </c>
      <c r="I979" s="64">
        <f t="shared" si="403"/>
        <v>44424</v>
      </c>
      <c r="J979" s="1">
        <f t="shared" si="416"/>
        <v>22</v>
      </c>
      <c r="K979" s="1">
        <f t="shared" si="399"/>
        <v>20</v>
      </c>
      <c r="L979" s="5">
        <f t="shared" si="404"/>
        <v>1.0048170700000001</v>
      </c>
      <c r="M979" s="12">
        <f t="shared" si="400"/>
        <v>1.00530005</v>
      </c>
      <c r="N979" s="12">
        <f t="shared" si="396"/>
        <v>1.132590633205055</v>
      </c>
      <c r="O979" s="5">
        <f t="shared" si="398"/>
        <v>1.1380463999999999</v>
      </c>
      <c r="P979" s="5">
        <f t="shared" si="405"/>
        <v>497.89417621000001</v>
      </c>
      <c r="Q979" s="10">
        <f t="shared" si="406"/>
        <v>0</v>
      </c>
      <c r="R979" s="6">
        <f t="shared" si="407"/>
        <v>0</v>
      </c>
      <c r="S979" s="5">
        <f t="shared" si="408"/>
        <v>0</v>
      </c>
      <c r="T979" s="6">
        <f t="shared" si="417"/>
        <v>0.12</v>
      </c>
      <c r="U979" s="10">
        <f t="shared" si="397"/>
        <v>9</v>
      </c>
      <c r="V979" s="10">
        <v>252</v>
      </c>
      <c r="W979" s="12">
        <f t="shared" si="409"/>
        <v>1.0040556549999999</v>
      </c>
      <c r="X979" s="5">
        <f t="shared" si="410"/>
        <v>2.0192869999999998</v>
      </c>
      <c r="Y979" s="11">
        <f t="shared" si="411"/>
        <v>0</v>
      </c>
      <c r="Z979" s="2" t="s">
        <v>65</v>
      </c>
      <c r="AA979" s="64">
        <f t="shared" si="418"/>
        <v>44438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2"/>
      <c r="DH979" s="1"/>
      <c r="DI979" s="1"/>
      <c r="DJ979" s="1"/>
      <c r="DK979" s="1"/>
      <c r="DL979" s="1"/>
      <c r="DM979" s="1"/>
    </row>
    <row r="980" spans="1:117" x14ac:dyDescent="0.2">
      <c r="A980" s="97">
        <f t="shared" si="412"/>
        <v>44421</v>
      </c>
      <c r="B980" s="5">
        <f t="shared" si="401"/>
        <v>500.25851525000002</v>
      </c>
      <c r="C980" s="5">
        <f t="shared" si="413"/>
        <v>437.49901253000002</v>
      </c>
      <c r="D980" s="63">
        <f t="shared" si="414"/>
        <v>5739.56</v>
      </c>
      <c r="E980" s="11">
        <f>IF(K980=1,VLOOKUP(A980,[1]Plan1!$BO$80:$BQ$314,3),E979)</f>
        <v>5769.98</v>
      </c>
      <c r="F980" s="143">
        <f t="shared" si="415"/>
        <v>44363</v>
      </c>
      <c r="G980" s="9">
        <f t="shared" si="402"/>
        <v>5.3000578441551038E-3</v>
      </c>
      <c r="H980" s="64">
        <f t="shared" si="419"/>
        <v>44424</v>
      </c>
      <c r="I980" s="64">
        <f t="shared" si="403"/>
        <v>44424</v>
      </c>
      <c r="J980" s="1">
        <f t="shared" si="416"/>
        <v>22</v>
      </c>
      <c r="K980" s="1">
        <f t="shared" si="399"/>
        <v>21</v>
      </c>
      <c r="L980" s="5">
        <f t="shared" si="404"/>
        <v>1.0050585299999999</v>
      </c>
      <c r="M980" s="12">
        <f t="shared" si="400"/>
        <v>1.00530005</v>
      </c>
      <c r="N980" s="12">
        <f t="shared" si="396"/>
        <v>1.132590633205055</v>
      </c>
      <c r="O980" s="5">
        <f t="shared" si="398"/>
        <v>1.1383198699999999</v>
      </c>
      <c r="P980" s="5">
        <f t="shared" si="405"/>
        <v>498.01381906</v>
      </c>
      <c r="Q980" s="10">
        <f t="shared" si="406"/>
        <v>0</v>
      </c>
      <c r="R980" s="6">
        <f t="shared" si="407"/>
        <v>0</v>
      </c>
      <c r="S980" s="5">
        <f t="shared" si="408"/>
        <v>0</v>
      </c>
      <c r="T980" s="6">
        <f t="shared" si="417"/>
        <v>0.12</v>
      </c>
      <c r="U980" s="10">
        <f t="shared" si="397"/>
        <v>10</v>
      </c>
      <c r="V980" s="10">
        <v>252</v>
      </c>
      <c r="W980" s="12">
        <f t="shared" si="409"/>
        <v>1.004507297</v>
      </c>
      <c r="X980" s="5">
        <f t="shared" si="410"/>
        <v>2.24469619</v>
      </c>
      <c r="Y980" s="11">
        <f t="shared" si="411"/>
        <v>0</v>
      </c>
      <c r="Z980" s="2" t="s">
        <v>65</v>
      </c>
      <c r="AA980" s="64">
        <f t="shared" si="418"/>
        <v>44438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2"/>
      <c r="DH980" s="1"/>
      <c r="DI980" s="1"/>
      <c r="DJ980" s="1"/>
      <c r="DK980" s="1"/>
      <c r="DL980" s="1"/>
      <c r="DM980" s="1"/>
    </row>
    <row r="981" spans="1:117" x14ac:dyDescent="0.2">
      <c r="A981" s="97">
        <f t="shared" si="412"/>
        <v>44422</v>
      </c>
      <c r="B981" s="5">
        <f t="shared" si="401"/>
        <v>500.60381216000002</v>
      </c>
      <c r="C981" s="5">
        <f t="shared" si="413"/>
        <v>437.49901253000002</v>
      </c>
      <c r="D981" s="63">
        <f t="shared" si="414"/>
        <v>5739.56</v>
      </c>
      <c r="E981" s="11">
        <f>IF(K981=1,VLOOKUP(A981,[1]Plan1!$BO$80:$BQ$314,3),E980)</f>
        <v>5769.98</v>
      </c>
      <c r="F981" s="143">
        <f t="shared" si="415"/>
        <v>44363</v>
      </c>
      <c r="G981" s="9">
        <f t="shared" si="402"/>
        <v>5.3000578441551038E-3</v>
      </c>
      <c r="H981" s="64">
        <f t="shared" si="419"/>
        <v>44424</v>
      </c>
      <c r="I981" s="64">
        <f t="shared" si="403"/>
        <v>44424</v>
      </c>
      <c r="J981" s="1">
        <f t="shared" si="416"/>
        <v>22</v>
      </c>
      <c r="K981" s="1">
        <f t="shared" si="399"/>
        <v>22</v>
      </c>
      <c r="L981" s="5">
        <f t="shared" si="404"/>
        <v>1.00530005</v>
      </c>
      <c r="M981" s="12">
        <f t="shared" si="400"/>
        <v>1.00530005</v>
      </c>
      <c r="N981" s="12">
        <f t="shared" si="396"/>
        <v>1.132590633205055</v>
      </c>
      <c r="O981" s="5">
        <f t="shared" si="398"/>
        <v>1.1385934200000001</v>
      </c>
      <c r="P981" s="5">
        <f t="shared" si="405"/>
        <v>498.13349692000003</v>
      </c>
      <c r="Q981" s="10">
        <f t="shared" si="406"/>
        <v>0</v>
      </c>
      <c r="R981" s="6">
        <f t="shared" si="407"/>
        <v>0</v>
      </c>
      <c r="S981" s="5">
        <f t="shared" si="408"/>
        <v>0</v>
      </c>
      <c r="T981" s="6">
        <f t="shared" si="417"/>
        <v>0.12</v>
      </c>
      <c r="U981" s="10">
        <f t="shared" si="397"/>
        <v>11</v>
      </c>
      <c r="V981" s="10">
        <v>252</v>
      </c>
      <c r="W981" s="12">
        <f t="shared" si="409"/>
        <v>1.004959143</v>
      </c>
      <c r="X981" s="5">
        <f t="shared" si="410"/>
        <v>2.4703152400000001</v>
      </c>
      <c r="Y981" s="11">
        <f t="shared" si="411"/>
        <v>0</v>
      </c>
      <c r="Z981" s="2" t="s">
        <v>65</v>
      </c>
      <c r="AA981" s="64">
        <f t="shared" si="418"/>
        <v>44438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2"/>
      <c r="DH981" s="1"/>
      <c r="DI981" s="1"/>
      <c r="DJ981" s="1"/>
      <c r="DK981" s="1"/>
      <c r="DL981" s="1"/>
      <c r="DM981" s="1"/>
    </row>
    <row r="982" spans="1:117" x14ac:dyDescent="0.2">
      <c r="A982" s="97">
        <f t="shared" si="412"/>
        <v>44423</v>
      </c>
      <c r="B982" s="5">
        <f t="shared" si="401"/>
        <v>500.60381216000002</v>
      </c>
      <c r="C982" s="5">
        <f t="shared" si="413"/>
        <v>437.49901253000002</v>
      </c>
      <c r="D982" s="63">
        <f t="shared" si="414"/>
        <v>5739.56</v>
      </c>
      <c r="E982" s="11">
        <f>IF(K982=1,VLOOKUP(A982,[1]Plan1!$BO$80:$BQ$314,3),E981)</f>
        <v>5769.98</v>
      </c>
      <c r="F982" s="143">
        <f t="shared" si="415"/>
        <v>44363</v>
      </c>
      <c r="G982" s="9">
        <f t="shared" si="402"/>
        <v>5.3000578441551038E-3</v>
      </c>
      <c r="H982" s="64">
        <f t="shared" si="419"/>
        <v>44454</v>
      </c>
      <c r="I982" s="64">
        <f t="shared" si="403"/>
        <v>44424</v>
      </c>
      <c r="J982" s="1">
        <f t="shared" si="416"/>
        <v>22</v>
      </c>
      <c r="K982" s="1">
        <f t="shared" si="399"/>
        <v>22</v>
      </c>
      <c r="L982" s="5">
        <f t="shared" si="404"/>
        <v>1.00530005</v>
      </c>
      <c r="M982" s="12">
        <f t="shared" si="400"/>
        <v>1.00530005</v>
      </c>
      <c r="N982" s="12">
        <f t="shared" si="396"/>
        <v>1.132590633205055</v>
      </c>
      <c r="O982" s="5">
        <f t="shared" si="398"/>
        <v>1.1385934200000001</v>
      </c>
      <c r="P982" s="5">
        <f t="shared" si="405"/>
        <v>498.13349692000003</v>
      </c>
      <c r="Q982" s="10">
        <f t="shared" si="406"/>
        <v>0</v>
      </c>
      <c r="R982" s="6">
        <f t="shared" si="407"/>
        <v>0</v>
      </c>
      <c r="S982" s="5">
        <f t="shared" si="408"/>
        <v>0</v>
      </c>
      <c r="T982" s="6">
        <f t="shared" si="417"/>
        <v>0.12</v>
      </c>
      <c r="U982" s="10">
        <f t="shared" si="397"/>
        <v>11</v>
      </c>
      <c r="V982" s="10">
        <v>252</v>
      </c>
      <c r="W982" s="12">
        <f t="shared" si="409"/>
        <v>1.004959143</v>
      </c>
      <c r="X982" s="5">
        <f t="shared" si="410"/>
        <v>2.4703152400000001</v>
      </c>
      <c r="Y982" s="11">
        <f t="shared" si="411"/>
        <v>0</v>
      </c>
      <c r="Z982" s="2" t="s">
        <v>65</v>
      </c>
      <c r="AA982" s="64">
        <f t="shared" si="418"/>
        <v>44438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2"/>
      <c r="DH982" s="1"/>
      <c r="DI982" s="1"/>
      <c r="DJ982" s="1"/>
      <c r="DK982" s="1"/>
      <c r="DL982" s="1"/>
      <c r="DM982" s="1"/>
    </row>
    <row r="983" spans="1:117" x14ac:dyDescent="0.2">
      <c r="A983" s="97">
        <f t="shared" si="412"/>
        <v>44424</v>
      </c>
      <c r="B983" s="5">
        <f t="shared" si="401"/>
        <v>500.60381216000002</v>
      </c>
      <c r="C983" s="5">
        <f t="shared" si="413"/>
        <v>437.49901253000002</v>
      </c>
      <c r="D983" s="63">
        <f t="shared" si="414"/>
        <v>5739.56</v>
      </c>
      <c r="E983" s="11">
        <f>IF(K983=1,VLOOKUP(A983,[1]Plan1!$BO$80:$BQ$314,3),E982)</f>
        <v>5769.98</v>
      </c>
      <c r="F983" s="143">
        <f t="shared" si="415"/>
        <v>44363</v>
      </c>
      <c r="G983" s="9">
        <f t="shared" si="402"/>
        <v>5.3000578441551038E-3</v>
      </c>
      <c r="H983" s="64">
        <f t="shared" si="419"/>
        <v>44454</v>
      </c>
      <c r="I983" s="64">
        <f t="shared" si="403"/>
        <v>44424</v>
      </c>
      <c r="J983" s="1">
        <f t="shared" si="416"/>
        <v>22</v>
      </c>
      <c r="K983" s="1">
        <f t="shared" si="399"/>
        <v>22</v>
      </c>
      <c r="L983" s="5">
        <f t="shared" si="404"/>
        <v>1.00530005</v>
      </c>
      <c r="M983" s="12">
        <f t="shared" si="400"/>
        <v>1.00530005</v>
      </c>
      <c r="N983" s="12">
        <f t="shared" si="396"/>
        <v>1.132590633205055</v>
      </c>
      <c r="O983" s="5">
        <f t="shared" si="398"/>
        <v>1.1385934200000001</v>
      </c>
      <c r="P983" s="5">
        <f t="shared" si="405"/>
        <v>498.13349692000003</v>
      </c>
      <c r="Q983" s="10">
        <f t="shared" si="406"/>
        <v>0</v>
      </c>
      <c r="R983" s="6">
        <f t="shared" si="407"/>
        <v>0</v>
      </c>
      <c r="S983" s="5">
        <f t="shared" si="408"/>
        <v>0</v>
      </c>
      <c r="T983" s="6">
        <f t="shared" si="417"/>
        <v>0.12</v>
      </c>
      <c r="U983" s="10">
        <f t="shared" si="397"/>
        <v>11</v>
      </c>
      <c r="V983" s="10">
        <v>252</v>
      </c>
      <c r="W983" s="12">
        <f t="shared" si="409"/>
        <v>1.004959143</v>
      </c>
      <c r="X983" s="5">
        <f t="shared" si="410"/>
        <v>2.4703152400000001</v>
      </c>
      <c r="Y983" s="11">
        <f t="shared" si="411"/>
        <v>0</v>
      </c>
      <c r="Z983" s="2" t="s">
        <v>65</v>
      </c>
      <c r="AA983" s="64">
        <f t="shared" si="418"/>
        <v>44438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2"/>
      <c r="DH983" s="1"/>
      <c r="DI983" s="1"/>
      <c r="DJ983" s="1"/>
      <c r="DK983" s="1"/>
      <c r="DL983" s="1"/>
      <c r="DM983" s="1"/>
    </row>
    <row r="984" spans="1:117" x14ac:dyDescent="0.2">
      <c r="A984" s="97">
        <f t="shared" si="412"/>
        <v>44425</v>
      </c>
      <c r="B984" s="5">
        <f t="shared" si="401"/>
        <v>500.95506742000003</v>
      </c>
      <c r="C984" s="5">
        <f t="shared" si="413"/>
        <v>437.49901253000002</v>
      </c>
      <c r="D984" s="63">
        <f t="shared" si="414"/>
        <v>5739.56</v>
      </c>
      <c r="E984" s="11">
        <f>IF(K984=1,VLOOKUP(A984,[1]Plan1!$BO$80:$BQ$314,3),E983)</f>
        <v>5769.98</v>
      </c>
      <c r="F984" s="143">
        <f t="shared" si="415"/>
        <v>44363</v>
      </c>
      <c r="G984" s="9">
        <f t="shared" si="402"/>
        <v>5.3000578441551038E-3</v>
      </c>
      <c r="H984" s="64">
        <f t="shared" si="419"/>
        <v>44454</v>
      </c>
      <c r="I984" s="64">
        <f t="shared" si="403"/>
        <v>44454</v>
      </c>
      <c r="J984" s="1">
        <f t="shared" si="416"/>
        <v>21</v>
      </c>
      <c r="K984" s="1">
        <f t="shared" si="399"/>
        <v>1</v>
      </c>
      <c r="L984" s="5">
        <f t="shared" si="404"/>
        <v>1.0002517399999999</v>
      </c>
      <c r="M984" s="12">
        <f t="shared" si="400"/>
        <v>1.00530005</v>
      </c>
      <c r="N984" s="12">
        <f t="shared" si="396"/>
        <v>1.1385934201905734</v>
      </c>
      <c r="O984" s="5">
        <f t="shared" si="398"/>
        <v>1.1388800400000001</v>
      </c>
      <c r="P984" s="5">
        <f t="shared" si="405"/>
        <v>498.25889289000003</v>
      </c>
      <c r="Q984" s="10">
        <f t="shared" si="406"/>
        <v>0</v>
      </c>
      <c r="R984" s="6">
        <f t="shared" si="407"/>
        <v>0</v>
      </c>
      <c r="S984" s="5">
        <f t="shared" si="408"/>
        <v>0</v>
      </c>
      <c r="T984" s="6">
        <f t="shared" si="417"/>
        <v>0.12</v>
      </c>
      <c r="U984" s="10">
        <f t="shared" si="397"/>
        <v>12</v>
      </c>
      <c r="V984" s="10">
        <v>252</v>
      </c>
      <c r="W984" s="12">
        <f t="shared" si="409"/>
        <v>1.005411192</v>
      </c>
      <c r="X984" s="5">
        <f t="shared" si="410"/>
        <v>2.69617453</v>
      </c>
      <c r="Y984" s="11">
        <f t="shared" si="411"/>
        <v>0</v>
      </c>
      <c r="Z984" s="2" t="s">
        <v>65</v>
      </c>
      <c r="AA984" s="64">
        <f t="shared" si="418"/>
        <v>44438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2"/>
      <c r="DH984" s="1"/>
      <c r="DI984" s="1"/>
      <c r="DJ984" s="1"/>
      <c r="DK984" s="1"/>
      <c r="DL984" s="1"/>
      <c r="DM984" s="1"/>
    </row>
    <row r="985" spans="1:117" x14ac:dyDescent="0.2">
      <c r="A985" s="97">
        <f t="shared" si="412"/>
        <v>44426</v>
      </c>
      <c r="B985" s="5">
        <f t="shared" si="401"/>
        <v>501.30658562999997</v>
      </c>
      <c r="C985" s="5">
        <f t="shared" si="413"/>
        <v>437.49901253000002</v>
      </c>
      <c r="D985" s="63">
        <f t="shared" si="414"/>
        <v>5739.56</v>
      </c>
      <c r="E985" s="11">
        <f>IF(K985=1,VLOOKUP(A985,[1]Plan1!$BO$80:$BQ$314,3),E984)</f>
        <v>5769.98</v>
      </c>
      <c r="F985" s="143">
        <f t="shared" si="415"/>
        <v>44363</v>
      </c>
      <c r="G985" s="9">
        <f t="shared" si="402"/>
        <v>5.3000578441551038E-3</v>
      </c>
      <c r="H985" s="64">
        <f t="shared" si="419"/>
        <v>44454</v>
      </c>
      <c r="I985" s="64">
        <f t="shared" si="403"/>
        <v>44454</v>
      </c>
      <c r="J985" s="1">
        <f t="shared" si="416"/>
        <v>21</v>
      </c>
      <c r="K985" s="1">
        <f t="shared" si="399"/>
        <v>2</v>
      </c>
      <c r="L985" s="5">
        <f t="shared" si="404"/>
        <v>1.0005035600000001</v>
      </c>
      <c r="M985" s="12">
        <f t="shared" si="400"/>
        <v>1.00530005</v>
      </c>
      <c r="N985" s="12">
        <f t="shared" si="396"/>
        <v>1.1385934201905734</v>
      </c>
      <c r="O985" s="5">
        <f t="shared" si="398"/>
        <v>1.1391667700000001</v>
      </c>
      <c r="P985" s="5">
        <f t="shared" si="405"/>
        <v>498.38433698</v>
      </c>
      <c r="Q985" s="10">
        <f t="shared" si="406"/>
        <v>0</v>
      </c>
      <c r="R985" s="6">
        <f t="shared" si="407"/>
        <v>0</v>
      </c>
      <c r="S985" s="5">
        <f t="shared" si="408"/>
        <v>0</v>
      </c>
      <c r="T985" s="6">
        <f t="shared" si="417"/>
        <v>0.12</v>
      </c>
      <c r="U985" s="10">
        <f t="shared" si="397"/>
        <v>13</v>
      </c>
      <c r="V985" s="10">
        <v>252</v>
      </c>
      <c r="W985" s="12">
        <f t="shared" si="409"/>
        <v>1.0058634440000001</v>
      </c>
      <c r="X985" s="5">
        <f t="shared" si="410"/>
        <v>2.9222486499999998</v>
      </c>
      <c r="Y985" s="11">
        <f t="shared" si="411"/>
        <v>0</v>
      </c>
      <c r="Z985" s="2" t="s">
        <v>65</v>
      </c>
      <c r="AA985" s="64">
        <f t="shared" si="418"/>
        <v>44438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2"/>
      <c r="DH985" s="1"/>
      <c r="DI985" s="1"/>
      <c r="DJ985" s="1"/>
      <c r="DK985" s="1"/>
      <c r="DL985" s="1"/>
      <c r="DM985" s="1"/>
    </row>
    <row r="986" spans="1:117" x14ac:dyDescent="0.2">
      <c r="A986" s="97">
        <f t="shared" si="412"/>
        <v>44427</v>
      </c>
      <c r="B986" s="5">
        <f t="shared" si="401"/>
        <v>501.65833659999998</v>
      </c>
      <c r="C986" s="5">
        <f t="shared" si="413"/>
        <v>437.49901253000002</v>
      </c>
      <c r="D986" s="63">
        <f t="shared" si="414"/>
        <v>5739.56</v>
      </c>
      <c r="E986" s="11">
        <f>IF(K986=1,VLOOKUP(A986,[1]Plan1!$BO$80:$BQ$314,3),E985)</f>
        <v>5769.98</v>
      </c>
      <c r="F986" s="143">
        <f t="shared" si="415"/>
        <v>44363</v>
      </c>
      <c r="G986" s="9">
        <f t="shared" si="402"/>
        <v>5.3000578441551038E-3</v>
      </c>
      <c r="H986" s="64">
        <f t="shared" si="419"/>
        <v>44454</v>
      </c>
      <c r="I986" s="64">
        <f t="shared" si="403"/>
        <v>44454</v>
      </c>
      <c r="J986" s="1">
        <f t="shared" si="416"/>
        <v>21</v>
      </c>
      <c r="K986" s="1">
        <f t="shared" si="399"/>
        <v>3</v>
      </c>
      <c r="L986" s="5">
        <f t="shared" si="404"/>
        <v>1.0007554299999999</v>
      </c>
      <c r="M986" s="12">
        <f t="shared" si="400"/>
        <v>1.00530005</v>
      </c>
      <c r="N986" s="12">
        <f t="shared" si="396"/>
        <v>1.1385934201905734</v>
      </c>
      <c r="O986" s="5">
        <f t="shared" si="398"/>
        <v>1.1394535400000001</v>
      </c>
      <c r="P986" s="5">
        <f t="shared" si="405"/>
        <v>498.50979856999999</v>
      </c>
      <c r="Q986" s="10">
        <f t="shared" si="406"/>
        <v>0</v>
      </c>
      <c r="R986" s="6">
        <f t="shared" si="407"/>
        <v>0</v>
      </c>
      <c r="S986" s="5">
        <f t="shared" si="408"/>
        <v>0</v>
      </c>
      <c r="T986" s="6">
        <f t="shared" si="417"/>
        <v>0.12</v>
      </c>
      <c r="U986" s="10">
        <f t="shared" si="397"/>
        <v>14</v>
      </c>
      <c r="V986" s="10">
        <v>252</v>
      </c>
      <c r="W986" s="12">
        <f t="shared" si="409"/>
        <v>1.0063158999999999</v>
      </c>
      <c r="X986" s="5">
        <f t="shared" si="410"/>
        <v>3.1485380300000001</v>
      </c>
      <c r="Y986" s="11">
        <f t="shared" si="411"/>
        <v>0</v>
      </c>
      <c r="Z986" s="2" t="s">
        <v>65</v>
      </c>
      <c r="AA986" s="64">
        <f t="shared" si="418"/>
        <v>44438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2"/>
      <c r="DH986" s="1"/>
      <c r="DI986" s="1"/>
      <c r="DJ986" s="1"/>
      <c r="DK986" s="1"/>
      <c r="DL986" s="1"/>
      <c r="DM986" s="1"/>
    </row>
    <row r="987" spans="1:117" x14ac:dyDescent="0.2">
      <c r="A987" s="97">
        <f t="shared" si="412"/>
        <v>44428</v>
      </c>
      <c r="B987" s="5">
        <f t="shared" si="401"/>
        <v>502.01034198000002</v>
      </c>
      <c r="C987" s="5">
        <f t="shared" si="413"/>
        <v>437.49901253000002</v>
      </c>
      <c r="D987" s="63">
        <f t="shared" si="414"/>
        <v>5739.56</v>
      </c>
      <c r="E987" s="11">
        <f>IF(K987=1,VLOOKUP(A987,[1]Plan1!$BO$80:$BQ$314,3),E986)</f>
        <v>5769.98</v>
      </c>
      <c r="F987" s="143">
        <f t="shared" si="415"/>
        <v>44363</v>
      </c>
      <c r="G987" s="9">
        <f t="shared" si="402"/>
        <v>5.3000578441551038E-3</v>
      </c>
      <c r="H987" s="64">
        <f t="shared" si="419"/>
        <v>44454</v>
      </c>
      <c r="I987" s="64">
        <f t="shared" si="403"/>
        <v>44454</v>
      </c>
      <c r="J987" s="1">
        <f t="shared" si="416"/>
        <v>21</v>
      </c>
      <c r="K987" s="1">
        <f t="shared" si="399"/>
        <v>4</v>
      </c>
      <c r="L987" s="5">
        <f t="shared" si="404"/>
        <v>1.00100737</v>
      </c>
      <c r="M987" s="12">
        <f t="shared" si="400"/>
        <v>1.00530005</v>
      </c>
      <c r="N987" s="12">
        <f t="shared" si="396"/>
        <v>1.1385934201905734</v>
      </c>
      <c r="O987" s="5">
        <f t="shared" si="398"/>
        <v>1.1397404</v>
      </c>
      <c r="P987" s="5">
        <f t="shared" si="405"/>
        <v>498.63529954000001</v>
      </c>
      <c r="Q987" s="10">
        <f t="shared" si="406"/>
        <v>0</v>
      </c>
      <c r="R987" s="6">
        <f t="shared" si="407"/>
        <v>0</v>
      </c>
      <c r="S987" s="5">
        <f t="shared" si="408"/>
        <v>0</v>
      </c>
      <c r="T987" s="6">
        <f t="shared" si="417"/>
        <v>0.12</v>
      </c>
      <c r="U987" s="10">
        <f t="shared" si="397"/>
        <v>15</v>
      </c>
      <c r="V987" s="10">
        <v>252</v>
      </c>
      <c r="W987" s="12">
        <f t="shared" si="409"/>
        <v>1.006768559</v>
      </c>
      <c r="X987" s="5">
        <f t="shared" si="410"/>
        <v>3.3750424400000001</v>
      </c>
      <c r="Y987" s="11">
        <f t="shared" si="411"/>
        <v>0</v>
      </c>
      <c r="Z987" s="2" t="s">
        <v>65</v>
      </c>
      <c r="AA987" s="64">
        <f t="shared" si="418"/>
        <v>44438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2"/>
      <c r="DH987" s="1"/>
      <c r="DI987" s="1"/>
      <c r="DJ987" s="1"/>
      <c r="DK987" s="1"/>
      <c r="DL987" s="1"/>
      <c r="DM987" s="1"/>
    </row>
    <row r="988" spans="1:117" x14ac:dyDescent="0.2">
      <c r="A988" s="97">
        <f t="shared" si="412"/>
        <v>44429</v>
      </c>
      <c r="B988" s="5">
        <f t="shared" si="401"/>
        <v>502.36259355999999</v>
      </c>
      <c r="C988" s="5">
        <f t="shared" si="413"/>
        <v>437.49901253000002</v>
      </c>
      <c r="D988" s="63">
        <f t="shared" si="414"/>
        <v>5739.56</v>
      </c>
      <c r="E988" s="11">
        <f>IF(K988=1,VLOOKUP(A988,[1]Plan1!$BO$80:$BQ$314,3),E987)</f>
        <v>5769.98</v>
      </c>
      <c r="F988" s="143">
        <f t="shared" si="415"/>
        <v>44363</v>
      </c>
      <c r="G988" s="9">
        <f t="shared" si="402"/>
        <v>5.3000578441551038E-3</v>
      </c>
      <c r="H988" s="64">
        <f t="shared" si="419"/>
        <v>44454</v>
      </c>
      <c r="I988" s="64">
        <f t="shared" si="403"/>
        <v>44454</v>
      </c>
      <c r="J988" s="1">
        <f t="shared" si="416"/>
        <v>21</v>
      </c>
      <c r="K988" s="1">
        <f t="shared" si="399"/>
        <v>5</v>
      </c>
      <c r="L988" s="5">
        <f t="shared" si="404"/>
        <v>1.0012593700000001</v>
      </c>
      <c r="M988" s="12">
        <f t="shared" si="400"/>
        <v>1.00530005</v>
      </c>
      <c r="N988" s="12">
        <f t="shared" si="396"/>
        <v>1.1385934201905734</v>
      </c>
      <c r="O988" s="5">
        <f t="shared" si="398"/>
        <v>1.1400273299999999</v>
      </c>
      <c r="P988" s="5">
        <f t="shared" si="405"/>
        <v>498.76083112999999</v>
      </c>
      <c r="Q988" s="10">
        <f t="shared" si="406"/>
        <v>0</v>
      </c>
      <c r="R988" s="6">
        <f t="shared" si="407"/>
        <v>0</v>
      </c>
      <c r="S988" s="5">
        <f t="shared" si="408"/>
        <v>0</v>
      </c>
      <c r="T988" s="6">
        <f t="shared" si="417"/>
        <v>0.12</v>
      </c>
      <c r="U988" s="10">
        <f t="shared" si="397"/>
        <v>16</v>
      </c>
      <c r="V988" s="10">
        <v>252</v>
      </c>
      <c r="W988" s="12">
        <f t="shared" si="409"/>
        <v>1.007221422</v>
      </c>
      <c r="X988" s="5">
        <f t="shared" si="410"/>
        <v>3.60176243</v>
      </c>
      <c r="Y988" s="11">
        <f t="shared" si="411"/>
        <v>0</v>
      </c>
      <c r="Z988" s="2" t="s">
        <v>65</v>
      </c>
      <c r="AA988" s="64">
        <f t="shared" si="418"/>
        <v>44438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2"/>
      <c r="DH988" s="1"/>
      <c r="DI988" s="1"/>
      <c r="DJ988" s="1"/>
      <c r="DK988" s="1"/>
      <c r="DL988" s="1"/>
      <c r="DM988" s="1"/>
    </row>
    <row r="989" spans="1:117" x14ac:dyDescent="0.2">
      <c r="A989" s="97">
        <f t="shared" si="412"/>
        <v>44430</v>
      </c>
      <c r="B989" s="5">
        <f t="shared" si="401"/>
        <v>502.36259355999999</v>
      </c>
      <c r="C989" s="5">
        <f t="shared" si="413"/>
        <v>437.49901253000002</v>
      </c>
      <c r="D989" s="63">
        <f t="shared" si="414"/>
        <v>5739.56</v>
      </c>
      <c r="E989" s="11">
        <f>IF(K989=1,VLOOKUP(A989,[1]Plan1!$BO$80:$BQ$314,3),E988)</f>
        <v>5769.98</v>
      </c>
      <c r="F989" s="143">
        <f t="shared" si="415"/>
        <v>44363</v>
      </c>
      <c r="G989" s="9">
        <f t="shared" si="402"/>
        <v>5.3000578441551038E-3</v>
      </c>
      <c r="H989" s="64">
        <f t="shared" si="419"/>
        <v>44454</v>
      </c>
      <c r="I989" s="64">
        <f t="shared" si="403"/>
        <v>44454</v>
      </c>
      <c r="J989" s="1">
        <f t="shared" si="416"/>
        <v>21</v>
      </c>
      <c r="K989" s="1">
        <f t="shared" si="399"/>
        <v>5</v>
      </c>
      <c r="L989" s="5">
        <f t="shared" si="404"/>
        <v>1.0012593700000001</v>
      </c>
      <c r="M989" s="12">
        <f t="shared" si="400"/>
        <v>1.00530005</v>
      </c>
      <c r="N989" s="12">
        <f t="shared" si="396"/>
        <v>1.1385934201905734</v>
      </c>
      <c r="O989" s="5">
        <f t="shared" si="398"/>
        <v>1.1400273299999999</v>
      </c>
      <c r="P989" s="5">
        <f t="shared" si="405"/>
        <v>498.76083112999999</v>
      </c>
      <c r="Q989" s="10">
        <f t="shared" si="406"/>
        <v>0</v>
      </c>
      <c r="R989" s="6">
        <f t="shared" si="407"/>
        <v>0</v>
      </c>
      <c r="S989" s="5">
        <f t="shared" si="408"/>
        <v>0</v>
      </c>
      <c r="T989" s="6">
        <f t="shared" si="417"/>
        <v>0.12</v>
      </c>
      <c r="U989" s="10">
        <f t="shared" si="397"/>
        <v>16</v>
      </c>
      <c r="V989" s="10">
        <v>252</v>
      </c>
      <c r="W989" s="12">
        <f t="shared" si="409"/>
        <v>1.007221422</v>
      </c>
      <c r="X989" s="5">
        <f t="shared" si="410"/>
        <v>3.60176243</v>
      </c>
      <c r="Y989" s="11">
        <f t="shared" si="411"/>
        <v>0</v>
      </c>
      <c r="Z989" s="2" t="s">
        <v>65</v>
      </c>
      <c r="AA989" s="64">
        <f t="shared" si="418"/>
        <v>44438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2"/>
      <c r="DH989" s="1"/>
      <c r="DI989" s="1"/>
      <c r="DJ989" s="1"/>
      <c r="DK989" s="1"/>
      <c r="DL989" s="1"/>
      <c r="DM989" s="1"/>
    </row>
    <row r="990" spans="1:117" x14ac:dyDescent="0.2">
      <c r="A990" s="97">
        <f t="shared" si="412"/>
        <v>44431</v>
      </c>
      <c r="B990" s="5">
        <f t="shared" si="401"/>
        <v>502.36259355999999</v>
      </c>
      <c r="C990" s="5">
        <f t="shared" si="413"/>
        <v>437.49901253000002</v>
      </c>
      <c r="D990" s="63">
        <f t="shared" si="414"/>
        <v>5739.56</v>
      </c>
      <c r="E990" s="11">
        <f>IF(K990=1,VLOOKUP(A990,[1]Plan1!$BO$80:$BQ$314,3),E989)</f>
        <v>5769.98</v>
      </c>
      <c r="F990" s="143">
        <f t="shared" si="415"/>
        <v>44363</v>
      </c>
      <c r="G990" s="9">
        <f t="shared" si="402"/>
        <v>5.3000578441551038E-3</v>
      </c>
      <c r="H990" s="64">
        <f t="shared" si="419"/>
        <v>44454</v>
      </c>
      <c r="I990" s="64">
        <f t="shared" si="403"/>
        <v>44454</v>
      </c>
      <c r="J990" s="1">
        <f t="shared" si="416"/>
        <v>21</v>
      </c>
      <c r="K990" s="1">
        <f t="shared" si="399"/>
        <v>5</v>
      </c>
      <c r="L990" s="5">
        <f t="shared" si="404"/>
        <v>1.0012593700000001</v>
      </c>
      <c r="M990" s="12">
        <f t="shared" si="400"/>
        <v>1.00530005</v>
      </c>
      <c r="N990" s="12">
        <f t="shared" si="396"/>
        <v>1.1385934201905734</v>
      </c>
      <c r="O990" s="5">
        <f t="shared" si="398"/>
        <v>1.1400273299999999</v>
      </c>
      <c r="P990" s="5">
        <f t="shared" si="405"/>
        <v>498.76083112999999</v>
      </c>
      <c r="Q990" s="10">
        <f t="shared" si="406"/>
        <v>0</v>
      </c>
      <c r="R990" s="6">
        <f t="shared" si="407"/>
        <v>0</v>
      </c>
      <c r="S990" s="5">
        <f t="shared" si="408"/>
        <v>0</v>
      </c>
      <c r="T990" s="6">
        <f t="shared" si="417"/>
        <v>0.12</v>
      </c>
      <c r="U990" s="10">
        <f t="shared" si="397"/>
        <v>16</v>
      </c>
      <c r="V990" s="10">
        <v>252</v>
      </c>
      <c r="W990" s="12">
        <f t="shared" si="409"/>
        <v>1.007221422</v>
      </c>
      <c r="X990" s="5">
        <f t="shared" si="410"/>
        <v>3.60176243</v>
      </c>
      <c r="Y990" s="11">
        <f t="shared" si="411"/>
        <v>0</v>
      </c>
      <c r="Z990" s="2" t="s">
        <v>65</v>
      </c>
      <c r="AA990" s="64">
        <f t="shared" si="418"/>
        <v>44438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2"/>
      <c r="DH990" s="1"/>
      <c r="DI990" s="1"/>
      <c r="DJ990" s="1"/>
      <c r="DK990" s="1"/>
      <c r="DL990" s="1"/>
      <c r="DM990" s="1"/>
    </row>
    <row r="991" spans="1:117" x14ac:dyDescent="0.2">
      <c r="A991" s="97">
        <f t="shared" si="412"/>
        <v>44432</v>
      </c>
      <c r="B991" s="5">
        <f t="shared" si="401"/>
        <v>502.71509097000001</v>
      </c>
      <c r="C991" s="5">
        <f t="shared" si="413"/>
        <v>437.49901253000002</v>
      </c>
      <c r="D991" s="63">
        <f t="shared" si="414"/>
        <v>5739.56</v>
      </c>
      <c r="E991" s="11">
        <f>IF(K991=1,VLOOKUP(A991,[1]Plan1!$BO$80:$BQ$314,3),E990)</f>
        <v>5769.98</v>
      </c>
      <c r="F991" s="143">
        <f t="shared" si="415"/>
        <v>44363</v>
      </c>
      <c r="G991" s="9">
        <f t="shared" si="402"/>
        <v>5.3000578441551038E-3</v>
      </c>
      <c r="H991" s="64">
        <f t="shared" si="419"/>
        <v>44454</v>
      </c>
      <c r="I991" s="64">
        <f t="shared" si="403"/>
        <v>44454</v>
      </c>
      <c r="J991" s="1">
        <f t="shared" si="416"/>
        <v>21</v>
      </c>
      <c r="K991" s="1">
        <f t="shared" si="399"/>
        <v>6</v>
      </c>
      <c r="L991" s="5">
        <f t="shared" si="404"/>
        <v>1.00151144</v>
      </c>
      <c r="M991" s="12">
        <f t="shared" si="400"/>
        <v>1.00530005</v>
      </c>
      <c r="N991" s="12">
        <f t="shared" ref="N991:N1054" si="420">IF(I991&gt;I990,N990*M991,N990)</f>
        <v>1.1385934201905734</v>
      </c>
      <c r="O991" s="5">
        <f t="shared" si="398"/>
        <v>1.14031433</v>
      </c>
      <c r="P991" s="5">
        <f t="shared" si="405"/>
        <v>498.88639333999998</v>
      </c>
      <c r="Q991" s="10">
        <f t="shared" si="406"/>
        <v>0</v>
      </c>
      <c r="R991" s="6">
        <f t="shared" si="407"/>
        <v>0</v>
      </c>
      <c r="S991" s="5">
        <f t="shared" si="408"/>
        <v>0</v>
      </c>
      <c r="T991" s="6">
        <f t="shared" si="417"/>
        <v>0.12</v>
      </c>
      <c r="U991" s="10">
        <f t="shared" si="397"/>
        <v>17</v>
      </c>
      <c r="V991" s="10">
        <v>252</v>
      </c>
      <c r="W991" s="12">
        <f t="shared" si="409"/>
        <v>1.0076744879999999</v>
      </c>
      <c r="X991" s="5">
        <f t="shared" si="410"/>
        <v>3.8286976300000002</v>
      </c>
      <c r="Y991" s="11">
        <f t="shared" si="411"/>
        <v>0</v>
      </c>
      <c r="Z991" s="2" t="s">
        <v>65</v>
      </c>
      <c r="AA991" s="64">
        <f t="shared" si="418"/>
        <v>44438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2"/>
      <c r="DH991" s="1"/>
      <c r="DI991" s="1"/>
      <c r="DJ991" s="1"/>
      <c r="DK991" s="1"/>
      <c r="DL991" s="1"/>
      <c r="DM991" s="1"/>
    </row>
    <row r="992" spans="1:117" x14ac:dyDescent="0.2">
      <c r="A992" s="97">
        <f t="shared" si="412"/>
        <v>44433</v>
      </c>
      <c r="B992" s="5">
        <f t="shared" si="401"/>
        <v>503.06783485</v>
      </c>
      <c r="C992" s="5">
        <f t="shared" si="413"/>
        <v>437.49901253000002</v>
      </c>
      <c r="D992" s="63">
        <f t="shared" si="414"/>
        <v>5739.56</v>
      </c>
      <c r="E992" s="11">
        <f>IF(K992=1,VLOOKUP(A992,[1]Plan1!$BO$80:$BQ$314,3),E991)</f>
        <v>5769.98</v>
      </c>
      <c r="F992" s="143">
        <f t="shared" si="415"/>
        <v>44363</v>
      </c>
      <c r="G992" s="9">
        <f t="shared" si="402"/>
        <v>5.3000578441551038E-3</v>
      </c>
      <c r="H992" s="64">
        <f t="shared" si="419"/>
        <v>44454</v>
      </c>
      <c r="I992" s="64">
        <f t="shared" si="403"/>
        <v>44454</v>
      </c>
      <c r="J992" s="1">
        <f t="shared" si="416"/>
        <v>21</v>
      </c>
      <c r="K992" s="1">
        <f t="shared" si="399"/>
        <v>7</v>
      </c>
      <c r="L992" s="5">
        <f t="shared" si="404"/>
        <v>1.00176357</v>
      </c>
      <c r="M992" s="12">
        <f t="shared" si="400"/>
        <v>1.00530005</v>
      </c>
      <c r="N992" s="12">
        <f t="shared" si="420"/>
        <v>1.1385934201905734</v>
      </c>
      <c r="O992" s="5">
        <f t="shared" si="398"/>
        <v>1.1406014</v>
      </c>
      <c r="P992" s="5">
        <f t="shared" si="405"/>
        <v>499.01198619000002</v>
      </c>
      <c r="Q992" s="10">
        <f t="shared" si="406"/>
        <v>0</v>
      </c>
      <c r="R992" s="6">
        <f t="shared" si="407"/>
        <v>0</v>
      </c>
      <c r="S992" s="5">
        <f t="shared" si="408"/>
        <v>0</v>
      </c>
      <c r="T992" s="6">
        <f t="shared" si="417"/>
        <v>0.12</v>
      </c>
      <c r="U992" s="10">
        <f t="shared" si="397"/>
        <v>18</v>
      </c>
      <c r="V992" s="10">
        <v>252</v>
      </c>
      <c r="W992" s="12">
        <f t="shared" si="409"/>
        <v>1.0081277580000001</v>
      </c>
      <c r="X992" s="5">
        <f t="shared" si="410"/>
        <v>4.0558486599999997</v>
      </c>
      <c r="Y992" s="11">
        <f t="shared" si="411"/>
        <v>0</v>
      </c>
      <c r="Z992" s="2" t="s">
        <v>65</v>
      </c>
      <c r="AA992" s="64">
        <f t="shared" si="418"/>
        <v>44438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2"/>
      <c r="DH992" s="1"/>
      <c r="DI992" s="1"/>
      <c r="DJ992" s="1"/>
      <c r="DK992" s="1"/>
      <c r="DL992" s="1"/>
      <c r="DM992" s="1"/>
    </row>
    <row r="993" spans="1:117" x14ac:dyDescent="0.2">
      <c r="A993" s="97">
        <f t="shared" si="412"/>
        <v>44434</v>
      </c>
      <c r="B993" s="5">
        <f t="shared" si="401"/>
        <v>503.42083019</v>
      </c>
      <c r="C993" s="5">
        <f t="shared" si="413"/>
        <v>437.49901253000002</v>
      </c>
      <c r="D993" s="63">
        <f t="shared" si="414"/>
        <v>5739.56</v>
      </c>
      <c r="E993" s="11">
        <f>IF(K993=1,VLOOKUP(A993,[1]Plan1!$BO$80:$BQ$314,3),E992)</f>
        <v>5769.98</v>
      </c>
      <c r="F993" s="143">
        <f t="shared" si="415"/>
        <v>44363</v>
      </c>
      <c r="G993" s="9">
        <f t="shared" si="402"/>
        <v>5.3000578441551038E-3</v>
      </c>
      <c r="H993" s="64">
        <f t="shared" si="419"/>
        <v>44454</v>
      </c>
      <c r="I993" s="64">
        <f t="shared" si="403"/>
        <v>44454</v>
      </c>
      <c r="J993" s="1">
        <f t="shared" si="416"/>
        <v>21</v>
      </c>
      <c r="K993" s="1">
        <f t="shared" si="399"/>
        <v>8</v>
      </c>
      <c r="L993" s="5">
        <f t="shared" si="404"/>
        <v>1.0020157599999999</v>
      </c>
      <c r="M993" s="12">
        <f t="shared" si="400"/>
        <v>1.00530005</v>
      </c>
      <c r="N993" s="12">
        <f t="shared" si="420"/>
        <v>1.1385934201905734</v>
      </c>
      <c r="O993" s="5">
        <f t="shared" si="398"/>
        <v>1.1408885499999999</v>
      </c>
      <c r="P993" s="5">
        <f t="shared" si="405"/>
        <v>499.13761403000001</v>
      </c>
      <c r="Q993" s="10">
        <f t="shared" si="406"/>
        <v>0</v>
      </c>
      <c r="R993" s="6">
        <f t="shared" si="407"/>
        <v>0</v>
      </c>
      <c r="S993" s="5">
        <f t="shared" si="408"/>
        <v>0</v>
      </c>
      <c r="T993" s="6">
        <f t="shared" si="417"/>
        <v>0.12</v>
      </c>
      <c r="U993" s="10">
        <f t="shared" si="397"/>
        <v>19</v>
      </c>
      <c r="V993" s="10">
        <v>252</v>
      </c>
      <c r="W993" s="12">
        <f t="shared" si="409"/>
        <v>1.0085812329999999</v>
      </c>
      <c r="X993" s="5">
        <f t="shared" si="410"/>
        <v>4.2832161600000003</v>
      </c>
      <c r="Y993" s="11">
        <f t="shared" si="411"/>
        <v>0</v>
      </c>
      <c r="Z993" s="2" t="s">
        <v>65</v>
      </c>
      <c r="AA993" s="64">
        <f t="shared" si="418"/>
        <v>44438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2"/>
      <c r="DH993" s="1"/>
      <c r="DI993" s="1"/>
      <c r="DJ993" s="1"/>
      <c r="DK993" s="1"/>
      <c r="DL993" s="1"/>
      <c r="DM993" s="1"/>
    </row>
    <row r="994" spans="1:117" x14ac:dyDescent="0.2">
      <c r="A994" s="97">
        <f t="shared" si="412"/>
        <v>44435</v>
      </c>
      <c r="B994" s="5">
        <f t="shared" si="401"/>
        <v>503.77407171999999</v>
      </c>
      <c r="C994" s="5">
        <f t="shared" si="413"/>
        <v>437.49901253000002</v>
      </c>
      <c r="D994" s="63">
        <f t="shared" si="414"/>
        <v>5739.56</v>
      </c>
      <c r="E994" s="11">
        <f>IF(K994=1,VLOOKUP(A994,[1]Plan1!$BO$80:$BQ$314,3),E993)</f>
        <v>5769.98</v>
      </c>
      <c r="F994" s="143">
        <f t="shared" si="415"/>
        <v>44363</v>
      </c>
      <c r="G994" s="9">
        <f t="shared" si="402"/>
        <v>5.3000578441551038E-3</v>
      </c>
      <c r="H994" s="64">
        <f t="shared" si="419"/>
        <v>44454</v>
      </c>
      <c r="I994" s="64">
        <f t="shared" si="403"/>
        <v>44454</v>
      </c>
      <c r="J994" s="1">
        <f t="shared" si="416"/>
        <v>21</v>
      </c>
      <c r="K994" s="1">
        <f t="shared" si="399"/>
        <v>9</v>
      </c>
      <c r="L994" s="5">
        <f t="shared" si="404"/>
        <v>1.00226802</v>
      </c>
      <c r="M994" s="12">
        <f t="shared" si="400"/>
        <v>1.00530005</v>
      </c>
      <c r="N994" s="12">
        <f t="shared" si="420"/>
        <v>1.1385934201905734</v>
      </c>
      <c r="O994" s="5">
        <f t="shared" si="398"/>
        <v>1.14117577</v>
      </c>
      <c r="P994" s="5">
        <f t="shared" si="405"/>
        <v>499.26327249000002</v>
      </c>
      <c r="Q994" s="10">
        <f t="shared" si="406"/>
        <v>0</v>
      </c>
      <c r="R994" s="6">
        <f t="shared" si="407"/>
        <v>0</v>
      </c>
      <c r="S994" s="5">
        <f t="shared" si="408"/>
        <v>0</v>
      </c>
      <c r="T994" s="6">
        <f t="shared" si="417"/>
        <v>0.12</v>
      </c>
      <c r="U994" s="10">
        <f t="shared" si="397"/>
        <v>20</v>
      </c>
      <c r="V994" s="10">
        <v>252</v>
      </c>
      <c r="W994" s="12">
        <f t="shared" si="409"/>
        <v>1.0090349110000001</v>
      </c>
      <c r="X994" s="5">
        <f t="shared" si="410"/>
        <v>4.5107992299999999</v>
      </c>
      <c r="Y994" s="11">
        <f t="shared" si="411"/>
        <v>0</v>
      </c>
      <c r="Z994" s="2" t="s">
        <v>65</v>
      </c>
      <c r="AA994" s="64">
        <f t="shared" si="418"/>
        <v>44438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2"/>
      <c r="DH994" s="1"/>
      <c r="DI994" s="1"/>
      <c r="DJ994" s="1"/>
      <c r="DK994" s="1"/>
      <c r="DL994" s="1"/>
      <c r="DM994" s="1"/>
    </row>
    <row r="995" spans="1:117" x14ac:dyDescent="0.2">
      <c r="A995" s="97">
        <f t="shared" si="412"/>
        <v>44436</v>
      </c>
      <c r="B995" s="5">
        <f t="shared" si="401"/>
        <v>504.12756006000001</v>
      </c>
      <c r="C995" s="5">
        <f t="shared" si="413"/>
        <v>437.49901253000002</v>
      </c>
      <c r="D995" s="63">
        <f t="shared" si="414"/>
        <v>5739.56</v>
      </c>
      <c r="E995" s="11">
        <f>IF(K995=1,VLOOKUP(A995,[1]Plan1!$BO$80:$BQ$314,3),E994)</f>
        <v>5769.98</v>
      </c>
      <c r="F995" s="143">
        <f t="shared" si="415"/>
        <v>44363</v>
      </c>
      <c r="G995" s="9">
        <f t="shared" si="402"/>
        <v>5.3000578441551038E-3</v>
      </c>
      <c r="H995" s="64">
        <f t="shared" si="419"/>
        <v>44454</v>
      </c>
      <c r="I995" s="64">
        <f t="shared" si="403"/>
        <v>44454</v>
      </c>
      <c r="J995" s="1">
        <f t="shared" si="416"/>
        <v>21</v>
      </c>
      <c r="K995" s="1">
        <f t="shared" si="399"/>
        <v>10</v>
      </c>
      <c r="L995" s="5">
        <f t="shared" si="404"/>
        <v>1.00252034</v>
      </c>
      <c r="M995" s="12">
        <f t="shared" si="400"/>
        <v>1.00530005</v>
      </c>
      <c r="N995" s="12">
        <f t="shared" si="420"/>
        <v>1.1385934201905734</v>
      </c>
      <c r="O995" s="5">
        <f t="shared" si="398"/>
        <v>1.14146306</v>
      </c>
      <c r="P995" s="5">
        <f t="shared" si="405"/>
        <v>499.38896158</v>
      </c>
      <c r="Q995" s="10">
        <f t="shared" si="406"/>
        <v>0</v>
      </c>
      <c r="R995" s="6">
        <f t="shared" si="407"/>
        <v>0</v>
      </c>
      <c r="S995" s="5">
        <f t="shared" si="408"/>
        <v>0</v>
      </c>
      <c r="T995" s="6">
        <f t="shared" si="417"/>
        <v>0.12</v>
      </c>
      <c r="U995" s="10">
        <f t="shared" si="397"/>
        <v>21</v>
      </c>
      <c r="V995" s="10">
        <v>252</v>
      </c>
      <c r="W995" s="12">
        <f t="shared" si="409"/>
        <v>1.0094887930000001</v>
      </c>
      <c r="X995" s="5">
        <f t="shared" si="410"/>
        <v>4.7385984800000003</v>
      </c>
      <c r="Y995" s="11">
        <f t="shared" si="411"/>
        <v>0</v>
      </c>
      <c r="Z995" s="2" t="s">
        <v>65</v>
      </c>
      <c r="AA995" s="64">
        <f t="shared" si="418"/>
        <v>44438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2"/>
      <c r="DH995" s="1"/>
      <c r="DI995" s="1"/>
      <c r="DJ995" s="1"/>
      <c r="DK995" s="1"/>
      <c r="DL995" s="1"/>
      <c r="DM995" s="1"/>
    </row>
    <row r="996" spans="1:117" x14ac:dyDescent="0.2">
      <c r="A996" s="97">
        <f t="shared" si="412"/>
        <v>44437</v>
      </c>
      <c r="B996" s="5">
        <f t="shared" si="401"/>
        <v>504.12756006000001</v>
      </c>
      <c r="C996" s="5">
        <f t="shared" si="413"/>
        <v>437.49901253000002</v>
      </c>
      <c r="D996" s="63">
        <f t="shared" si="414"/>
        <v>5739.56</v>
      </c>
      <c r="E996" s="11">
        <f>IF(K996=1,VLOOKUP(A996,[1]Plan1!$BO$80:$BQ$314,3),E995)</f>
        <v>5769.98</v>
      </c>
      <c r="F996" s="143">
        <f t="shared" si="415"/>
        <v>44363</v>
      </c>
      <c r="G996" s="9">
        <f t="shared" si="402"/>
        <v>5.3000578441551038E-3</v>
      </c>
      <c r="H996" s="64">
        <f t="shared" si="419"/>
        <v>44454</v>
      </c>
      <c r="I996" s="64">
        <f t="shared" si="403"/>
        <v>44454</v>
      </c>
      <c r="J996" s="1">
        <f t="shared" si="416"/>
        <v>21</v>
      </c>
      <c r="K996" s="1">
        <f t="shared" si="399"/>
        <v>10</v>
      </c>
      <c r="L996" s="5">
        <f t="shared" si="404"/>
        <v>1.00252034</v>
      </c>
      <c r="M996" s="12">
        <f t="shared" si="400"/>
        <v>1.00530005</v>
      </c>
      <c r="N996" s="12">
        <f t="shared" si="420"/>
        <v>1.1385934201905734</v>
      </c>
      <c r="O996" s="5">
        <f t="shared" si="398"/>
        <v>1.14146306</v>
      </c>
      <c r="P996" s="5">
        <f t="shared" si="405"/>
        <v>499.38896158</v>
      </c>
      <c r="Q996" s="10">
        <f t="shared" si="406"/>
        <v>0</v>
      </c>
      <c r="R996" s="6">
        <f t="shared" si="407"/>
        <v>0</v>
      </c>
      <c r="S996" s="5">
        <f t="shared" si="408"/>
        <v>0</v>
      </c>
      <c r="T996" s="6">
        <f t="shared" si="417"/>
        <v>0.12</v>
      </c>
      <c r="U996" s="10">
        <f t="shared" si="397"/>
        <v>21</v>
      </c>
      <c r="V996" s="10">
        <v>252</v>
      </c>
      <c r="W996" s="12">
        <f t="shared" si="409"/>
        <v>1.0094887930000001</v>
      </c>
      <c r="X996" s="5">
        <f t="shared" si="410"/>
        <v>4.7385984800000003</v>
      </c>
      <c r="Y996" s="11">
        <f t="shared" si="411"/>
        <v>0</v>
      </c>
      <c r="Z996" s="2" t="s">
        <v>65</v>
      </c>
      <c r="AA996" s="64">
        <f t="shared" si="418"/>
        <v>44438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2"/>
      <c r="DH996" s="1"/>
      <c r="DI996" s="1"/>
      <c r="DJ996" s="1"/>
      <c r="DK996" s="1"/>
      <c r="DL996" s="1"/>
      <c r="DM996" s="1"/>
    </row>
    <row r="997" spans="1:117" x14ac:dyDescent="0.2">
      <c r="A997" s="97">
        <f t="shared" si="412"/>
        <v>44438</v>
      </c>
      <c r="B997" s="5">
        <f t="shared" si="401"/>
        <v>504.12756006000001</v>
      </c>
      <c r="C997" s="5">
        <f t="shared" si="413"/>
        <v>437.49901253000002</v>
      </c>
      <c r="D997" s="63">
        <f t="shared" si="414"/>
        <v>5739.56</v>
      </c>
      <c r="E997" s="11">
        <f>IF(K997=1,VLOOKUP(A997,[1]Plan1!$BO$80:$BQ$314,3),E996)</f>
        <v>5769.98</v>
      </c>
      <c r="F997" s="143">
        <f t="shared" si="415"/>
        <v>44363</v>
      </c>
      <c r="G997" s="9">
        <f t="shared" si="402"/>
        <v>5.3000578441551038E-3</v>
      </c>
      <c r="H997" s="64">
        <f t="shared" si="419"/>
        <v>44454</v>
      </c>
      <c r="I997" s="64">
        <f t="shared" si="403"/>
        <v>44454</v>
      </c>
      <c r="J997" s="1">
        <f t="shared" si="416"/>
        <v>21</v>
      </c>
      <c r="K997" s="1">
        <f t="shared" si="399"/>
        <v>10</v>
      </c>
      <c r="L997" s="5">
        <f t="shared" si="404"/>
        <v>1.00252034</v>
      </c>
      <c r="M997" s="12">
        <f t="shared" si="400"/>
        <v>1.00530005</v>
      </c>
      <c r="N997" s="12">
        <f t="shared" si="420"/>
        <v>1.1385934201905734</v>
      </c>
      <c r="O997" s="5">
        <f t="shared" si="398"/>
        <v>1.14146306</v>
      </c>
      <c r="P997" s="5">
        <f t="shared" si="405"/>
        <v>499.38896158</v>
      </c>
      <c r="Q997" s="10">
        <f t="shared" si="406"/>
        <v>33</v>
      </c>
      <c r="R997" s="6">
        <f t="shared" si="407"/>
        <v>7.1429000000000006E-2</v>
      </c>
      <c r="S997" s="5">
        <f t="shared" si="408"/>
        <v>35.670854130000002</v>
      </c>
      <c r="T997" s="6">
        <f t="shared" si="417"/>
        <v>0.12</v>
      </c>
      <c r="U997" s="10">
        <f t="shared" ref="U997:U1060" si="421">IF(Q996&gt;0,1,IF(K997=K996,U996,U996+1))</f>
        <v>21</v>
      </c>
      <c r="V997" s="10">
        <v>252</v>
      </c>
      <c r="W997" s="12">
        <f t="shared" si="409"/>
        <v>1.0094887930000001</v>
      </c>
      <c r="X997" s="5">
        <f t="shared" si="410"/>
        <v>4.7385984800000003</v>
      </c>
      <c r="Y997" s="11">
        <f t="shared" si="411"/>
        <v>40.409452610000002</v>
      </c>
      <c r="Z997" s="2" t="s">
        <v>65</v>
      </c>
      <c r="AA997" s="64">
        <f t="shared" si="418"/>
        <v>44438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2"/>
      <c r="DH997" s="1"/>
      <c r="DI997" s="1"/>
      <c r="DJ997" s="1"/>
      <c r="DK997" s="1"/>
      <c r="DL997" s="1"/>
      <c r="DM997" s="1"/>
    </row>
    <row r="998" spans="1:117" x14ac:dyDescent="0.2">
      <c r="A998" s="97">
        <f t="shared" si="412"/>
        <v>44439</v>
      </c>
      <c r="B998" s="5">
        <f t="shared" si="401"/>
        <v>464.0434884</v>
      </c>
      <c r="C998" s="5">
        <f t="shared" si="413"/>
        <v>406.24889557</v>
      </c>
      <c r="D998" s="63">
        <f t="shared" si="414"/>
        <v>5739.56</v>
      </c>
      <c r="E998" s="11">
        <f>IF(K998=1,VLOOKUP(A998,[1]Plan1!$BO$80:$BQ$314,3),E997)</f>
        <v>5769.98</v>
      </c>
      <c r="F998" s="143">
        <f t="shared" si="415"/>
        <v>44363</v>
      </c>
      <c r="G998" s="9">
        <f t="shared" si="402"/>
        <v>5.3000578441551038E-3</v>
      </c>
      <c r="H998" s="64">
        <f t="shared" si="419"/>
        <v>44454</v>
      </c>
      <c r="I998" s="64">
        <f t="shared" si="403"/>
        <v>44454</v>
      </c>
      <c r="J998" s="1">
        <f t="shared" si="416"/>
        <v>21</v>
      </c>
      <c r="K998" s="1">
        <f t="shared" si="399"/>
        <v>11</v>
      </c>
      <c r="L998" s="5">
        <f t="shared" si="404"/>
        <v>1.0027727200000001</v>
      </c>
      <c r="M998" s="12">
        <f t="shared" si="400"/>
        <v>1.00530005</v>
      </c>
      <c r="N998" s="12">
        <f t="shared" si="420"/>
        <v>1.1385934201905734</v>
      </c>
      <c r="O998" s="5">
        <f t="shared" si="398"/>
        <v>1.1417504199999999</v>
      </c>
      <c r="P998" s="5">
        <f t="shared" si="405"/>
        <v>463.83484714000002</v>
      </c>
      <c r="Q998" s="10">
        <f t="shared" si="406"/>
        <v>0</v>
      </c>
      <c r="R998" s="6">
        <f t="shared" si="407"/>
        <v>0</v>
      </c>
      <c r="S998" s="5">
        <f t="shared" si="408"/>
        <v>0</v>
      </c>
      <c r="T998" s="6">
        <f t="shared" si="417"/>
        <v>0.12</v>
      </c>
      <c r="U998" s="10">
        <f t="shared" si="421"/>
        <v>1</v>
      </c>
      <c r="V998" s="10">
        <v>252</v>
      </c>
      <c r="W998" s="12">
        <f t="shared" si="409"/>
        <v>1.0004498180000001</v>
      </c>
      <c r="X998" s="5">
        <f t="shared" si="410"/>
        <v>0.20864126</v>
      </c>
      <c r="Y998" s="11">
        <f t="shared" si="411"/>
        <v>0</v>
      </c>
      <c r="Z998" s="2" t="s">
        <v>65</v>
      </c>
      <c r="AA998" s="64">
        <f t="shared" si="418"/>
        <v>44469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2"/>
      <c r="DH998" s="1"/>
      <c r="DI998" s="1"/>
      <c r="DJ998" s="1"/>
      <c r="DK998" s="1"/>
      <c r="DL998" s="1"/>
      <c r="DM998" s="1"/>
    </row>
    <row r="999" spans="1:117" x14ac:dyDescent="0.2">
      <c r="A999" s="97">
        <f t="shared" si="412"/>
        <v>44440</v>
      </c>
      <c r="B999" s="5">
        <f t="shared" si="401"/>
        <v>464.36909700999996</v>
      </c>
      <c r="C999" s="5">
        <f t="shared" si="413"/>
        <v>406.24889557</v>
      </c>
      <c r="D999" s="63">
        <f t="shared" si="414"/>
        <v>5739.56</v>
      </c>
      <c r="E999" s="11">
        <f>IF(K999=1,VLOOKUP(A999,[1]Plan1!$BO$80:$BQ$314,3),E998)</f>
        <v>5769.98</v>
      </c>
      <c r="F999" s="143">
        <f t="shared" si="415"/>
        <v>44363</v>
      </c>
      <c r="G999" s="9">
        <f t="shared" si="402"/>
        <v>5.3000578441551038E-3</v>
      </c>
      <c r="H999" s="64">
        <f t="shared" si="419"/>
        <v>44454</v>
      </c>
      <c r="I999" s="64">
        <f t="shared" si="403"/>
        <v>44454</v>
      </c>
      <c r="J999" s="1">
        <f t="shared" si="416"/>
        <v>21</v>
      </c>
      <c r="K999" s="1">
        <f t="shared" si="399"/>
        <v>12</v>
      </c>
      <c r="L999" s="5">
        <f t="shared" si="404"/>
        <v>1.0030251699999999</v>
      </c>
      <c r="M999" s="12">
        <f t="shared" si="400"/>
        <v>1.00530005</v>
      </c>
      <c r="N999" s="12">
        <f t="shared" si="420"/>
        <v>1.1385934201905734</v>
      </c>
      <c r="O999" s="5">
        <f t="shared" si="398"/>
        <v>1.1420378499999999</v>
      </c>
      <c r="P999" s="5">
        <f t="shared" si="405"/>
        <v>463.95161525999998</v>
      </c>
      <c r="Q999" s="10">
        <f t="shared" si="406"/>
        <v>0</v>
      </c>
      <c r="R999" s="6">
        <f t="shared" si="407"/>
        <v>0</v>
      </c>
      <c r="S999" s="5">
        <f t="shared" si="408"/>
        <v>0</v>
      </c>
      <c r="T999" s="6">
        <f t="shared" si="417"/>
        <v>0.12</v>
      </c>
      <c r="U999" s="10">
        <f t="shared" si="421"/>
        <v>2</v>
      </c>
      <c r="V999" s="10">
        <v>252</v>
      </c>
      <c r="W999" s="12">
        <f t="shared" si="409"/>
        <v>1.0008998389999999</v>
      </c>
      <c r="X999" s="5">
        <f t="shared" si="410"/>
        <v>0.41748174999999998</v>
      </c>
      <c r="Y999" s="11">
        <f t="shared" si="411"/>
        <v>0</v>
      </c>
      <c r="Z999" s="2" t="s">
        <v>65</v>
      </c>
      <c r="AA999" s="64">
        <f t="shared" si="418"/>
        <v>44469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2"/>
      <c r="DH999" s="1"/>
      <c r="DI999" s="1"/>
      <c r="DJ999" s="1"/>
      <c r="DK999" s="1"/>
      <c r="DL999" s="1"/>
      <c r="DM999" s="1"/>
    </row>
    <row r="1000" spans="1:117" x14ac:dyDescent="0.2">
      <c r="A1000" s="97">
        <f t="shared" si="412"/>
        <v>44441</v>
      </c>
      <c r="B1000" s="5">
        <f t="shared" si="401"/>
        <v>464.69493653999996</v>
      </c>
      <c r="C1000" s="5">
        <f t="shared" si="413"/>
        <v>406.24889557</v>
      </c>
      <c r="D1000" s="63">
        <f t="shared" si="414"/>
        <v>5739.56</v>
      </c>
      <c r="E1000" s="11">
        <f>IF(K1000=1,VLOOKUP(A1000,[1]Plan1!$BO$80:$BQ$314,3),E999)</f>
        <v>5769.98</v>
      </c>
      <c r="F1000" s="143">
        <f t="shared" si="415"/>
        <v>44363</v>
      </c>
      <c r="G1000" s="9">
        <f t="shared" si="402"/>
        <v>5.3000578441551038E-3</v>
      </c>
      <c r="H1000" s="64">
        <f t="shared" si="419"/>
        <v>44454</v>
      </c>
      <c r="I1000" s="64">
        <f t="shared" si="403"/>
        <v>44454</v>
      </c>
      <c r="J1000" s="1">
        <f t="shared" si="416"/>
        <v>21</v>
      </c>
      <c r="K1000" s="1">
        <f t="shared" si="399"/>
        <v>13</v>
      </c>
      <c r="L1000" s="5">
        <f t="shared" si="404"/>
        <v>1.0032776800000001</v>
      </c>
      <c r="M1000" s="12">
        <f t="shared" si="400"/>
        <v>1.00530005</v>
      </c>
      <c r="N1000" s="12">
        <f t="shared" si="420"/>
        <v>1.1385934201905734</v>
      </c>
      <c r="O1000" s="5">
        <f t="shared" si="398"/>
        <v>1.1423253600000001</v>
      </c>
      <c r="P1000" s="5">
        <f t="shared" si="405"/>
        <v>464.06841587999998</v>
      </c>
      <c r="Q1000" s="10">
        <f t="shared" si="406"/>
        <v>0</v>
      </c>
      <c r="R1000" s="6">
        <f t="shared" si="407"/>
        <v>0</v>
      </c>
      <c r="S1000" s="5">
        <f t="shared" si="408"/>
        <v>0</v>
      </c>
      <c r="T1000" s="6">
        <f t="shared" si="417"/>
        <v>0.12</v>
      </c>
      <c r="U1000" s="10">
        <f t="shared" si="421"/>
        <v>3</v>
      </c>
      <c r="V1000" s="10">
        <v>252</v>
      </c>
      <c r="W1000" s="12">
        <f t="shared" si="409"/>
        <v>1.0013500609999999</v>
      </c>
      <c r="X1000" s="5">
        <f t="shared" si="410"/>
        <v>0.62652065999999995</v>
      </c>
      <c r="Y1000" s="11">
        <f t="shared" si="411"/>
        <v>0</v>
      </c>
      <c r="Z1000" s="2" t="s">
        <v>65</v>
      </c>
      <c r="AA1000" s="64">
        <f t="shared" si="418"/>
        <v>44469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2"/>
      <c r="DH1000" s="1"/>
      <c r="DI1000" s="1"/>
      <c r="DJ1000" s="1"/>
      <c r="DK1000" s="1"/>
      <c r="DL1000" s="1"/>
      <c r="DM1000" s="1"/>
    </row>
    <row r="1001" spans="1:117" x14ac:dyDescent="0.2">
      <c r="A1001" s="97">
        <f t="shared" si="412"/>
        <v>44442</v>
      </c>
      <c r="B1001" s="5">
        <f t="shared" si="401"/>
        <v>465.02100035999996</v>
      </c>
      <c r="C1001" s="5">
        <f t="shared" si="413"/>
        <v>406.24889557</v>
      </c>
      <c r="D1001" s="63">
        <f t="shared" si="414"/>
        <v>5739.56</v>
      </c>
      <c r="E1001" s="11">
        <f>IF(K1001=1,VLOOKUP(A1001,[1]Plan1!$BO$80:$BQ$314,3),E1000)</f>
        <v>5769.98</v>
      </c>
      <c r="F1001" s="143">
        <f t="shared" si="415"/>
        <v>44363</v>
      </c>
      <c r="G1001" s="9">
        <f t="shared" si="402"/>
        <v>5.3000578441551038E-3</v>
      </c>
      <c r="H1001" s="64">
        <f t="shared" si="419"/>
        <v>44454</v>
      </c>
      <c r="I1001" s="64">
        <f t="shared" si="403"/>
        <v>44454</v>
      </c>
      <c r="J1001" s="1">
        <f t="shared" si="416"/>
        <v>21</v>
      </c>
      <c r="K1001" s="1">
        <f t="shared" si="399"/>
        <v>14</v>
      </c>
      <c r="L1001" s="5">
        <f t="shared" si="404"/>
        <v>1.0035302500000001</v>
      </c>
      <c r="M1001" s="12">
        <f t="shared" si="400"/>
        <v>1.00530005</v>
      </c>
      <c r="N1001" s="12">
        <f t="shared" si="420"/>
        <v>1.1385934201905734</v>
      </c>
      <c r="O1001" s="5">
        <f t="shared" ref="O1001:O1064" si="422">TRUNC(TRUNC((L1001*N1001),15),8)</f>
        <v>1.1426129300000001</v>
      </c>
      <c r="P1001" s="5">
        <f t="shared" si="405"/>
        <v>464.18524086999997</v>
      </c>
      <c r="Q1001" s="10">
        <f t="shared" si="406"/>
        <v>0</v>
      </c>
      <c r="R1001" s="6">
        <f t="shared" si="407"/>
        <v>0</v>
      </c>
      <c r="S1001" s="5">
        <f t="shared" si="408"/>
        <v>0</v>
      </c>
      <c r="T1001" s="6">
        <f t="shared" si="417"/>
        <v>0.12</v>
      </c>
      <c r="U1001" s="10">
        <f t="shared" si="421"/>
        <v>4</v>
      </c>
      <c r="V1001" s="10">
        <v>252</v>
      </c>
      <c r="W1001" s="12">
        <f t="shared" si="409"/>
        <v>1.0018004869999999</v>
      </c>
      <c r="X1001" s="5">
        <f t="shared" si="410"/>
        <v>0.83575949000000005</v>
      </c>
      <c r="Y1001" s="11">
        <f t="shared" si="411"/>
        <v>0</v>
      </c>
      <c r="Z1001" s="2" t="s">
        <v>65</v>
      </c>
      <c r="AA1001" s="64">
        <f t="shared" si="418"/>
        <v>44469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2"/>
      <c r="DH1001" s="1"/>
      <c r="DI1001" s="1"/>
      <c r="DJ1001" s="1"/>
      <c r="DK1001" s="1"/>
      <c r="DL1001" s="1"/>
      <c r="DM1001" s="1"/>
    </row>
    <row r="1002" spans="1:117" x14ac:dyDescent="0.2">
      <c r="A1002" s="97">
        <f t="shared" si="412"/>
        <v>44443</v>
      </c>
      <c r="B1002" s="5">
        <f t="shared" si="401"/>
        <v>465.34729985000001</v>
      </c>
      <c r="C1002" s="5">
        <f t="shared" si="413"/>
        <v>406.24889557</v>
      </c>
      <c r="D1002" s="63">
        <f t="shared" si="414"/>
        <v>5739.56</v>
      </c>
      <c r="E1002" s="11">
        <f>IF(K1002=1,VLOOKUP(A1002,[1]Plan1!$BO$80:$BQ$314,3),E1001)</f>
        <v>5769.98</v>
      </c>
      <c r="F1002" s="143">
        <f t="shared" si="415"/>
        <v>44363</v>
      </c>
      <c r="G1002" s="9">
        <f t="shared" si="402"/>
        <v>5.3000578441551038E-3</v>
      </c>
      <c r="H1002" s="64">
        <f t="shared" si="419"/>
        <v>44454</v>
      </c>
      <c r="I1002" s="64">
        <f t="shared" si="403"/>
        <v>44454</v>
      </c>
      <c r="J1002" s="1">
        <f t="shared" si="416"/>
        <v>21</v>
      </c>
      <c r="K1002" s="1">
        <f t="shared" ref="K1002:K1065" si="423">(J1002-(NETWORKDAYS(A1002,I1002,AD$118:AD$502)-1))</f>
        <v>15</v>
      </c>
      <c r="L1002" s="5">
        <f t="shared" si="404"/>
        <v>1.0037828900000001</v>
      </c>
      <c r="M1002" s="12">
        <f t="shared" ref="M1002:M1065" si="424">IF(I1002&gt;I1001,L1001,M1001)</f>
        <v>1.00530005</v>
      </c>
      <c r="N1002" s="12">
        <f t="shared" si="420"/>
        <v>1.1385934201905734</v>
      </c>
      <c r="O1002" s="5">
        <f t="shared" si="422"/>
        <v>1.14290059</v>
      </c>
      <c r="P1002" s="5">
        <f t="shared" si="405"/>
        <v>464.30210242999999</v>
      </c>
      <c r="Q1002" s="10">
        <f t="shared" si="406"/>
        <v>0</v>
      </c>
      <c r="R1002" s="6">
        <f t="shared" si="407"/>
        <v>0</v>
      </c>
      <c r="S1002" s="5">
        <f t="shared" si="408"/>
        <v>0</v>
      </c>
      <c r="T1002" s="6">
        <f t="shared" si="417"/>
        <v>0.12</v>
      </c>
      <c r="U1002" s="10">
        <f t="shared" si="421"/>
        <v>5</v>
      </c>
      <c r="V1002" s="10">
        <v>252</v>
      </c>
      <c r="W1002" s="12">
        <f t="shared" si="409"/>
        <v>1.002251115</v>
      </c>
      <c r="X1002" s="5">
        <f t="shared" si="410"/>
        <v>1.04519742</v>
      </c>
      <c r="Y1002" s="11">
        <f t="shared" si="411"/>
        <v>0</v>
      </c>
      <c r="Z1002" s="2" t="s">
        <v>65</v>
      </c>
      <c r="AA1002" s="64">
        <f t="shared" si="418"/>
        <v>44469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2"/>
      <c r="DH1002" s="1"/>
      <c r="DI1002" s="1"/>
      <c r="DJ1002" s="1"/>
      <c r="DK1002" s="1"/>
      <c r="DL1002" s="1"/>
      <c r="DM1002" s="1"/>
    </row>
    <row r="1003" spans="1:117" x14ac:dyDescent="0.2">
      <c r="A1003" s="97">
        <f t="shared" si="412"/>
        <v>44444</v>
      </c>
      <c r="B1003" s="5">
        <f t="shared" si="401"/>
        <v>465.34729985000001</v>
      </c>
      <c r="C1003" s="5">
        <f t="shared" si="413"/>
        <v>406.24889557</v>
      </c>
      <c r="D1003" s="63">
        <f t="shared" si="414"/>
        <v>5739.56</v>
      </c>
      <c r="E1003" s="11">
        <f>IF(K1003=1,VLOOKUP(A1003,[1]Plan1!$BO$80:$BQ$314,3),E1002)</f>
        <v>5769.98</v>
      </c>
      <c r="F1003" s="143">
        <f t="shared" si="415"/>
        <v>44363</v>
      </c>
      <c r="G1003" s="9">
        <f t="shared" si="402"/>
        <v>5.3000578441551038E-3</v>
      </c>
      <c r="H1003" s="64">
        <f t="shared" si="419"/>
        <v>44454</v>
      </c>
      <c r="I1003" s="64">
        <f t="shared" si="403"/>
        <v>44454</v>
      </c>
      <c r="J1003" s="1">
        <f t="shared" si="416"/>
        <v>21</v>
      </c>
      <c r="K1003" s="1">
        <f t="shared" si="423"/>
        <v>15</v>
      </c>
      <c r="L1003" s="5">
        <f t="shared" si="404"/>
        <v>1.0037828900000001</v>
      </c>
      <c r="M1003" s="12">
        <f t="shared" si="424"/>
        <v>1.00530005</v>
      </c>
      <c r="N1003" s="12">
        <f t="shared" si="420"/>
        <v>1.1385934201905734</v>
      </c>
      <c r="O1003" s="5">
        <f t="shared" si="422"/>
        <v>1.14290059</v>
      </c>
      <c r="P1003" s="5">
        <f t="shared" si="405"/>
        <v>464.30210242999999</v>
      </c>
      <c r="Q1003" s="10">
        <f t="shared" si="406"/>
        <v>0</v>
      </c>
      <c r="R1003" s="6">
        <f t="shared" si="407"/>
        <v>0</v>
      </c>
      <c r="S1003" s="5">
        <f t="shared" si="408"/>
        <v>0</v>
      </c>
      <c r="T1003" s="6">
        <f t="shared" si="417"/>
        <v>0.12</v>
      </c>
      <c r="U1003" s="10">
        <f t="shared" si="421"/>
        <v>5</v>
      </c>
      <c r="V1003" s="10">
        <v>252</v>
      </c>
      <c r="W1003" s="12">
        <f t="shared" si="409"/>
        <v>1.002251115</v>
      </c>
      <c r="X1003" s="5">
        <f t="shared" si="410"/>
        <v>1.04519742</v>
      </c>
      <c r="Y1003" s="11">
        <f t="shared" si="411"/>
        <v>0</v>
      </c>
      <c r="Z1003" s="2" t="s">
        <v>65</v>
      </c>
      <c r="AA1003" s="64">
        <f t="shared" si="418"/>
        <v>44469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2"/>
      <c r="DH1003" s="1"/>
      <c r="DI1003" s="1"/>
      <c r="DJ1003" s="1"/>
      <c r="DK1003" s="1"/>
      <c r="DL1003" s="1"/>
      <c r="DM1003" s="1"/>
    </row>
    <row r="1004" spans="1:117" x14ac:dyDescent="0.2">
      <c r="A1004" s="97">
        <f t="shared" si="412"/>
        <v>44445</v>
      </c>
      <c r="B1004" s="5">
        <f t="shared" si="401"/>
        <v>465.34729985000001</v>
      </c>
      <c r="C1004" s="5">
        <f t="shared" si="413"/>
        <v>406.24889557</v>
      </c>
      <c r="D1004" s="63">
        <f t="shared" si="414"/>
        <v>5739.56</v>
      </c>
      <c r="E1004" s="11">
        <f>IF(K1004=1,VLOOKUP(A1004,[1]Plan1!$BO$80:$BQ$314,3),E1003)</f>
        <v>5769.98</v>
      </c>
      <c r="F1004" s="143">
        <f t="shared" si="415"/>
        <v>44363</v>
      </c>
      <c r="G1004" s="9">
        <f t="shared" si="402"/>
        <v>5.3000578441551038E-3</v>
      </c>
      <c r="H1004" s="64">
        <f t="shared" si="419"/>
        <v>44454</v>
      </c>
      <c r="I1004" s="64">
        <f t="shared" si="403"/>
        <v>44454</v>
      </c>
      <c r="J1004" s="1">
        <f t="shared" si="416"/>
        <v>21</v>
      </c>
      <c r="K1004" s="1">
        <f t="shared" si="423"/>
        <v>15</v>
      </c>
      <c r="L1004" s="5">
        <f t="shared" si="404"/>
        <v>1.0037828900000001</v>
      </c>
      <c r="M1004" s="12">
        <f t="shared" si="424"/>
        <v>1.00530005</v>
      </c>
      <c r="N1004" s="12">
        <f t="shared" si="420"/>
        <v>1.1385934201905734</v>
      </c>
      <c r="O1004" s="5">
        <f t="shared" si="422"/>
        <v>1.14290059</v>
      </c>
      <c r="P1004" s="5">
        <f t="shared" si="405"/>
        <v>464.30210242999999</v>
      </c>
      <c r="Q1004" s="10">
        <f t="shared" si="406"/>
        <v>0</v>
      </c>
      <c r="R1004" s="6">
        <f t="shared" si="407"/>
        <v>0</v>
      </c>
      <c r="S1004" s="5">
        <f t="shared" si="408"/>
        <v>0</v>
      </c>
      <c r="T1004" s="6">
        <f t="shared" si="417"/>
        <v>0.12</v>
      </c>
      <c r="U1004" s="10">
        <f t="shared" si="421"/>
        <v>5</v>
      </c>
      <c r="V1004" s="10">
        <v>252</v>
      </c>
      <c r="W1004" s="12">
        <f t="shared" si="409"/>
        <v>1.002251115</v>
      </c>
      <c r="X1004" s="5">
        <f t="shared" si="410"/>
        <v>1.04519742</v>
      </c>
      <c r="Y1004" s="11">
        <f t="shared" si="411"/>
        <v>0</v>
      </c>
      <c r="Z1004" s="2" t="s">
        <v>65</v>
      </c>
      <c r="AA1004" s="64">
        <f t="shared" si="418"/>
        <v>44469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2"/>
      <c r="DH1004" s="1"/>
      <c r="DI1004" s="1"/>
      <c r="DJ1004" s="1"/>
      <c r="DK1004" s="1"/>
      <c r="DL1004" s="1"/>
      <c r="DM1004" s="1"/>
    </row>
    <row r="1005" spans="1:117" x14ac:dyDescent="0.2">
      <c r="A1005" s="97">
        <f t="shared" si="412"/>
        <v>44446</v>
      </c>
      <c r="B1005" s="5">
        <f t="shared" si="401"/>
        <v>465.67382337999999</v>
      </c>
      <c r="C1005" s="5">
        <f t="shared" si="413"/>
        <v>406.24889557</v>
      </c>
      <c r="D1005" s="63">
        <f t="shared" si="414"/>
        <v>5739.56</v>
      </c>
      <c r="E1005" s="11">
        <f>IF(K1005=1,VLOOKUP(A1005,[1]Plan1!$BO$80:$BQ$314,3),E1004)</f>
        <v>5769.98</v>
      </c>
      <c r="F1005" s="143">
        <f t="shared" si="415"/>
        <v>44363</v>
      </c>
      <c r="G1005" s="9">
        <f t="shared" si="402"/>
        <v>5.3000578441551038E-3</v>
      </c>
      <c r="H1005" s="64">
        <f t="shared" si="419"/>
        <v>44454</v>
      </c>
      <c r="I1005" s="64">
        <f t="shared" si="403"/>
        <v>44454</v>
      </c>
      <c r="J1005" s="1">
        <f t="shared" si="416"/>
        <v>21</v>
      </c>
      <c r="K1005" s="1">
        <f t="shared" si="423"/>
        <v>16</v>
      </c>
      <c r="L1005" s="5">
        <f t="shared" si="404"/>
        <v>1.00403559</v>
      </c>
      <c r="M1005" s="12">
        <f t="shared" si="424"/>
        <v>1.00530005</v>
      </c>
      <c r="N1005" s="12">
        <f t="shared" si="420"/>
        <v>1.1385934201905734</v>
      </c>
      <c r="O1005" s="5">
        <f t="shared" si="422"/>
        <v>1.14318831</v>
      </c>
      <c r="P1005" s="5">
        <f t="shared" si="405"/>
        <v>464.41898836000001</v>
      </c>
      <c r="Q1005" s="10">
        <f t="shared" si="406"/>
        <v>0</v>
      </c>
      <c r="R1005" s="6">
        <f t="shared" si="407"/>
        <v>0</v>
      </c>
      <c r="S1005" s="5">
        <f t="shared" si="408"/>
        <v>0</v>
      </c>
      <c r="T1005" s="6">
        <f t="shared" si="417"/>
        <v>0.12</v>
      </c>
      <c r="U1005" s="10">
        <f t="shared" si="421"/>
        <v>6</v>
      </c>
      <c r="V1005" s="10">
        <v>252</v>
      </c>
      <c r="W1005" s="12">
        <f t="shared" si="409"/>
        <v>1.002701946</v>
      </c>
      <c r="X1005" s="5">
        <f t="shared" si="410"/>
        <v>1.25483502</v>
      </c>
      <c r="Y1005" s="11">
        <f t="shared" si="411"/>
        <v>0</v>
      </c>
      <c r="Z1005" s="2" t="s">
        <v>65</v>
      </c>
      <c r="AA1005" s="64">
        <f t="shared" si="418"/>
        <v>44469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2"/>
      <c r="DH1005" s="1"/>
      <c r="DI1005" s="1"/>
      <c r="DJ1005" s="1"/>
      <c r="DK1005" s="1"/>
      <c r="DL1005" s="1"/>
      <c r="DM1005" s="1"/>
    </row>
    <row r="1006" spans="1:117" x14ac:dyDescent="0.2">
      <c r="A1006" s="97">
        <f t="shared" si="412"/>
        <v>44447</v>
      </c>
      <c r="B1006" s="5">
        <f t="shared" si="401"/>
        <v>465.67382337999999</v>
      </c>
      <c r="C1006" s="5">
        <f t="shared" si="413"/>
        <v>406.24889557</v>
      </c>
      <c r="D1006" s="63">
        <f t="shared" si="414"/>
        <v>5739.56</v>
      </c>
      <c r="E1006" s="11">
        <f>IF(K1006=1,VLOOKUP(A1006,[1]Plan1!$BO$80:$BQ$314,3),E1005)</f>
        <v>5769.98</v>
      </c>
      <c r="F1006" s="143">
        <f t="shared" si="415"/>
        <v>44363</v>
      </c>
      <c r="G1006" s="9">
        <f t="shared" si="402"/>
        <v>5.3000578441551038E-3</v>
      </c>
      <c r="H1006" s="64">
        <f t="shared" si="419"/>
        <v>44454</v>
      </c>
      <c r="I1006" s="64">
        <f t="shared" si="403"/>
        <v>44454</v>
      </c>
      <c r="J1006" s="1">
        <f t="shared" si="416"/>
        <v>21</v>
      </c>
      <c r="K1006" s="1">
        <f t="shared" si="423"/>
        <v>16</v>
      </c>
      <c r="L1006" s="5">
        <f t="shared" si="404"/>
        <v>1.00403559</v>
      </c>
      <c r="M1006" s="12">
        <f t="shared" si="424"/>
        <v>1.00530005</v>
      </c>
      <c r="N1006" s="12">
        <f t="shared" si="420"/>
        <v>1.1385934201905734</v>
      </c>
      <c r="O1006" s="5">
        <f t="shared" si="422"/>
        <v>1.14318831</v>
      </c>
      <c r="P1006" s="5">
        <f t="shared" si="405"/>
        <v>464.41898836000001</v>
      </c>
      <c r="Q1006" s="10">
        <f t="shared" si="406"/>
        <v>0</v>
      </c>
      <c r="R1006" s="6">
        <f t="shared" si="407"/>
        <v>0</v>
      </c>
      <c r="S1006" s="5">
        <f t="shared" si="408"/>
        <v>0</v>
      </c>
      <c r="T1006" s="6">
        <f t="shared" si="417"/>
        <v>0.12</v>
      </c>
      <c r="U1006" s="10">
        <f t="shared" si="421"/>
        <v>6</v>
      </c>
      <c r="V1006" s="10">
        <v>252</v>
      </c>
      <c r="W1006" s="12">
        <f t="shared" si="409"/>
        <v>1.002701946</v>
      </c>
      <c r="X1006" s="5">
        <f t="shared" si="410"/>
        <v>1.25483502</v>
      </c>
      <c r="Y1006" s="11">
        <f t="shared" si="411"/>
        <v>0</v>
      </c>
      <c r="Z1006" s="2" t="s">
        <v>65</v>
      </c>
      <c r="AA1006" s="64">
        <f t="shared" si="418"/>
        <v>44469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2"/>
      <c r="DH1006" s="1"/>
      <c r="DI1006" s="1"/>
      <c r="DJ1006" s="1"/>
      <c r="DK1006" s="1"/>
      <c r="DL1006" s="1"/>
      <c r="DM1006" s="1"/>
    </row>
    <row r="1007" spans="1:117" x14ac:dyDescent="0.2">
      <c r="A1007" s="97">
        <f t="shared" si="412"/>
        <v>44448</v>
      </c>
      <c r="B1007" s="5">
        <f t="shared" si="401"/>
        <v>466.00057874000004</v>
      </c>
      <c r="C1007" s="5">
        <f t="shared" si="413"/>
        <v>406.24889557</v>
      </c>
      <c r="D1007" s="63">
        <f t="shared" si="414"/>
        <v>5739.56</v>
      </c>
      <c r="E1007" s="11">
        <f>IF(K1007=1,VLOOKUP(A1007,[1]Plan1!$BO$80:$BQ$314,3),E1006)</f>
        <v>5769.98</v>
      </c>
      <c r="F1007" s="143">
        <f t="shared" si="415"/>
        <v>44363</v>
      </c>
      <c r="G1007" s="9">
        <f t="shared" si="402"/>
        <v>5.3000578441551038E-3</v>
      </c>
      <c r="H1007" s="64">
        <f t="shared" si="419"/>
        <v>44454</v>
      </c>
      <c r="I1007" s="64">
        <f t="shared" si="403"/>
        <v>44454</v>
      </c>
      <c r="J1007" s="1">
        <f t="shared" si="416"/>
        <v>21</v>
      </c>
      <c r="K1007" s="1">
        <f t="shared" si="423"/>
        <v>17</v>
      </c>
      <c r="L1007" s="5">
        <f t="shared" si="404"/>
        <v>1.0042883600000001</v>
      </c>
      <c r="M1007" s="12">
        <f t="shared" si="424"/>
        <v>1.00530005</v>
      </c>
      <c r="N1007" s="12">
        <f t="shared" si="420"/>
        <v>1.1385934201905734</v>
      </c>
      <c r="O1007" s="5">
        <f t="shared" si="422"/>
        <v>1.1434761099999999</v>
      </c>
      <c r="P1007" s="5">
        <f t="shared" si="405"/>
        <v>464.53590679000001</v>
      </c>
      <c r="Q1007" s="10">
        <f t="shared" si="406"/>
        <v>0</v>
      </c>
      <c r="R1007" s="6">
        <f t="shared" si="407"/>
        <v>0</v>
      </c>
      <c r="S1007" s="5">
        <f t="shared" si="408"/>
        <v>0</v>
      </c>
      <c r="T1007" s="6">
        <f t="shared" si="417"/>
        <v>0.12</v>
      </c>
      <c r="U1007" s="10">
        <f t="shared" si="421"/>
        <v>7</v>
      </c>
      <c r="V1007" s="10">
        <v>252</v>
      </c>
      <c r="W1007" s="12">
        <f t="shared" si="409"/>
        <v>1.003152979</v>
      </c>
      <c r="X1007" s="5">
        <f t="shared" si="410"/>
        <v>1.4646719500000001</v>
      </c>
      <c r="Y1007" s="11">
        <f t="shared" si="411"/>
        <v>0</v>
      </c>
      <c r="Z1007" s="2" t="s">
        <v>65</v>
      </c>
      <c r="AA1007" s="64">
        <f t="shared" si="418"/>
        <v>44469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2"/>
      <c r="DH1007" s="1"/>
      <c r="DI1007" s="1"/>
      <c r="DJ1007" s="1"/>
      <c r="DK1007" s="1"/>
      <c r="DL1007" s="1"/>
      <c r="DM1007" s="1"/>
    </row>
    <row r="1008" spans="1:117" x14ac:dyDescent="0.2">
      <c r="A1008" s="97">
        <f t="shared" si="412"/>
        <v>44449</v>
      </c>
      <c r="B1008" s="5">
        <f t="shared" si="401"/>
        <v>466.32756290000003</v>
      </c>
      <c r="C1008" s="5">
        <f t="shared" si="413"/>
        <v>406.24889557</v>
      </c>
      <c r="D1008" s="63">
        <f t="shared" si="414"/>
        <v>5739.56</v>
      </c>
      <c r="E1008" s="11">
        <f>IF(K1008=1,VLOOKUP(A1008,[1]Plan1!$BO$80:$BQ$314,3),E1007)</f>
        <v>5769.98</v>
      </c>
      <c r="F1008" s="143">
        <f t="shared" si="415"/>
        <v>44363</v>
      </c>
      <c r="G1008" s="9">
        <f t="shared" si="402"/>
        <v>5.3000578441551038E-3</v>
      </c>
      <c r="H1008" s="64">
        <f t="shared" si="419"/>
        <v>44454</v>
      </c>
      <c r="I1008" s="64">
        <f t="shared" si="403"/>
        <v>44454</v>
      </c>
      <c r="J1008" s="1">
        <f t="shared" si="416"/>
        <v>21</v>
      </c>
      <c r="K1008" s="1">
        <f t="shared" si="423"/>
        <v>18</v>
      </c>
      <c r="L1008" s="5">
        <f t="shared" si="404"/>
        <v>1.0045411900000001</v>
      </c>
      <c r="M1008" s="12">
        <f t="shared" si="424"/>
        <v>1.00530005</v>
      </c>
      <c r="N1008" s="12">
        <f t="shared" si="420"/>
        <v>1.1385934201905734</v>
      </c>
      <c r="O1008" s="5">
        <f t="shared" si="422"/>
        <v>1.1437639799999999</v>
      </c>
      <c r="P1008" s="5">
        <f t="shared" si="405"/>
        <v>464.65285366000001</v>
      </c>
      <c r="Q1008" s="10">
        <f t="shared" si="406"/>
        <v>0</v>
      </c>
      <c r="R1008" s="6">
        <f t="shared" si="407"/>
        <v>0</v>
      </c>
      <c r="S1008" s="5">
        <f t="shared" si="408"/>
        <v>0</v>
      </c>
      <c r="T1008" s="6">
        <f t="shared" si="417"/>
        <v>0.12</v>
      </c>
      <c r="U1008" s="10">
        <f t="shared" si="421"/>
        <v>8</v>
      </c>
      <c r="V1008" s="10">
        <v>252</v>
      </c>
      <c r="W1008" s="12">
        <f t="shared" si="409"/>
        <v>1.003604216</v>
      </c>
      <c r="X1008" s="5">
        <f t="shared" si="410"/>
        <v>1.6747092400000001</v>
      </c>
      <c r="Y1008" s="11">
        <f t="shared" si="411"/>
        <v>0</v>
      </c>
      <c r="Z1008" s="2" t="s">
        <v>65</v>
      </c>
      <c r="AA1008" s="64">
        <f t="shared" si="418"/>
        <v>44469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2"/>
      <c r="DH1008" s="1"/>
      <c r="DI1008" s="1"/>
      <c r="DJ1008" s="1"/>
      <c r="DK1008" s="1"/>
      <c r="DL1008" s="1"/>
      <c r="DM1008" s="1"/>
    </row>
    <row r="1009" spans="1:117" x14ac:dyDescent="0.2">
      <c r="A1009" s="97">
        <f t="shared" si="412"/>
        <v>44450</v>
      </c>
      <c r="B1009" s="5">
        <f t="shared" si="401"/>
        <v>466.65477505000001</v>
      </c>
      <c r="C1009" s="5">
        <f t="shared" si="413"/>
        <v>406.24889557</v>
      </c>
      <c r="D1009" s="63">
        <f t="shared" si="414"/>
        <v>5739.56</v>
      </c>
      <c r="E1009" s="11">
        <f>IF(K1009=1,VLOOKUP(A1009,[1]Plan1!$BO$80:$BQ$314,3),E1008)</f>
        <v>5769.98</v>
      </c>
      <c r="F1009" s="143">
        <f t="shared" si="415"/>
        <v>44363</v>
      </c>
      <c r="G1009" s="9">
        <f t="shared" si="402"/>
        <v>5.3000578441551038E-3</v>
      </c>
      <c r="H1009" s="64">
        <f t="shared" si="419"/>
        <v>44454</v>
      </c>
      <c r="I1009" s="64">
        <f t="shared" si="403"/>
        <v>44454</v>
      </c>
      <c r="J1009" s="1">
        <f t="shared" si="416"/>
        <v>21</v>
      </c>
      <c r="K1009" s="1">
        <f t="shared" si="423"/>
        <v>19</v>
      </c>
      <c r="L1009" s="5">
        <f t="shared" si="404"/>
        <v>1.0047940799999999</v>
      </c>
      <c r="M1009" s="12">
        <f t="shared" si="424"/>
        <v>1.00530005</v>
      </c>
      <c r="N1009" s="12">
        <f t="shared" si="420"/>
        <v>1.1385934201905734</v>
      </c>
      <c r="O1009" s="5">
        <f t="shared" si="422"/>
        <v>1.1440519199999999</v>
      </c>
      <c r="P1009" s="5">
        <f t="shared" si="405"/>
        <v>464.76982896999999</v>
      </c>
      <c r="Q1009" s="10">
        <f t="shared" si="406"/>
        <v>0</v>
      </c>
      <c r="R1009" s="6">
        <f t="shared" si="407"/>
        <v>0</v>
      </c>
      <c r="S1009" s="5">
        <f t="shared" si="408"/>
        <v>0</v>
      </c>
      <c r="T1009" s="6">
        <f t="shared" si="417"/>
        <v>0.12</v>
      </c>
      <c r="U1009" s="10">
        <f t="shared" si="421"/>
        <v>9</v>
      </c>
      <c r="V1009" s="10">
        <v>252</v>
      </c>
      <c r="W1009" s="12">
        <f t="shared" si="409"/>
        <v>1.0040556549999999</v>
      </c>
      <c r="X1009" s="5">
        <f t="shared" si="410"/>
        <v>1.88494608</v>
      </c>
      <c r="Y1009" s="11">
        <f t="shared" si="411"/>
        <v>0</v>
      </c>
      <c r="Z1009" s="2" t="s">
        <v>65</v>
      </c>
      <c r="AA1009" s="64">
        <f t="shared" si="418"/>
        <v>44469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2"/>
      <c r="DH1009" s="1"/>
      <c r="DI1009" s="1"/>
      <c r="DJ1009" s="1"/>
      <c r="DK1009" s="1"/>
      <c r="DL1009" s="1"/>
      <c r="DM1009" s="1"/>
    </row>
    <row r="1010" spans="1:117" x14ac:dyDescent="0.2">
      <c r="A1010" s="97">
        <f t="shared" si="412"/>
        <v>44451</v>
      </c>
      <c r="B1010" s="5">
        <f t="shared" si="401"/>
        <v>466.65477505000001</v>
      </c>
      <c r="C1010" s="5">
        <f t="shared" si="413"/>
        <v>406.24889557</v>
      </c>
      <c r="D1010" s="63">
        <f t="shared" si="414"/>
        <v>5739.56</v>
      </c>
      <c r="E1010" s="11">
        <f>IF(K1010=1,VLOOKUP(A1010,[1]Plan1!$BO$80:$BQ$314,3),E1009)</f>
        <v>5769.98</v>
      </c>
      <c r="F1010" s="143">
        <f t="shared" si="415"/>
        <v>44363</v>
      </c>
      <c r="G1010" s="9">
        <f t="shared" si="402"/>
        <v>5.3000578441551038E-3</v>
      </c>
      <c r="H1010" s="64">
        <f t="shared" si="419"/>
        <v>44454</v>
      </c>
      <c r="I1010" s="64">
        <f t="shared" si="403"/>
        <v>44454</v>
      </c>
      <c r="J1010" s="1">
        <f t="shared" si="416"/>
        <v>21</v>
      </c>
      <c r="K1010" s="1">
        <f t="shared" si="423"/>
        <v>19</v>
      </c>
      <c r="L1010" s="5">
        <f t="shared" si="404"/>
        <v>1.0047940799999999</v>
      </c>
      <c r="M1010" s="12">
        <f t="shared" si="424"/>
        <v>1.00530005</v>
      </c>
      <c r="N1010" s="12">
        <f t="shared" si="420"/>
        <v>1.1385934201905734</v>
      </c>
      <c r="O1010" s="5">
        <f t="shared" si="422"/>
        <v>1.1440519199999999</v>
      </c>
      <c r="P1010" s="5">
        <f t="shared" si="405"/>
        <v>464.76982896999999</v>
      </c>
      <c r="Q1010" s="10">
        <f t="shared" si="406"/>
        <v>0</v>
      </c>
      <c r="R1010" s="6">
        <f t="shared" si="407"/>
        <v>0</v>
      </c>
      <c r="S1010" s="5">
        <f t="shared" si="408"/>
        <v>0</v>
      </c>
      <c r="T1010" s="6">
        <f t="shared" si="417"/>
        <v>0.12</v>
      </c>
      <c r="U1010" s="10">
        <f t="shared" si="421"/>
        <v>9</v>
      </c>
      <c r="V1010" s="10">
        <v>252</v>
      </c>
      <c r="W1010" s="12">
        <f t="shared" si="409"/>
        <v>1.0040556549999999</v>
      </c>
      <c r="X1010" s="5">
        <f t="shared" si="410"/>
        <v>1.88494608</v>
      </c>
      <c r="Y1010" s="11">
        <f t="shared" si="411"/>
        <v>0</v>
      </c>
      <c r="Z1010" s="2" t="s">
        <v>65</v>
      </c>
      <c r="AA1010" s="64">
        <f t="shared" si="418"/>
        <v>44469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2"/>
      <c r="DH1010" s="1"/>
      <c r="DI1010" s="1"/>
      <c r="DJ1010" s="1"/>
      <c r="DK1010" s="1"/>
      <c r="DL1010" s="1"/>
      <c r="DM1010" s="1"/>
    </row>
    <row r="1011" spans="1:117" x14ac:dyDescent="0.2">
      <c r="A1011" s="97">
        <f t="shared" si="412"/>
        <v>44452</v>
      </c>
      <c r="B1011" s="5">
        <f t="shared" si="401"/>
        <v>466.65477505000001</v>
      </c>
      <c r="C1011" s="5">
        <f t="shared" si="413"/>
        <v>406.24889557</v>
      </c>
      <c r="D1011" s="63">
        <f t="shared" si="414"/>
        <v>5739.56</v>
      </c>
      <c r="E1011" s="11">
        <f>IF(K1011=1,VLOOKUP(A1011,[1]Plan1!$BO$80:$BQ$314,3),E1010)</f>
        <v>5769.98</v>
      </c>
      <c r="F1011" s="143">
        <f t="shared" si="415"/>
        <v>44363</v>
      </c>
      <c r="G1011" s="9">
        <f t="shared" si="402"/>
        <v>5.3000578441551038E-3</v>
      </c>
      <c r="H1011" s="64">
        <f t="shared" si="419"/>
        <v>44454</v>
      </c>
      <c r="I1011" s="64">
        <f t="shared" si="403"/>
        <v>44454</v>
      </c>
      <c r="J1011" s="1">
        <f t="shared" si="416"/>
        <v>21</v>
      </c>
      <c r="K1011" s="1">
        <f t="shared" si="423"/>
        <v>19</v>
      </c>
      <c r="L1011" s="5">
        <f t="shared" si="404"/>
        <v>1.0047940799999999</v>
      </c>
      <c r="M1011" s="12">
        <f t="shared" si="424"/>
        <v>1.00530005</v>
      </c>
      <c r="N1011" s="12">
        <f t="shared" si="420"/>
        <v>1.1385934201905734</v>
      </c>
      <c r="O1011" s="5">
        <f t="shared" si="422"/>
        <v>1.1440519199999999</v>
      </c>
      <c r="P1011" s="5">
        <f t="shared" si="405"/>
        <v>464.76982896999999</v>
      </c>
      <c r="Q1011" s="10">
        <f t="shared" si="406"/>
        <v>0</v>
      </c>
      <c r="R1011" s="6">
        <f t="shared" si="407"/>
        <v>0</v>
      </c>
      <c r="S1011" s="5">
        <f t="shared" si="408"/>
        <v>0</v>
      </c>
      <c r="T1011" s="6">
        <f t="shared" si="417"/>
        <v>0.12</v>
      </c>
      <c r="U1011" s="10">
        <f t="shared" si="421"/>
        <v>9</v>
      </c>
      <c r="V1011" s="10">
        <v>252</v>
      </c>
      <c r="W1011" s="12">
        <f t="shared" si="409"/>
        <v>1.0040556549999999</v>
      </c>
      <c r="X1011" s="5">
        <f t="shared" si="410"/>
        <v>1.88494608</v>
      </c>
      <c r="Y1011" s="11">
        <f t="shared" si="411"/>
        <v>0</v>
      </c>
      <c r="Z1011" s="2" t="s">
        <v>65</v>
      </c>
      <c r="AA1011" s="64">
        <f t="shared" si="418"/>
        <v>44469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2"/>
      <c r="DH1011" s="1"/>
      <c r="DI1011" s="1"/>
      <c r="DJ1011" s="1"/>
      <c r="DK1011" s="1"/>
      <c r="DL1011" s="1"/>
      <c r="DM1011" s="1"/>
    </row>
    <row r="1012" spans="1:117" x14ac:dyDescent="0.2">
      <c r="A1012" s="97">
        <f t="shared" si="412"/>
        <v>44453</v>
      </c>
      <c r="B1012" s="5">
        <f t="shared" si="401"/>
        <v>466.98221573000001</v>
      </c>
      <c r="C1012" s="5">
        <f t="shared" si="413"/>
        <v>406.24889557</v>
      </c>
      <c r="D1012" s="63">
        <f t="shared" si="414"/>
        <v>5739.56</v>
      </c>
      <c r="E1012" s="11">
        <f>IF(K1012=1,VLOOKUP(A1012,[1]Plan1!$BO$80:$BQ$314,3),E1011)</f>
        <v>5769.98</v>
      </c>
      <c r="F1012" s="143">
        <f t="shared" si="415"/>
        <v>44363</v>
      </c>
      <c r="G1012" s="9">
        <f t="shared" si="402"/>
        <v>5.3000578441551038E-3</v>
      </c>
      <c r="H1012" s="64">
        <f t="shared" si="419"/>
        <v>44454</v>
      </c>
      <c r="I1012" s="64">
        <f t="shared" si="403"/>
        <v>44454</v>
      </c>
      <c r="J1012" s="1">
        <f t="shared" si="416"/>
        <v>21</v>
      </c>
      <c r="K1012" s="1">
        <f t="shared" si="423"/>
        <v>20</v>
      </c>
      <c r="L1012" s="5">
        <f t="shared" si="404"/>
        <v>1.0050470300000001</v>
      </c>
      <c r="M1012" s="12">
        <f t="shared" si="424"/>
        <v>1.00530005</v>
      </c>
      <c r="N1012" s="12">
        <f t="shared" si="420"/>
        <v>1.1385934201905734</v>
      </c>
      <c r="O1012" s="5">
        <f t="shared" si="422"/>
        <v>1.1443399299999999</v>
      </c>
      <c r="P1012" s="5">
        <f t="shared" si="405"/>
        <v>464.88683271000002</v>
      </c>
      <c r="Q1012" s="10">
        <f t="shared" si="406"/>
        <v>0</v>
      </c>
      <c r="R1012" s="6">
        <f t="shared" si="407"/>
        <v>0</v>
      </c>
      <c r="S1012" s="5">
        <f t="shared" si="408"/>
        <v>0</v>
      </c>
      <c r="T1012" s="6">
        <f t="shared" si="417"/>
        <v>0.12</v>
      </c>
      <c r="U1012" s="10">
        <f t="shared" si="421"/>
        <v>10</v>
      </c>
      <c r="V1012" s="10">
        <v>252</v>
      </c>
      <c r="W1012" s="12">
        <f t="shared" si="409"/>
        <v>1.004507297</v>
      </c>
      <c r="X1012" s="5">
        <f t="shared" si="410"/>
        <v>2.0953830199999999</v>
      </c>
      <c r="Y1012" s="11">
        <f t="shared" si="411"/>
        <v>0</v>
      </c>
      <c r="Z1012" s="2" t="s">
        <v>65</v>
      </c>
      <c r="AA1012" s="64">
        <f t="shared" si="418"/>
        <v>44469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2"/>
      <c r="DH1012" s="1"/>
      <c r="DI1012" s="1"/>
      <c r="DJ1012" s="1"/>
      <c r="DK1012" s="1"/>
      <c r="DL1012" s="1"/>
      <c r="DM1012" s="1"/>
    </row>
    <row r="1013" spans="1:117" x14ac:dyDescent="0.2">
      <c r="A1013" s="97">
        <f t="shared" si="412"/>
        <v>44454</v>
      </c>
      <c r="B1013" s="5">
        <f t="shared" si="401"/>
        <v>467.30988963999999</v>
      </c>
      <c r="C1013" s="5">
        <f t="shared" si="413"/>
        <v>406.24889557</v>
      </c>
      <c r="D1013" s="63">
        <f t="shared" si="414"/>
        <v>5739.56</v>
      </c>
      <c r="E1013" s="11">
        <f>IF(K1013=1,VLOOKUP(A1013,[1]Plan1!$BO$80:$BQ$314,3),E1012)</f>
        <v>5769.98</v>
      </c>
      <c r="F1013" s="143">
        <f t="shared" si="415"/>
        <v>44363</v>
      </c>
      <c r="G1013" s="9">
        <f t="shared" si="402"/>
        <v>5.3000578441551038E-3</v>
      </c>
      <c r="H1013" s="64">
        <f t="shared" si="419"/>
        <v>44484</v>
      </c>
      <c r="I1013" s="64">
        <f t="shared" si="403"/>
        <v>44454</v>
      </c>
      <c r="J1013" s="1">
        <f t="shared" si="416"/>
        <v>21</v>
      </c>
      <c r="K1013" s="1">
        <f t="shared" si="423"/>
        <v>21</v>
      </c>
      <c r="L1013" s="5">
        <f t="shared" si="404"/>
        <v>1.00530005</v>
      </c>
      <c r="M1013" s="12">
        <f t="shared" si="424"/>
        <v>1.00530005</v>
      </c>
      <c r="N1013" s="12">
        <f t="shared" si="420"/>
        <v>1.1385934201905734</v>
      </c>
      <c r="O1013" s="5">
        <f t="shared" si="422"/>
        <v>1.1446280200000001</v>
      </c>
      <c r="P1013" s="5">
        <f t="shared" si="405"/>
        <v>465.00386895999998</v>
      </c>
      <c r="Q1013" s="10">
        <f t="shared" si="406"/>
        <v>0</v>
      </c>
      <c r="R1013" s="6">
        <f t="shared" si="407"/>
        <v>0</v>
      </c>
      <c r="S1013" s="5">
        <f t="shared" si="408"/>
        <v>0</v>
      </c>
      <c r="T1013" s="6">
        <f t="shared" si="417"/>
        <v>0.12</v>
      </c>
      <c r="U1013" s="10">
        <f t="shared" si="421"/>
        <v>11</v>
      </c>
      <c r="V1013" s="10">
        <v>252</v>
      </c>
      <c r="W1013" s="12">
        <f t="shared" si="409"/>
        <v>1.004959143</v>
      </c>
      <c r="X1013" s="5">
        <f t="shared" si="410"/>
        <v>2.30602068</v>
      </c>
      <c r="Y1013" s="11">
        <f t="shared" si="411"/>
        <v>0</v>
      </c>
      <c r="Z1013" s="2" t="s">
        <v>65</v>
      </c>
      <c r="AA1013" s="64">
        <f t="shared" si="418"/>
        <v>44469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2"/>
      <c r="DH1013" s="1"/>
      <c r="DI1013" s="1"/>
      <c r="DJ1013" s="1"/>
      <c r="DK1013" s="1"/>
      <c r="DL1013" s="1"/>
      <c r="DM1013" s="1"/>
    </row>
    <row r="1014" spans="1:117" x14ac:dyDescent="0.2">
      <c r="A1014" s="97">
        <f t="shared" si="412"/>
        <v>44455</v>
      </c>
      <c r="B1014" s="5">
        <f t="shared" si="401"/>
        <v>467.63778823000001</v>
      </c>
      <c r="C1014" s="5">
        <f t="shared" si="413"/>
        <v>406.24889557</v>
      </c>
      <c r="D1014" s="63">
        <f t="shared" si="414"/>
        <v>5739.56</v>
      </c>
      <c r="E1014" s="11">
        <f>IF(K1014=1,VLOOKUP(A1014,[1]Plan1!$BO$80:$BQ$314,3),E1013)</f>
        <v>5769.98</v>
      </c>
      <c r="F1014" s="143">
        <f t="shared" si="415"/>
        <v>44363</v>
      </c>
      <c r="G1014" s="9">
        <f t="shared" si="402"/>
        <v>5.3000578441551038E-3</v>
      </c>
      <c r="H1014" s="64">
        <f t="shared" si="419"/>
        <v>44484</v>
      </c>
      <c r="I1014" s="64">
        <f t="shared" si="403"/>
        <v>44484</v>
      </c>
      <c r="J1014" s="1">
        <f t="shared" si="416"/>
        <v>21</v>
      </c>
      <c r="K1014" s="1">
        <f t="shared" si="423"/>
        <v>1</v>
      </c>
      <c r="L1014" s="5">
        <f t="shared" si="404"/>
        <v>1.0002517399999999</v>
      </c>
      <c r="M1014" s="12">
        <f t="shared" si="424"/>
        <v>1.00530005</v>
      </c>
      <c r="N1014" s="12">
        <f t="shared" si="420"/>
        <v>1.1446280222472545</v>
      </c>
      <c r="O1014" s="5">
        <f t="shared" si="422"/>
        <v>1.1449161699999999</v>
      </c>
      <c r="P1014" s="5">
        <f t="shared" si="405"/>
        <v>465.12092957999999</v>
      </c>
      <c r="Q1014" s="10">
        <f t="shared" si="406"/>
        <v>0</v>
      </c>
      <c r="R1014" s="6">
        <f t="shared" si="407"/>
        <v>0</v>
      </c>
      <c r="S1014" s="5">
        <f t="shared" si="408"/>
        <v>0</v>
      </c>
      <c r="T1014" s="6">
        <f t="shared" si="417"/>
        <v>0.12</v>
      </c>
      <c r="U1014" s="10">
        <f t="shared" si="421"/>
        <v>12</v>
      </c>
      <c r="V1014" s="10">
        <v>252</v>
      </c>
      <c r="W1014" s="12">
        <f t="shared" si="409"/>
        <v>1.005411192</v>
      </c>
      <c r="X1014" s="5">
        <f t="shared" si="410"/>
        <v>2.5168586500000001</v>
      </c>
      <c r="Y1014" s="11">
        <f t="shared" si="411"/>
        <v>0</v>
      </c>
      <c r="Z1014" s="2" t="s">
        <v>65</v>
      </c>
      <c r="AA1014" s="64">
        <f t="shared" si="418"/>
        <v>44469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2"/>
      <c r="DH1014" s="1"/>
      <c r="DI1014" s="1"/>
      <c r="DJ1014" s="1"/>
      <c r="DK1014" s="1"/>
      <c r="DL1014" s="1"/>
      <c r="DM1014" s="1"/>
    </row>
    <row r="1015" spans="1:117" x14ac:dyDescent="0.2">
      <c r="A1015" s="97">
        <f t="shared" si="412"/>
        <v>44456</v>
      </c>
      <c r="B1015" s="5">
        <f t="shared" si="401"/>
        <v>467.96592387000004</v>
      </c>
      <c r="C1015" s="5">
        <f t="shared" si="413"/>
        <v>406.24889557</v>
      </c>
      <c r="D1015" s="63">
        <f t="shared" si="414"/>
        <v>5739.56</v>
      </c>
      <c r="E1015" s="11">
        <f>IF(K1015=1,VLOOKUP(A1015,[1]Plan1!$BO$80:$BQ$314,3),E1014)</f>
        <v>5769.98</v>
      </c>
      <c r="F1015" s="143">
        <f t="shared" si="415"/>
        <v>44363</v>
      </c>
      <c r="G1015" s="9">
        <f t="shared" si="402"/>
        <v>5.3000578441551038E-3</v>
      </c>
      <c r="H1015" s="64">
        <f t="shared" si="419"/>
        <v>44484</v>
      </c>
      <c r="I1015" s="64">
        <f t="shared" si="403"/>
        <v>44484</v>
      </c>
      <c r="J1015" s="1">
        <f t="shared" si="416"/>
        <v>21</v>
      </c>
      <c r="K1015" s="1">
        <f t="shared" si="423"/>
        <v>2</v>
      </c>
      <c r="L1015" s="5">
        <f t="shared" si="404"/>
        <v>1.0005035600000001</v>
      </c>
      <c r="M1015" s="12">
        <f t="shared" si="424"/>
        <v>1.00530005</v>
      </c>
      <c r="N1015" s="12">
        <f t="shared" si="420"/>
        <v>1.1446280222472545</v>
      </c>
      <c r="O1015" s="5">
        <f t="shared" si="422"/>
        <v>1.1452044100000001</v>
      </c>
      <c r="P1015" s="5">
        <f t="shared" si="405"/>
        <v>465.23802676000003</v>
      </c>
      <c r="Q1015" s="10">
        <f t="shared" si="406"/>
        <v>0</v>
      </c>
      <c r="R1015" s="6">
        <f t="shared" si="407"/>
        <v>0</v>
      </c>
      <c r="S1015" s="5">
        <f t="shared" si="408"/>
        <v>0</v>
      </c>
      <c r="T1015" s="6">
        <f t="shared" si="417"/>
        <v>0.12</v>
      </c>
      <c r="U1015" s="10">
        <f t="shared" si="421"/>
        <v>13</v>
      </c>
      <c r="V1015" s="10">
        <v>252</v>
      </c>
      <c r="W1015" s="12">
        <f t="shared" si="409"/>
        <v>1.0058634440000001</v>
      </c>
      <c r="X1015" s="5">
        <f t="shared" si="410"/>
        <v>2.7278971099999998</v>
      </c>
      <c r="Y1015" s="11">
        <f t="shared" si="411"/>
        <v>0</v>
      </c>
      <c r="Z1015" s="2" t="s">
        <v>65</v>
      </c>
      <c r="AA1015" s="64">
        <f t="shared" si="418"/>
        <v>44469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2"/>
      <c r="DH1015" s="1"/>
      <c r="DI1015" s="1"/>
      <c r="DJ1015" s="1"/>
      <c r="DK1015" s="1"/>
      <c r="DL1015" s="1"/>
      <c r="DM1015" s="1"/>
    </row>
    <row r="1016" spans="1:117" x14ac:dyDescent="0.2">
      <c r="A1016" s="97">
        <f t="shared" si="412"/>
        <v>44457</v>
      </c>
      <c r="B1016" s="5">
        <f t="shared" si="401"/>
        <v>468.29428080000002</v>
      </c>
      <c r="C1016" s="5">
        <f t="shared" si="413"/>
        <v>406.24889557</v>
      </c>
      <c r="D1016" s="63">
        <f t="shared" si="414"/>
        <v>5739.56</v>
      </c>
      <c r="E1016" s="11">
        <f>IF(K1016=1,VLOOKUP(A1016,[1]Plan1!$BO$80:$BQ$314,3),E1015)</f>
        <v>5769.98</v>
      </c>
      <c r="F1016" s="143">
        <f t="shared" si="415"/>
        <v>44363</v>
      </c>
      <c r="G1016" s="9">
        <f t="shared" si="402"/>
        <v>5.3000578441551038E-3</v>
      </c>
      <c r="H1016" s="64">
        <f t="shared" si="419"/>
        <v>44484</v>
      </c>
      <c r="I1016" s="64">
        <f t="shared" si="403"/>
        <v>44484</v>
      </c>
      <c r="J1016" s="1">
        <f t="shared" si="416"/>
        <v>21</v>
      </c>
      <c r="K1016" s="1">
        <f t="shared" si="423"/>
        <v>3</v>
      </c>
      <c r="L1016" s="5">
        <f t="shared" si="404"/>
        <v>1.0007554299999999</v>
      </c>
      <c r="M1016" s="12">
        <f t="shared" si="424"/>
        <v>1.00530005</v>
      </c>
      <c r="N1016" s="12">
        <f t="shared" si="420"/>
        <v>1.1446280222472545</v>
      </c>
      <c r="O1016" s="5">
        <f t="shared" si="422"/>
        <v>1.1454926999999999</v>
      </c>
      <c r="P1016" s="5">
        <f t="shared" si="405"/>
        <v>465.35514425000002</v>
      </c>
      <c r="Q1016" s="10">
        <f t="shared" si="406"/>
        <v>0</v>
      </c>
      <c r="R1016" s="6">
        <f t="shared" si="407"/>
        <v>0</v>
      </c>
      <c r="S1016" s="5">
        <f t="shared" si="408"/>
        <v>0</v>
      </c>
      <c r="T1016" s="6">
        <f t="shared" si="417"/>
        <v>0.12</v>
      </c>
      <c r="U1016" s="10">
        <f t="shared" si="421"/>
        <v>14</v>
      </c>
      <c r="V1016" s="10">
        <v>252</v>
      </c>
      <c r="W1016" s="12">
        <f t="shared" si="409"/>
        <v>1.0063158999999999</v>
      </c>
      <c r="X1016" s="5">
        <f t="shared" si="410"/>
        <v>2.9391365500000002</v>
      </c>
      <c r="Y1016" s="11">
        <f t="shared" si="411"/>
        <v>0</v>
      </c>
      <c r="Z1016" s="2" t="s">
        <v>65</v>
      </c>
      <c r="AA1016" s="64">
        <f t="shared" si="418"/>
        <v>44469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2"/>
      <c r="DH1016" s="1"/>
      <c r="DI1016" s="1"/>
      <c r="DJ1016" s="1"/>
      <c r="DK1016" s="1"/>
      <c r="DL1016" s="1"/>
      <c r="DM1016" s="1"/>
    </row>
    <row r="1017" spans="1:117" x14ac:dyDescent="0.2">
      <c r="A1017" s="97">
        <f t="shared" si="412"/>
        <v>44458</v>
      </c>
      <c r="B1017" s="5">
        <f t="shared" si="401"/>
        <v>468.29428080000002</v>
      </c>
      <c r="C1017" s="5">
        <f t="shared" si="413"/>
        <v>406.24889557</v>
      </c>
      <c r="D1017" s="63">
        <f t="shared" si="414"/>
        <v>5739.56</v>
      </c>
      <c r="E1017" s="11">
        <f>IF(K1017=1,VLOOKUP(A1017,[1]Plan1!$BO$80:$BQ$314,3),E1016)</f>
        <v>5769.98</v>
      </c>
      <c r="F1017" s="143">
        <f t="shared" si="415"/>
        <v>44363</v>
      </c>
      <c r="G1017" s="9">
        <f t="shared" si="402"/>
        <v>5.3000578441551038E-3</v>
      </c>
      <c r="H1017" s="64">
        <f t="shared" si="419"/>
        <v>44484</v>
      </c>
      <c r="I1017" s="64">
        <f t="shared" si="403"/>
        <v>44484</v>
      </c>
      <c r="J1017" s="1">
        <f t="shared" si="416"/>
        <v>21</v>
      </c>
      <c r="K1017" s="1">
        <f t="shared" si="423"/>
        <v>3</v>
      </c>
      <c r="L1017" s="5">
        <f t="shared" si="404"/>
        <v>1.0007554299999999</v>
      </c>
      <c r="M1017" s="12">
        <f t="shared" si="424"/>
        <v>1.00530005</v>
      </c>
      <c r="N1017" s="12">
        <f t="shared" si="420"/>
        <v>1.1446280222472545</v>
      </c>
      <c r="O1017" s="5">
        <f t="shared" si="422"/>
        <v>1.1454926999999999</v>
      </c>
      <c r="P1017" s="5">
        <f t="shared" si="405"/>
        <v>465.35514425000002</v>
      </c>
      <c r="Q1017" s="10">
        <f t="shared" si="406"/>
        <v>0</v>
      </c>
      <c r="R1017" s="6">
        <f t="shared" si="407"/>
        <v>0</v>
      </c>
      <c r="S1017" s="5">
        <f t="shared" si="408"/>
        <v>0</v>
      </c>
      <c r="T1017" s="6">
        <f t="shared" si="417"/>
        <v>0.12</v>
      </c>
      <c r="U1017" s="10">
        <f t="shared" si="421"/>
        <v>14</v>
      </c>
      <c r="V1017" s="10">
        <v>252</v>
      </c>
      <c r="W1017" s="12">
        <f t="shared" si="409"/>
        <v>1.0063158999999999</v>
      </c>
      <c r="X1017" s="5">
        <f t="shared" si="410"/>
        <v>2.9391365500000002</v>
      </c>
      <c r="Y1017" s="11">
        <f t="shared" si="411"/>
        <v>0</v>
      </c>
      <c r="Z1017" s="2" t="s">
        <v>65</v>
      </c>
      <c r="AA1017" s="64">
        <f t="shared" si="418"/>
        <v>44469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2"/>
      <c r="DH1017" s="1"/>
      <c r="DI1017" s="1"/>
      <c r="DJ1017" s="1"/>
      <c r="DK1017" s="1"/>
      <c r="DL1017" s="1"/>
      <c r="DM1017" s="1"/>
    </row>
    <row r="1018" spans="1:117" x14ac:dyDescent="0.2">
      <c r="A1018" s="97">
        <f t="shared" si="412"/>
        <v>44459</v>
      </c>
      <c r="B1018" s="5">
        <f t="shared" si="401"/>
        <v>468.29428080000002</v>
      </c>
      <c r="C1018" s="5">
        <f t="shared" si="413"/>
        <v>406.24889557</v>
      </c>
      <c r="D1018" s="63">
        <f t="shared" si="414"/>
        <v>5739.56</v>
      </c>
      <c r="E1018" s="11">
        <f>IF(K1018=1,VLOOKUP(A1018,[1]Plan1!$BO$80:$BQ$314,3),E1017)</f>
        <v>5769.98</v>
      </c>
      <c r="F1018" s="143">
        <f t="shared" si="415"/>
        <v>44363</v>
      </c>
      <c r="G1018" s="9">
        <f t="shared" si="402"/>
        <v>5.3000578441551038E-3</v>
      </c>
      <c r="H1018" s="64">
        <f t="shared" si="419"/>
        <v>44484</v>
      </c>
      <c r="I1018" s="64">
        <f t="shared" si="403"/>
        <v>44484</v>
      </c>
      <c r="J1018" s="1">
        <f t="shared" si="416"/>
        <v>21</v>
      </c>
      <c r="K1018" s="1">
        <f t="shared" si="423"/>
        <v>3</v>
      </c>
      <c r="L1018" s="5">
        <f t="shared" si="404"/>
        <v>1.0007554299999999</v>
      </c>
      <c r="M1018" s="12">
        <f t="shared" si="424"/>
        <v>1.00530005</v>
      </c>
      <c r="N1018" s="12">
        <f t="shared" si="420"/>
        <v>1.1446280222472545</v>
      </c>
      <c r="O1018" s="5">
        <f t="shared" si="422"/>
        <v>1.1454926999999999</v>
      </c>
      <c r="P1018" s="5">
        <f t="shared" si="405"/>
        <v>465.35514425000002</v>
      </c>
      <c r="Q1018" s="10">
        <f t="shared" si="406"/>
        <v>0</v>
      </c>
      <c r="R1018" s="6">
        <f t="shared" si="407"/>
        <v>0</v>
      </c>
      <c r="S1018" s="5">
        <f t="shared" si="408"/>
        <v>0</v>
      </c>
      <c r="T1018" s="6">
        <f t="shared" si="417"/>
        <v>0.12</v>
      </c>
      <c r="U1018" s="10">
        <f t="shared" si="421"/>
        <v>14</v>
      </c>
      <c r="V1018" s="10">
        <v>252</v>
      </c>
      <c r="W1018" s="12">
        <f t="shared" si="409"/>
        <v>1.0063158999999999</v>
      </c>
      <c r="X1018" s="5">
        <f t="shared" si="410"/>
        <v>2.9391365500000002</v>
      </c>
      <c r="Y1018" s="11">
        <f t="shared" si="411"/>
        <v>0</v>
      </c>
      <c r="Z1018" s="2" t="s">
        <v>65</v>
      </c>
      <c r="AA1018" s="64">
        <f t="shared" si="418"/>
        <v>44469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2"/>
      <c r="DH1018" s="1"/>
      <c r="DI1018" s="1"/>
      <c r="DJ1018" s="1"/>
      <c r="DK1018" s="1"/>
      <c r="DL1018" s="1"/>
      <c r="DM1018" s="1"/>
    </row>
    <row r="1019" spans="1:117" x14ac:dyDescent="0.2">
      <c r="A1019" s="97">
        <f t="shared" si="412"/>
        <v>44460</v>
      </c>
      <c r="B1019" s="5">
        <f t="shared" si="401"/>
        <v>468.62287501999998</v>
      </c>
      <c r="C1019" s="5">
        <f t="shared" si="413"/>
        <v>406.24889557</v>
      </c>
      <c r="D1019" s="63">
        <f t="shared" si="414"/>
        <v>5739.56</v>
      </c>
      <c r="E1019" s="11">
        <f>IF(K1019=1,VLOOKUP(A1019,[1]Plan1!$BO$80:$BQ$314,3),E1018)</f>
        <v>5769.98</v>
      </c>
      <c r="F1019" s="143">
        <f t="shared" si="415"/>
        <v>44363</v>
      </c>
      <c r="G1019" s="9">
        <f t="shared" si="402"/>
        <v>5.3000578441551038E-3</v>
      </c>
      <c r="H1019" s="64">
        <f t="shared" si="419"/>
        <v>44484</v>
      </c>
      <c r="I1019" s="64">
        <f t="shared" si="403"/>
        <v>44484</v>
      </c>
      <c r="J1019" s="1">
        <f t="shared" si="416"/>
        <v>21</v>
      </c>
      <c r="K1019" s="1">
        <f t="shared" si="423"/>
        <v>4</v>
      </c>
      <c r="L1019" s="5">
        <f t="shared" si="404"/>
        <v>1.00100737</v>
      </c>
      <c r="M1019" s="12">
        <f t="shared" si="424"/>
        <v>1.00530005</v>
      </c>
      <c r="N1019" s="12">
        <f t="shared" si="420"/>
        <v>1.1446280222472545</v>
      </c>
      <c r="O1019" s="5">
        <f t="shared" si="422"/>
        <v>1.1457810799999999</v>
      </c>
      <c r="P1019" s="5">
        <f t="shared" si="405"/>
        <v>465.47229830999999</v>
      </c>
      <c r="Q1019" s="10">
        <f t="shared" si="406"/>
        <v>0</v>
      </c>
      <c r="R1019" s="6">
        <f t="shared" si="407"/>
        <v>0</v>
      </c>
      <c r="S1019" s="5">
        <f t="shared" si="408"/>
        <v>0</v>
      </c>
      <c r="T1019" s="6">
        <f t="shared" si="417"/>
        <v>0.12</v>
      </c>
      <c r="U1019" s="10">
        <f t="shared" si="421"/>
        <v>15</v>
      </c>
      <c r="V1019" s="10">
        <v>252</v>
      </c>
      <c r="W1019" s="12">
        <f t="shared" si="409"/>
        <v>1.006768559</v>
      </c>
      <c r="X1019" s="5">
        <f t="shared" si="410"/>
        <v>3.1505767100000002</v>
      </c>
      <c r="Y1019" s="11">
        <f t="shared" si="411"/>
        <v>0</v>
      </c>
      <c r="Z1019" s="2" t="s">
        <v>65</v>
      </c>
      <c r="AA1019" s="64">
        <f t="shared" si="418"/>
        <v>44469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2"/>
      <c r="DH1019" s="1"/>
      <c r="DI1019" s="1"/>
      <c r="DJ1019" s="1"/>
      <c r="DK1019" s="1"/>
      <c r="DL1019" s="1"/>
      <c r="DM1019" s="1"/>
    </row>
    <row r="1020" spans="1:117" x14ac:dyDescent="0.2">
      <c r="A1020" s="97">
        <f t="shared" si="412"/>
        <v>44461</v>
      </c>
      <c r="B1020" s="5">
        <f t="shared" si="401"/>
        <v>468.95169891</v>
      </c>
      <c r="C1020" s="5">
        <f t="shared" si="413"/>
        <v>406.24889557</v>
      </c>
      <c r="D1020" s="63">
        <f t="shared" si="414"/>
        <v>5739.56</v>
      </c>
      <c r="E1020" s="11">
        <f>IF(K1020=1,VLOOKUP(A1020,[1]Plan1!$BO$80:$BQ$314,3),E1019)</f>
        <v>5769.98</v>
      </c>
      <c r="F1020" s="143">
        <f t="shared" si="415"/>
        <v>44363</v>
      </c>
      <c r="G1020" s="9">
        <f t="shared" si="402"/>
        <v>5.3000578441551038E-3</v>
      </c>
      <c r="H1020" s="64">
        <f t="shared" si="419"/>
        <v>44484</v>
      </c>
      <c r="I1020" s="64">
        <f t="shared" si="403"/>
        <v>44484</v>
      </c>
      <c r="J1020" s="1">
        <f t="shared" si="416"/>
        <v>21</v>
      </c>
      <c r="K1020" s="1">
        <f t="shared" si="423"/>
        <v>5</v>
      </c>
      <c r="L1020" s="5">
        <f t="shared" si="404"/>
        <v>1.0012593700000001</v>
      </c>
      <c r="M1020" s="12">
        <f t="shared" si="424"/>
        <v>1.00530005</v>
      </c>
      <c r="N1020" s="12">
        <f t="shared" si="420"/>
        <v>1.1446280222472545</v>
      </c>
      <c r="O1020" s="5">
        <f t="shared" si="422"/>
        <v>1.1460695299999999</v>
      </c>
      <c r="P1020" s="5">
        <f t="shared" si="405"/>
        <v>465.58948079999999</v>
      </c>
      <c r="Q1020" s="10">
        <f t="shared" si="406"/>
        <v>0</v>
      </c>
      <c r="R1020" s="6">
        <f t="shared" si="407"/>
        <v>0</v>
      </c>
      <c r="S1020" s="5">
        <f t="shared" si="408"/>
        <v>0</v>
      </c>
      <c r="T1020" s="6">
        <f t="shared" si="417"/>
        <v>0.12</v>
      </c>
      <c r="U1020" s="10">
        <f t="shared" si="421"/>
        <v>16</v>
      </c>
      <c r="V1020" s="10">
        <v>252</v>
      </c>
      <c r="W1020" s="12">
        <f t="shared" si="409"/>
        <v>1.007221422</v>
      </c>
      <c r="X1020" s="5">
        <f t="shared" si="410"/>
        <v>3.3622181100000001</v>
      </c>
      <c r="Y1020" s="11">
        <f t="shared" si="411"/>
        <v>0</v>
      </c>
      <c r="Z1020" s="2" t="s">
        <v>65</v>
      </c>
      <c r="AA1020" s="64">
        <f t="shared" si="418"/>
        <v>44469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2"/>
      <c r="DH1020" s="1"/>
      <c r="DI1020" s="1"/>
      <c r="DJ1020" s="1"/>
      <c r="DK1020" s="1"/>
      <c r="DL1020" s="1"/>
      <c r="DM1020" s="1"/>
    </row>
    <row r="1021" spans="1:117" x14ac:dyDescent="0.2">
      <c r="A1021" s="97">
        <f t="shared" si="412"/>
        <v>44462</v>
      </c>
      <c r="B1021" s="5">
        <f t="shared" si="401"/>
        <v>469.28075215000001</v>
      </c>
      <c r="C1021" s="5">
        <f t="shared" si="413"/>
        <v>406.24889557</v>
      </c>
      <c r="D1021" s="63">
        <f t="shared" si="414"/>
        <v>5739.56</v>
      </c>
      <c r="E1021" s="11">
        <f>IF(K1021=1,VLOOKUP(A1021,[1]Plan1!$BO$80:$BQ$314,3),E1020)</f>
        <v>5769.98</v>
      </c>
      <c r="F1021" s="143">
        <f t="shared" si="415"/>
        <v>44363</v>
      </c>
      <c r="G1021" s="9">
        <f t="shared" si="402"/>
        <v>5.3000578441551038E-3</v>
      </c>
      <c r="H1021" s="64">
        <f t="shared" si="419"/>
        <v>44484</v>
      </c>
      <c r="I1021" s="64">
        <f t="shared" si="403"/>
        <v>44484</v>
      </c>
      <c r="J1021" s="1">
        <f t="shared" si="416"/>
        <v>21</v>
      </c>
      <c r="K1021" s="1">
        <f t="shared" si="423"/>
        <v>6</v>
      </c>
      <c r="L1021" s="5">
        <f t="shared" si="404"/>
        <v>1.00151144</v>
      </c>
      <c r="M1021" s="12">
        <f t="shared" si="424"/>
        <v>1.00530005</v>
      </c>
      <c r="N1021" s="12">
        <f t="shared" si="420"/>
        <v>1.1446280222472545</v>
      </c>
      <c r="O1021" s="5">
        <f t="shared" si="422"/>
        <v>1.1463580499999999</v>
      </c>
      <c r="P1021" s="5">
        <f t="shared" si="405"/>
        <v>465.70669174</v>
      </c>
      <c r="Q1021" s="10">
        <f t="shared" si="406"/>
        <v>0</v>
      </c>
      <c r="R1021" s="6">
        <f t="shared" si="407"/>
        <v>0</v>
      </c>
      <c r="S1021" s="5">
        <f t="shared" si="408"/>
        <v>0</v>
      </c>
      <c r="T1021" s="6">
        <f t="shared" si="417"/>
        <v>0.12</v>
      </c>
      <c r="U1021" s="10">
        <f t="shared" si="421"/>
        <v>17</v>
      </c>
      <c r="V1021" s="10">
        <v>252</v>
      </c>
      <c r="W1021" s="12">
        <f t="shared" si="409"/>
        <v>1.0076744879999999</v>
      </c>
      <c r="X1021" s="5">
        <f t="shared" si="410"/>
        <v>3.57406041</v>
      </c>
      <c r="Y1021" s="11">
        <f t="shared" si="411"/>
        <v>0</v>
      </c>
      <c r="Z1021" s="2" t="s">
        <v>65</v>
      </c>
      <c r="AA1021" s="64">
        <f t="shared" si="418"/>
        <v>44469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2"/>
      <c r="DH1021" s="1"/>
      <c r="DI1021" s="1"/>
      <c r="DJ1021" s="1"/>
      <c r="DK1021" s="1"/>
      <c r="DL1021" s="1"/>
      <c r="DM1021" s="1"/>
    </row>
    <row r="1022" spans="1:117" x14ac:dyDescent="0.2">
      <c r="A1022" s="97">
        <f t="shared" si="412"/>
        <v>44463</v>
      </c>
      <c r="B1022" s="5">
        <f t="shared" si="401"/>
        <v>469.61003938000005</v>
      </c>
      <c r="C1022" s="5">
        <f t="shared" si="413"/>
        <v>406.24889557</v>
      </c>
      <c r="D1022" s="63">
        <f t="shared" si="414"/>
        <v>5739.56</v>
      </c>
      <c r="E1022" s="11">
        <f>IF(K1022=1,VLOOKUP(A1022,[1]Plan1!$BO$80:$BQ$314,3),E1021)</f>
        <v>5769.98</v>
      </c>
      <c r="F1022" s="143">
        <f t="shared" si="415"/>
        <v>44363</v>
      </c>
      <c r="G1022" s="9">
        <f t="shared" si="402"/>
        <v>5.3000578441551038E-3</v>
      </c>
      <c r="H1022" s="64">
        <f t="shared" si="419"/>
        <v>44484</v>
      </c>
      <c r="I1022" s="64">
        <f t="shared" si="403"/>
        <v>44484</v>
      </c>
      <c r="J1022" s="1">
        <f t="shared" si="416"/>
        <v>21</v>
      </c>
      <c r="K1022" s="1">
        <f t="shared" si="423"/>
        <v>7</v>
      </c>
      <c r="L1022" s="5">
        <f t="shared" si="404"/>
        <v>1.00176357</v>
      </c>
      <c r="M1022" s="12">
        <f t="shared" si="424"/>
        <v>1.00530005</v>
      </c>
      <c r="N1022" s="12">
        <f t="shared" si="420"/>
        <v>1.1446280222472545</v>
      </c>
      <c r="O1022" s="5">
        <f t="shared" si="422"/>
        <v>1.1466466500000001</v>
      </c>
      <c r="P1022" s="5">
        <f t="shared" si="405"/>
        <v>465.82393517000003</v>
      </c>
      <c r="Q1022" s="10">
        <f t="shared" si="406"/>
        <v>0</v>
      </c>
      <c r="R1022" s="6">
        <f t="shared" si="407"/>
        <v>0</v>
      </c>
      <c r="S1022" s="5">
        <f t="shared" si="408"/>
        <v>0</v>
      </c>
      <c r="T1022" s="6">
        <f t="shared" si="417"/>
        <v>0.12</v>
      </c>
      <c r="U1022" s="10">
        <f t="shared" si="421"/>
        <v>18</v>
      </c>
      <c r="V1022" s="10">
        <v>252</v>
      </c>
      <c r="W1022" s="12">
        <f t="shared" si="409"/>
        <v>1.0081277580000001</v>
      </c>
      <c r="X1022" s="5">
        <f t="shared" si="410"/>
        <v>3.78610421</v>
      </c>
      <c r="Y1022" s="11">
        <f t="shared" si="411"/>
        <v>0</v>
      </c>
      <c r="Z1022" s="2" t="s">
        <v>65</v>
      </c>
      <c r="AA1022" s="64">
        <f t="shared" si="418"/>
        <v>44469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2"/>
      <c r="DH1022" s="1"/>
      <c r="DI1022" s="1"/>
      <c r="DJ1022" s="1"/>
      <c r="DK1022" s="1"/>
      <c r="DL1022" s="1"/>
      <c r="DM1022" s="1"/>
    </row>
    <row r="1023" spans="1:117" x14ac:dyDescent="0.2">
      <c r="A1023" s="97">
        <f t="shared" si="412"/>
        <v>44464</v>
      </c>
      <c r="B1023" s="5">
        <f t="shared" si="401"/>
        <v>469.93955298999998</v>
      </c>
      <c r="C1023" s="5">
        <f t="shared" si="413"/>
        <v>406.24889557</v>
      </c>
      <c r="D1023" s="63">
        <f t="shared" si="414"/>
        <v>5739.56</v>
      </c>
      <c r="E1023" s="11">
        <f>IF(K1023=1,VLOOKUP(A1023,[1]Plan1!$BO$80:$BQ$314,3),E1022)</f>
        <v>5769.98</v>
      </c>
      <c r="F1023" s="143">
        <f t="shared" si="415"/>
        <v>44363</v>
      </c>
      <c r="G1023" s="9">
        <f t="shared" si="402"/>
        <v>5.3000578441551038E-3</v>
      </c>
      <c r="H1023" s="64">
        <f t="shared" si="419"/>
        <v>44484</v>
      </c>
      <c r="I1023" s="64">
        <f t="shared" si="403"/>
        <v>44484</v>
      </c>
      <c r="J1023" s="1">
        <f t="shared" si="416"/>
        <v>21</v>
      </c>
      <c r="K1023" s="1">
        <f t="shared" si="423"/>
        <v>8</v>
      </c>
      <c r="L1023" s="5">
        <f t="shared" si="404"/>
        <v>1.0020157599999999</v>
      </c>
      <c r="M1023" s="12">
        <f t="shared" si="424"/>
        <v>1.00530005</v>
      </c>
      <c r="N1023" s="12">
        <f t="shared" si="420"/>
        <v>1.1446280222472545</v>
      </c>
      <c r="O1023" s="5">
        <f t="shared" si="422"/>
        <v>1.1469353099999999</v>
      </c>
      <c r="P1023" s="5">
        <f t="shared" si="405"/>
        <v>465.94120297000001</v>
      </c>
      <c r="Q1023" s="10">
        <f t="shared" si="406"/>
        <v>0</v>
      </c>
      <c r="R1023" s="6">
        <f t="shared" si="407"/>
        <v>0</v>
      </c>
      <c r="S1023" s="5">
        <f t="shared" si="408"/>
        <v>0</v>
      </c>
      <c r="T1023" s="6">
        <f t="shared" si="417"/>
        <v>0.12</v>
      </c>
      <c r="U1023" s="10">
        <f t="shared" si="421"/>
        <v>19</v>
      </c>
      <c r="V1023" s="10">
        <v>252</v>
      </c>
      <c r="W1023" s="12">
        <f t="shared" si="409"/>
        <v>1.0085812329999999</v>
      </c>
      <c r="X1023" s="5">
        <f t="shared" si="410"/>
        <v>3.9983500200000002</v>
      </c>
      <c r="Y1023" s="11">
        <f t="shared" si="411"/>
        <v>0</v>
      </c>
      <c r="Z1023" s="2" t="s">
        <v>65</v>
      </c>
      <c r="AA1023" s="64">
        <f t="shared" si="418"/>
        <v>44469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2"/>
      <c r="DH1023" s="1"/>
      <c r="DI1023" s="1"/>
      <c r="DJ1023" s="1"/>
      <c r="DK1023" s="1"/>
      <c r="DL1023" s="1"/>
      <c r="DM1023" s="1"/>
    </row>
    <row r="1024" spans="1:117" x14ac:dyDescent="0.2">
      <c r="A1024" s="97">
        <f t="shared" si="412"/>
        <v>44465</v>
      </c>
      <c r="B1024" s="5">
        <f t="shared" si="401"/>
        <v>469.93955298999998</v>
      </c>
      <c r="C1024" s="5">
        <f t="shared" si="413"/>
        <v>406.24889557</v>
      </c>
      <c r="D1024" s="63">
        <f t="shared" si="414"/>
        <v>5739.56</v>
      </c>
      <c r="E1024" s="11">
        <f>IF(K1024=1,VLOOKUP(A1024,[1]Plan1!$BO$80:$BQ$314,3),E1023)</f>
        <v>5769.98</v>
      </c>
      <c r="F1024" s="143">
        <f t="shared" si="415"/>
        <v>44363</v>
      </c>
      <c r="G1024" s="9">
        <f t="shared" si="402"/>
        <v>5.3000578441551038E-3</v>
      </c>
      <c r="H1024" s="64">
        <f t="shared" si="419"/>
        <v>44484</v>
      </c>
      <c r="I1024" s="64">
        <f t="shared" si="403"/>
        <v>44484</v>
      </c>
      <c r="J1024" s="1">
        <f t="shared" si="416"/>
        <v>21</v>
      </c>
      <c r="K1024" s="1">
        <f t="shared" si="423"/>
        <v>8</v>
      </c>
      <c r="L1024" s="5">
        <f t="shared" si="404"/>
        <v>1.0020157599999999</v>
      </c>
      <c r="M1024" s="12">
        <f t="shared" si="424"/>
        <v>1.00530005</v>
      </c>
      <c r="N1024" s="12">
        <f t="shared" si="420"/>
        <v>1.1446280222472545</v>
      </c>
      <c r="O1024" s="5">
        <f t="shared" si="422"/>
        <v>1.1469353099999999</v>
      </c>
      <c r="P1024" s="5">
        <f t="shared" si="405"/>
        <v>465.94120297000001</v>
      </c>
      <c r="Q1024" s="10">
        <f t="shared" si="406"/>
        <v>0</v>
      </c>
      <c r="R1024" s="6">
        <f t="shared" si="407"/>
        <v>0</v>
      </c>
      <c r="S1024" s="5">
        <f t="shared" si="408"/>
        <v>0</v>
      </c>
      <c r="T1024" s="6">
        <f t="shared" si="417"/>
        <v>0.12</v>
      </c>
      <c r="U1024" s="10">
        <f t="shared" si="421"/>
        <v>19</v>
      </c>
      <c r="V1024" s="10">
        <v>252</v>
      </c>
      <c r="W1024" s="12">
        <f t="shared" si="409"/>
        <v>1.0085812329999999</v>
      </c>
      <c r="X1024" s="5">
        <f t="shared" si="410"/>
        <v>3.9983500200000002</v>
      </c>
      <c r="Y1024" s="11">
        <f t="shared" si="411"/>
        <v>0</v>
      </c>
      <c r="Z1024" s="2" t="s">
        <v>65</v>
      </c>
      <c r="AA1024" s="64">
        <f t="shared" si="418"/>
        <v>44469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2"/>
      <c r="DH1024" s="1"/>
      <c r="DI1024" s="1"/>
      <c r="DJ1024" s="1"/>
      <c r="DK1024" s="1"/>
      <c r="DL1024" s="1"/>
      <c r="DM1024" s="1"/>
    </row>
    <row r="1025" spans="1:117" x14ac:dyDescent="0.2">
      <c r="A1025" s="97">
        <f t="shared" si="412"/>
        <v>44466</v>
      </c>
      <c r="B1025" s="5">
        <f t="shared" si="401"/>
        <v>469.93955298999998</v>
      </c>
      <c r="C1025" s="5">
        <f t="shared" si="413"/>
        <v>406.24889557</v>
      </c>
      <c r="D1025" s="63">
        <f t="shared" si="414"/>
        <v>5739.56</v>
      </c>
      <c r="E1025" s="11">
        <f>IF(K1025=1,VLOOKUP(A1025,[1]Plan1!$BO$80:$BQ$314,3),E1024)</f>
        <v>5769.98</v>
      </c>
      <c r="F1025" s="143">
        <f t="shared" si="415"/>
        <v>44363</v>
      </c>
      <c r="G1025" s="9">
        <f t="shared" si="402"/>
        <v>5.3000578441551038E-3</v>
      </c>
      <c r="H1025" s="64">
        <f t="shared" si="419"/>
        <v>44484</v>
      </c>
      <c r="I1025" s="64">
        <f t="shared" si="403"/>
        <v>44484</v>
      </c>
      <c r="J1025" s="1">
        <f t="shared" si="416"/>
        <v>21</v>
      </c>
      <c r="K1025" s="1">
        <f t="shared" si="423"/>
        <v>8</v>
      </c>
      <c r="L1025" s="5">
        <f t="shared" si="404"/>
        <v>1.0020157599999999</v>
      </c>
      <c r="M1025" s="12">
        <f t="shared" si="424"/>
        <v>1.00530005</v>
      </c>
      <c r="N1025" s="12">
        <f t="shared" si="420"/>
        <v>1.1446280222472545</v>
      </c>
      <c r="O1025" s="5">
        <f t="shared" si="422"/>
        <v>1.1469353099999999</v>
      </c>
      <c r="P1025" s="5">
        <f t="shared" si="405"/>
        <v>465.94120297000001</v>
      </c>
      <c r="Q1025" s="10">
        <f t="shared" si="406"/>
        <v>0</v>
      </c>
      <c r="R1025" s="6">
        <f t="shared" si="407"/>
        <v>0</v>
      </c>
      <c r="S1025" s="5">
        <f t="shared" si="408"/>
        <v>0</v>
      </c>
      <c r="T1025" s="6">
        <f t="shared" si="417"/>
        <v>0.12</v>
      </c>
      <c r="U1025" s="10">
        <f t="shared" si="421"/>
        <v>19</v>
      </c>
      <c r="V1025" s="10">
        <v>252</v>
      </c>
      <c r="W1025" s="12">
        <f t="shared" si="409"/>
        <v>1.0085812329999999</v>
      </c>
      <c r="X1025" s="5">
        <f t="shared" si="410"/>
        <v>3.9983500200000002</v>
      </c>
      <c r="Y1025" s="11">
        <f t="shared" si="411"/>
        <v>0</v>
      </c>
      <c r="Z1025" s="2" t="s">
        <v>65</v>
      </c>
      <c r="AA1025" s="64">
        <f t="shared" si="418"/>
        <v>44469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2"/>
      <c r="DH1025" s="1"/>
      <c r="DI1025" s="1"/>
      <c r="DJ1025" s="1"/>
      <c r="DK1025" s="1"/>
      <c r="DL1025" s="1"/>
      <c r="DM1025" s="1"/>
    </row>
    <row r="1026" spans="1:117" x14ac:dyDescent="0.2">
      <c r="A1026" s="97">
        <f t="shared" si="412"/>
        <v>44467</v>
      </c>
      <c r="B1026" s="5">
        <f t="shared" si="401"/>
        <v>470.26930447000001</v>
      </c>
      <c r="C1026" s="5">
        <f t="shared" si="413"/>
        <v>406.24889557</v>
      </c>
      <c r="D1026" s="63">
        <f t="shared" si="414"/>
        <v>5739.56</v>
      </c>
      <c r="E1026" s="11">
        <f>IF(K1026=1,VLOOKUP(A1026,[1]Plan1!$BO$80:$BQ$314,3),E1025)</f>
        <v>5769.98</v>
      </c>
      <c r="F1026" s="143">
        <f t="shared" si="415"/>
        <v>44363</v>
      </c>
      <c r="G1026" s="9">
        <f t="shared" si="402"/>
        <v>5.3000578441551038E-3</v>
      </c>
      <c r="H1026" s="64">
        <f t="shared" si="419"/>
        <v>44484</v>
      </c>
      <c r="I1026" s="64">
        <f t="shared" si="403"/>
        <v>44484</v>
      </c>
      <c r="J1026" s="1">
        <f t="shared" si="416"/>
        <v>21</v>
      </c>
      <c r="K1026" s="1">
        <f t="shared" si="423"/>
        <v>9</v>
      </c>
      <c r="L1026" s="5">
        <f t="shared" si="404"/>
        <v>1.00226802</v>
      </c>
      <c r="M1026" s="12">
        <f t="shared" si="424"/>
        <v>1.00530005</v>
      </c>
      <c r="N1026" s="12">
        <f t="shared" si="420"/>
        <v>1.1446280222472545</v>
      </c>
      <c r="O1026" s="5">
        <f t="shared" si="422"/>
        <v>1.1472240600000001</v>
      </c>
      <c r="P1026" s="5">
        <f t="shared" si="405"/>
        <v>466.05850734000001</v>
      </c>
      <c r="Q1026" s="10">
        <f t="shared" si="406"/>
        <v>0</v>
      </c>
      <c r="R1026" s="6">
        <f t="shared" si="407"/>
        <v>0</v>
      </c>
      <c r="S1026" s="5">
        <f t="shared" si="408"/>
        <v>0</v>
      </c>
      <c r="T1026" s="6">
        <f t="shared" si="417"/>
        <v>0.12</v>
      </c>
      <c r="U1026" s="10">
        <f t="shared" si="421"/>
        <v>20</v>
      </c>
      <c r="V1026" s="10">
        <v>252</v>
      </c>
      <c r="W1026" s="12">
        <f t="shared" si="409"/>
        <v>1.0090349110000001</v>
      </c>
      <c r="X1026" s="5">
        <f t="shared" si="410"/>
        <v>4.2107971300000004</v>
      </c>
      <c r="Y1026" s="11">
        <f t="shared" si="411"/>
        <v>0</v>
      </c>
      <c r="Z1026" s="2" t="s">
        <v>65</v>
      </c>
      <c r="AA1026" s="64">
        <f t="shared" si="418"/>
        <v>44469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2"/>
      <c r="DH1026" s="1"/>
      <c r="DI1026" s="1"/>
      <c r="DJ1026" s="1"/>
      <c r="DK1026" s="1"/>
      <c r="DL1026" s="1"/>
      <c r="DM1026" s="1"/>
    </row>
    <row r="1027" spans="1:117" x14ac:dyDescent="0.2">
      <c r="A1027" s="97">
        <f t="shared" si="412"/>
        <v>44468</v>
      </c>
      <c r="B1027" s="5">
        <f t="shared" si="401"/>
        <v>470.59928209000003</v>
      </c>
      <c r="C1027" s="5">
        <f t="shared" si="413"/>
        <v>406.24889557</v>
      </c>
      <c r="D1027" s="63">
        <f t="shared" si="414"/>
        <v>5739.56</v>
      </c>
      <c r="E1027" s="11">
        <f>IF(K1027=1,VLOOKUP(A1027,[1]Plan1!$BO$80:$BQ$314,3),E1026)</f>
        <v>5769.98</v>
      </c>
      <c r="F1027" s="143">
        <f t="shared" si="415"/>
        <v>44363</v>
      </c>
      <c r="G1027" s="9">
        <f t="shared" si="402"/>
        <v>5.3000578441551038E-3</v>
      </c>
      <c r="H1027" s="64">
        <f t="shared" si="419"/>
        <v>44484</v>
      </c>
      <c r="I1027" s="64">
        <f t="shared" si="403"/>
        <v>44484</v>
      </c>
      <c r="J1027" s="1">
        <f t="shared" si="416"/>
        <v>21</v>
      </c>
      <c r="K1027" s="1">
        <f t="shared" si="423"/>
        <v>10</v>
      </c>
      <c r="L1027" s="5">
        <f t="shared" si="404"/>
        <v>1.00252034</v>
      </c>
      <c r="M1027" s="12">
        <f t="shared" si="424"/>
        <v>1.00530005</v>
      </c>
      <c r="N1027" s="12">
        <f t="shared" si="420"/>
        <v>1.1446280222472545</v>
      </c>
      <c r="O1027" s="5">
        <f t="shared" si="422"/>
        <v>1.1475128699999999</v>
      </c>
      <c r="P1027" s="5">
        <f t="shared" si="405"/>
        <v>466.17583608000001</v>
      </c>
      <c r="Q1027" s="10">
        <f t="shared" si="406"/>
        <v>0</v>
      </c>
      <c r="R1027" s="6">
        <f t="shared" si="407"/>
        <v>0</v>
      </c>
      <c r="S1027" s="5">
        <f t="shared" si="408"/>
        <v>0</v>
      </c>
      <c r="T1027" s="6">
        <f t="shared" si="417"/>
        <v>0.12</v>
      </c>
      <c r="U1027" s="10">
        <f t="shared" si="421"/>
        <v>21</v>
      </c>
      <c r="V1027" s="10">
        <v>252</v>
      </c>
      <c r="W1027" s="12">
        <f t="shared" si="409"/>
        <v>1.0094887930000001</v>
      </c>
      <c r="X1027" s="5">
        <f t="shared" si="410"/>
        <v>4.4234460100000002</v>
      </c>
      <c r="Y1027" s="11">
        <f t="shared" si="411"/>
        <v>0</v>
      </c>
      <c r="Z1027" s="2" t="s">
        <v>65</v>
      </c>
      <c r="AA1027" s="64">
        <f t="shared" si="418"/>
        <v>44469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2"/>
      <c r="DH1027" s="1"/>
      <c r="DI1027" s="1"/>
      <c r="DJ1027" s="1"/>
      <c r="DK1027" s="1"/>
      <c r="DL1027" s="1"/>
      <c r="DM1027" s="1"/>
    </row>
    <row r="1028" spans="1:117" x14ac:dyDescent="0.2">
      <c r="A1028" s="97">
        <f t="shared" si="412"/>
        <v>44469</v>
      </c>
      <c r="B1028" s="5">
        <f t="shared" si="401"/>
        <v>470.92949006000003</v>
      </c>
      <c r="C1028" s="5">
        <f t="shared" si="413"/>
        <v>406.24889557</v>
      </c>
      <c r="D1028" s="63">
        <f t="shared" si="414"/>
        <v>5739.56</v>
      </c>
      <c r="E1028" s="11">
        <f>IF(K1028=1,VLOOKUP(A1028,[1]Plan1!$BO$80:$BQ$314,3),E1027)</f>
        <v>5769.98</v>
      </c>
      <c r="F1028" s="143">
        <f t="shared" si="415"/>
        <v>44363</v>
      </c>
      <c r="G1028" s="9">
        <f t="shared" si="402"/>
        <v>5.3000578441551038E-3</v>
      </c>
      <c r="H1028" s="64">
        <f t="shared" si="419"/>
        <v>44484</v>
      </c>
      <c r="I1028" s="64">
        <f t="shared" si="403"/>
        <v>44484</v>
      </c>
      <c r="J1028" s="1">
        <f t="shared" si="416"/>
        <v>21</v>
      </c>
      <c r="K1028" s="1">
        <f t="shared" si="423"/>
        <v>11</v>
      </c>
      <c r="L1028" s="5">
        <f t="shared" si="404"/>
        <v>1.0027727200000001</v>
      </c>
      <c r="M1028" s="12">
        <f t="shared" si="424"/>
        <v>1.00530005</v>
      </c>
      <c r="N1028" s="12">
        <f t="shared" si="420"/>
        <v>1.1446280222472545</v>
      </c>
      <c r="O1028" s="5">
        <f t="shared" si="422"/>
        <v>1.14780175</v>
      </c>
      <c r="P1028" s="5">
        <f t="shared" si="405"/>
        <v>466.29319327000002</v>
      </c>
      <c r="Q1028" s="10">
        <f t="shared" si="406"/>
        <v>34</v>
      </c>
      <c r="R1028" s="6">
        <f t="shared" si="407"/>
        <v>7.6923000000000005E-2</v>
      </c>
      <c r="S1028" s="5">
        <f t="shared" si="408"/>
        <v>35.868671300000003</v>
      </c>
      <c r="T1028" s="6">
        <f t="shared" si="417"/>
        <v>0.12</v>
      </c>
      <c r="U1028" s="10">
        <f t="shared" si="421"/>
        <v>22</v>
      </c>
      <c r="V1028" s="10">
        <v>252</v>
      </c>
      <c r="W1028" s="12">
        <f t="shared" si="409"/>
        <v>1.009942879</v>
      </c>
      <c r="X1028" s="5">
        <f t="shared" si="410"/>
        <v>4.6362967900000003</v>
      </c>
      <c r="Y1028" s="11">
        <f t="shared" si="411"/>
        <v>40.504968090000006</v>
      </c>
      <c r="Z1028" s="2" t="s">
        <v>65</v>
      </c>
      <c r="AA1028" s="64">
        <f t="shared" si="418"/>
        <v>44469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2"/>
      <c r="DH1028" s="1"/>
      <c r="DI1028" s="1"/>
      <c r="DJ1028" s="1"/>
      <c r="DK1028" s="1"/>
      <c r="DL1028" s="1"/>
      <c r="DM1028" s="1"/>
    </row>
    <row r="1029" spans="1:117" x14ac:dyDescent="0.2">
      <c r="A1029" s="97">
        <f t="shared" si="412"/>
        <v>44470</v>
      </c>
      <c r="B1029" s="5">
        <f t="shared" si="401"/>
        <v>430.72654311000002</v>
      </c>
      <c r="C1029" s="5">
        <f t="shared" si="413"/>
        <v>374.99901177999999</v>
      </c>
      <c r="D1029" s="63">
        <f t="shared" si="414"/>
        <v>5739.56</v>
      </c>
      <c r="E1029" s="11">
        <f>IF(K1029=1,VLOOKUP(A1029,[1]Plan1!$BO$80:$BQ$314,3),E1028)</f>
        <v>5769.98</v>
      </c>
      <c r="F1029" s="143">
        <f t="shared" si="415"/>
        <v>44363</v>
      </c>
      <c r="G1029" s="9">
        <f t="shared" si="402"/>
        <v>5.3000578441551038E-3</v>
      </c>
      <c r="H1029" s="64">
        <f t="shared" si="419"/>
        <v>44484</v>
      </c>
      <c r="I1029" s="64">
        <f t="shared" si="403"/>
        <v>44484</v>
      </c>
      <c r="J1029" s="1">
        <f t="shared" si="416"/>
        <v>21</v>
      </c>
      <c r="K1029" s="1">
        <f t="shared" si="423"/>
        <v>12</v>
      </c>
      <c r="L1029" s="5">
        <f t="shared" si="404"/>
        <v>1.0030251699999999</v>
      </c>
      <c r="M1029" s="12">
        <f t="shared" si="424"/>
        <v>1.00530005</v>
      </c>
      <c r="N1029" s="12">
        <f t="shared" si="420"/>
        <v>1.1446280222472545</v>
      </c>
      <c r="O1029" s="5">
        <f t="shared" si="422"/>
        <v>1.14809071</v>
      </c>
      <c r="P1029" s="5">
        <f t="shared" si="405"/>
        <v>430.53288168</v>
      </c>
      <c r="Q1029" s="10">
        <f t="shared" si="406"/>
        <v>0</v>
      </c>
      <c r="R1029" s="6">
        <f t="shared" si="407"/>
        <v>0</v>
      </c>
      <c r="S1029" s="5">
        <f t="shared" si="408"/>
        <v>0</v>
      </c>
      <c r="T1029" s="6">
        <f t="shared" si="417"/>
        <v>0.12</v>
      </c>
      <c r="U1029" s="10">
        <f t="shared" si="421"/>
        <v>1</v>
      </c>
      <c r="V1029" s="10">
        <v>252</v>
      </c>
      <c r="W1029" s="12">
        <f t="shared" si="409"/>
        <v>1.0004498180000001</v>
      </c>
      <c r="X1029" s="5">
        <f t="shared" si="410"/>
        <v>0.19366143</v>
      </c>
      <c r="Y1029" s="11">
        <f t="shared" si="411"/>
        <v>0</v>
      </c>
      <c r="Z1029" s="2" t="s">
        <v>65</v>
      </c>
      <c r="AA1029" s="64">
        <f t="shared" si="418"/>
        <v>44501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2"/>
      <c r="DH1029" s="1"/>
      <c r="DI1029" s="1"/>
      <c r="DJ1029" s="1"/>
      <c r="DK1029" s="1"/>
      <c r="DL1029" s="1"/>
      <c r="DM1029" s="1"/>
    </row>
    <row r="1030" spans="1:117" x14ac:dyDescent="0.2">
      <c r="A1030" s="97">
        <f t="shared" si="412"/>
        <v>44471</v>
      </c>
      <c r="B1030" s="5">
        <f t="shared" si="401"/>
        <v>431.02877544</v>
      </c>
      <c r="C1030" s="5">
        <f t="shared" si="413"/>
        <v>374.99901177999999</v>
      </c>
      <c r="D1030" s="63">
        <f t="shared" si="414"/>
        <v>5739.56</v>
      </c>
      <c r="E1030" s="11">
        <f>IF(K1030=1,VLOOKUP(A1030,[1]Plan1!$BO$80:$BQ$314,3),E1029)</f>
        <v>5769.98</v>
      </c>
      <c r="F1030" s="143">
        <f t="shared" si="415"/>
        <v>44363</v>
      </c>
      <c r="G1030" s="9">
        <f t="shared" si="402"/>
        <v>5.3000578441551038E-3</v>
      </c>
      <c r="H1030" s="64">
        <f t="shared" si="419"/>
        <v>44484</v>
      </c>
      <c r="I1030" s="64">
        <f t="shared" si="403"/>
        <v>44484</v>
      </c>
      <c r="J1030" s="1">
        <f t="shared" si="416"/>
        <v>21</v>
      </c>
      <c r="K1030" s="1">
        <f t="shared" si="423"/>
        <v>13</v>
      </c>
      <c r="L1030" s="5">
        <f t="shared" si="404"/>
        <v>1.0032776800000001</v>
      </c>
      <c r="M1030" s="12">
        <f t="shared" si="424"/>
        <v>1.00530005</v>
      </c>
      <c r="N1030" s="12">
        <f t="shared" si="420"/>
        <v>1.1446280222472545</v>
      </c>
      <c r="O1030" s="5">
        <f t="shared" si="422"/>
        <v>1.14837974</v>
      </c>
      <c r="P1030" s="5">
        <f t="shared" si="405"/>
        <v>430.64126764000002</v>
      </c>
      <c r="Q1030" s="10">
        <f t="shared" si="406"/>
        <v>0</v>
      </c>
      <c r="R1030" s="6">
        <f t="shared" si="407"/>
        <v>0</v>
      </c>
      <c r="S1030" s="5">
        <f t="shared" si="408"/>
        <v>0</v>
      </c>
      <c r="T1030" s="6">
        <f t="shared" si="417"/>
        <v>0.12</v>
      </c>
      <c r="U1030" s="10">
        <f t="shared" si="421"/>
        <v>2</v>
      </c>
      <c r="V1030" s="10">
        <v>252</v>
      </c>
      <c r="W1030" s="12">
        <f t="shared" si="409"/>
        <v>1.0008998389999999</v>
      </c>
      <c r="X1030" s="5">
        <f t="shared" si="410"/>
        <v>0.38750780000000001</v>
      </c>
      <c r="Y1030" s="11">
        <f t="shared" si="411"/>
        <v>0</v>
      </c>
      <c r="Z1030" s="2" t="s">
        <v>65</v>
      </c>
      <c r="AA1030" s="64">
        <f t="shared" si="418"/>
        <v>44501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2"/>
      <c r="DH1030" s="1"/>
      <c r="DI1030" s="1"/>
      <c r="DJ1030" s="1"/>
      <c r="DK1030" s="1"/>
      <c r="DL1030" s="1"/>
      <c r="DM1030" s="1"/>
    </row>
    <row r="1031" spans="1:117" x14ac:dyDescent="0.2">
      <c r="A1031" s="97">
        <f t="shared" si="412"/>
        <v>44472</v>
      </c>
      <c r="B1031" s="5">
        <f t="shared" si="401"/>
        <v>431.02877544</v>
      </c>
      <c r="C1031" s="5">
        <f t="shared" si="413"/>
        <v>374.99901177999999</v>
      </c>
      <c r="D1031" s="63">
        <f t="shared" si="414"/>
        <v>5739.56</v>
      </c>
      <c r="E1031" s="11">
        <f>IF(K1031=1,VLOOKUP(A1031,[1]Plan1!$BO$80:$BQ$314,3),E1030)</f>
        <v>5769.98</v>
      </c>
      <c r="F1031" s="143">
        <f t="shared" si="415"/>
        <v>44363</v>
      </c>
      <c r="G1031" s="9">
        <f t="shared" si="402"/>
        <v>5.3000578441551038E-3</v>
      </c>
      <c r="H1031" s="64">
        <f t="shared" si="419"/>
        <v>44484</v>
      </c>
      <c r="I1031" s="64">
        <f t="shared" si="403"/>
        <v>44484</v>
      </c>
      <c r="J1031" s="1">
        <f t="shared" si="416"/>
        <v>21</v>
      </c>
      <c r="K1031" s="1">
        <f t="shared" si="423"/>
        <v>13</v>
      </c>
      <c r="L1031" s="5">
        <f t="shared" si="404"/>
        <v>1.0032776800000001</v>
      </c>
      <c r="M1031" s="12">
        <f t="shared" si="424"/>
        <v>1.00530005</v>
      </c>
      <c r="N1031" s="12">
        <f t="shared" si="420"/>
        <v>1.1446280222472545</v>
      </c>
      <c r="O1031" s="5">
        <f t="shared" si="422"/>
        <v>1.14837974</v>
      </c>
      <c r="P1031" s="5">
        <f t="shared" si="405"/>
        <v>430.64126764000002</v>
      </c>
      <c r="Q1031" s="10">
        <f t="shared" si="406"/>
        <v>0</v>
      </c>
      <c r="R1031" s="6">
        <f t="shared" si="407"/>
        <v>0</v>
      </c>
      <c r="S1031" s="5">
        <f t="shared" si="408"/>
        <v>0</v>
      </c>
      <c r="T1031" s="6">
        <f t="shared" si="417"/>
        <v>0.12</v>
      </c>
      <c r="U1031" s="10">
        <f t="shared" si="421"/>
        <v>2</v>
      </c>
      <c r="V1031" s="10">
        <v>252</v>
      </c>
      <c r="W1031" s="12">
        <f t="shared" si="409"/>
        <v>1.0008998389999999</v>
      </c>
      <c r="X1031" s="5">
        <f t="shared" si="410"/>
        <v>0.38750780000000001</v>
      </c>
      <c r="Y1031" s="11">
        <f t="shared" si="411"/>
        <v>0</v>
      </c>
      <c r="Z1031" s="2" t="s">
        <v>65</v>
      </c>
      <c r="AA1031" s="64">
        <f t="shared" si="418"/>
        <v>44501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2"/>
      <c r="DH1031" s="1"/>
      <c r="DI1031" s="1"/>
      <c r="DJ1031" s="1"/>
      <c r="DK1031" s="1"/>
      <c r="DL1031" s="1"/>
      <c r="DM1031" s="1"/>
    </row>
    <row r="1032" spans="1:117" x14ac:dyDescent="0.2">
      <c r="A1032" s="97">
        <f t="shared" si="412"/>
        <v>44473</v>
      </c>
      <c r="B1032" s="5">
        <f t="shared" si="401"/>
        <v>431.02877544</v>
      </c>
      <c r="C1032" s="5">
        <f t="shared" si="413"/>
        <v>374.99901177999999</v>
      </c>
      <c r="D1032" s="63">
        <f t="shared" si="414"/>
        <v>5739.56</v>
      </c>
      <c r="E1032" s="11">
        <f>IF(K1032=1,VLOOKUP(A1032,[1]Plan1!$BO$80:$BQ$314,3),E1031)</f>
        <v>5769.98</v>
      </c>
      <c r="F1032" s="143">
        <f t="shared" si="415"/>
        <v>44363</v>
      </c>
      <c r="G1032" s="9">
        <f t="shared" si="402"/>
        <v>5.3000578441551038E-3</v>
      </c>
      <c r="H1032" s="64">
        <f t="shared" si="419"/>
        <v>44484</v>
      </c>
      <c r="I1032" s="64">
        <f t="shared" si="403"/>
        <v>44484</v>
      </c>
      <c r="J1032" s="1">
        <f t="shared" si="416"/>
        <v>21</v>
      </c>
      <c r="K1032" s="1">
        <f t="shared" si="423"/>
        <v>13</v>
      </c>
      <c r="L1032" s="5">
        <f t="shared" si="404"/>
        <v>1.0032776800000001</v>
      </c>
      <c r="M1032" s="12">
        <f t="shared" si="424"/>
        <v>1.00530005</v>
      </c>
      <c r="N1032" s="12">
        <f t="shared" si="420"/>
        <v>1.1446280222472545</v>
      </c>
      <c r="O1032" s="5">
        <f t="shared" si="422"/>
        <v>1.14837974</v>
      </c>
      <c r="P1032" s="5">
        <f t="shared" si="405"/>
        <v>430.64126764000002</v>
      </c>
      <c r="Q1032" s="10">
        <f t="shared" si="406"/>
        <v>0</v>
      </c>
      <c r="R1032" s="6">
        <f t="shared" si="407"/>
        <v>0</v>
      </c>
      <c r="S1032" s="5">
        <f t="shared" si="408"/>
        <v>0</v>
      </c>
      <c r="T1032" s="6">
        <f t="shared" si="417"/>
        <v>0.12</v>
      </c>
      <c r="U1032" s="10">
        <f t="shared" si="421"/>
        <v>2</v>
      </c>
      <c r="V1032" s="10">
        <v>252</v>
      </c>
      <c r="W1032" s="12">
        <f t="shared" si="409"/>
        <v>1.0008998389999999</v>
      </c>
      <c r="X1032" s="5">
        <f t="shared" si="410"/>
        <v>0.38750780000000001</v>
      </c>
      <c r="Y1032" s="11">
        <f t="shared" si="411"/>
        <v>0</v>
      </c>
      <c r="Z1032" s="2" t="s">
        <v>65</v>
      </c>
      <c r="AA1032" s="64">
        <f t="shared" si="418"/>
        <v>44501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2"/>
      <c r="DH1032" s="1"/>
      <c r="DI1032" s="1"/>
      <c r="DJ1032" s="1"/>
      <c r="DK1032" s="1"/>
      <c r="DL1032" s="1"/>
      <c r="DM1032" s="1"/>
    </row>
    <row r="1033" spans="1:117" x14ac:dyDescent="0.2">
      <c r="A1033" s="97">
        <f t="shared" si="412"/>
        <v>44474</v>
      </c>
      <c r="B1033" s="5">
        <f t="shared" si="401"/>
        <v>431.33121820000002</v>
      </c>
      <c r="C1033" s="5">
        <f t="shared" si="413"/>
        <v>374.99901177999999</v>
      </c>
      <c r="D1033" s="63">
        <f t="shared" si="414"/>
        <v>5739.56</v>
      </c>
      <c r="E1033" s="11">
        <f>IF(K1033=1,VLOOKUP(A1033,[1]Plan1!$BO$80:$BQ$314,3),E1032)</f>
        <v>5769.98</v>
      </c>
      <c r="F1033" s="143">
        <f t="shared" si="415"/>
        <v>44363</v>
      </c>
      <c r="G1033" s="9">
        <f t="shared" si="402"/>
        <v>5.3000578441551038E-3</v>
      </c>
      <c r="H1033" s="64">
        <f t="shared" si="419"/>
        <v>44484</v>
      </c>
      <c r="I1033" s="64">
        <f t="shared" si="403"/>
        <v>44484</v>
      </c>
      <c r="J1033" s="1">
        <f t="shared" si="416"/>
        <v>21</v>
      </c>
      <c r="K1033" s="1">
        <f t="shared" si="423"/>
        <v>14</v>
      </c>
      <c r="L1033" s="5">
        <f t="shared" si="404"/>
        <v>1.0035302500000001</v>
      </c>
      <c r="M1033" s="12">
        <f t="shared" si="424"/>
        <v>1.00530005</v>
      </c>
      <c r="N1033" s="12">
        <f t="shared" si="420"/>
        <v>1.1446280222472545</v>
      </c>
      <c r="O1033" s="5">
        <f t="shared" si="422"/>
        <v>1.14866884</v>
      </c>
      <c r="P1033" s="5">
        <f t="shared" si="405"/>
        <v>430.74967986000001</v>
      </c>
      <c r="Q1033" s="10">
        <f t="shared" si="406"/>
        <v>0</v>
      </c>
      <c r="R1033" s="6">
        <f t="shared" si="407"/>
        <v>0</v>
      </c>
      <c r="S1033" s="5">
        <f t="shared" si="408"/>
        <v>0</v>
      </c>
      <c r="T1033" s="6">
        <f t="shared" si="417"/>
        <v>0.12</v>
      </c>
      <c r="U1033" s="10">
        <f t="shared" si="421"/>
        <v>3</v>
      </c>
      <c r="V1033" s="10">
        <v>252</v>
      </c>
      <c r="W1033" s="12">
        <f t="shared" si="409"/>
        <v>1.0013500609999999</v>
      </c>
      <c r="X1033" s="5">
        <f t="shared" si="410"/>
        <v>0.58153834000000004</v>
      </c>
      <c r="Y1033" s="11">
        <f t="shared" si="411"/>
        <v>0</v>
      </c>
      <c r="Z1033" s="2" t="s">
        <v>65</v>
      </c>
      <c r="AA1033" s="64">
        <f t="shared" si="418"/>
        <v>44501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2"/>
      <c r="DH1033" s="1"/>
      <c r="DI1033" s="1"/>
      <c r="DJ1033" s="1"/>
      <c r="DK1033" s="1"/>
      <c r="DL1033" s="1"/>
      <c r="DM1033" s="1"/>
    </row>
    <row r="1034" spans="1:117" x14ac:dyDescent="0.2">
      <c r="A1034" s="97">
        <f t="shared" si="412"/>
        <v>44475</v>
      </c>
      <c r="B1034" s="5">
        <f t="shared" ref="B1034:B1097" si="425">(P1034+X1034)</f>
        <v>431.63387650999999</v>
      </c>
      <c r="C1034" s="5">
        <f t="shared" si="413"/>
        <v>374.99901177999999</v>
      </c>
      <c r="D1034" s="63">
        <f t="shared" si="414"/>
        <v>5739.56</v>
      </c>
      <c r="E1034" s="11">
        <f>IF(K1034=1,VLOOKUP(A1034,[1]Plan1!$BO$80:$BQ$314,3),E1033)</f>
        <v>5769.98</v>
      </c>
      <c r="F1034" s="143">
        <f t="shared" si="415"/>
        <v>44363</v>
      </c>
      <c r="G1034" s="9">
        <f t="shared" ref="G1034:G1097" si="426">(E1034/D1034)-1</f>
        <v>5.3000578441551038E-3</v>
      </c>
      <c r="H1034" s="64">
        <f t="shared" si="419"/>
        <v>44484</v>
      </c>
      <c r="I1034" s="64">
        <f t="shared" ref="I1034:I1097" si="427">IF(A1034&gt;I1033,H1034,I1033)</f>
        <v>44484</v>
      </c>
      <c r="J1034" s="1">
        <f t="shared" si="416"/>
        <v>21</v>
      </c>
      <c r="K1034" s="1">
        <f t="shared" si="423"/>
        <v>15</v>
      </c>
      <c r="L1034" s="5">
        <f t="shared" ref="L1034:L1097" si="428">TRUNC((E1034/D1034)^TRUNC((K1034/J1034),9),8)</f>
        <v>1.0037828900000001</v>
      </c>
      <c r="M1034" s="12">
        <f t="shared" si="424"/>
        <v>1.00530005</v>
      </c>
      <c r="N1034" s="12">
        <f t="shared" si="420"/>
        <v>1.1446280222472545</v>
      </c>
      <c r="O1034" s="5">
        <f t="shared" si="422"/>
        <v>1.14895802</v>
      </c>
      <c r="P1034" s="5">
        <f t="shared" ref="P1034:P1097" si="429">TRUNC(C1034*O1034,8)</f>
        <v>430.85812206999998</v>
      </c>
      <c r="Q1034" s="10">
        <f t="shared" ref="Q1034:Q1097" si="430">IF(VLOOKUP(A1034,AD$10:AK$114,8)=VLOOKUP(A1033,AD$10:AK$114,8),0,VLOOKUP(A1034,AD$10:AK$114,8))</f>
        <v>0</v>
      </c>
      <c r="R1034" s="6">
        <f t="shared" ref="R1034:R1097" si="431">IF(Q1034&gt;0,VLOOKUP($A1034,$AD$10:$AI$114,6),0)</f>
        <v>0</v>
      </c>
      <c r="S1034" s="5">
        <f t="shared" ref="S1034:S1097" si="432">IF(R1034&gt;0,TRUNC(R1034*P1034,8),0)</f>
        <v>0</v>
      </c>
      <c r="T1034" s="6">
        <f t="shared" si="417"/>
        <v>0.12</v>
      </c>
      <c r="U1034" s="10">
        <f t="shared" si="421"/>
        <v>4</v>
      </c>
      <c r="V1034" s="10">
        <v>252</v>
      </c>
      <c r="W1034" s="12">
        <f t="shared" ref="W1034:W1097" si="433">ROUND((1+T1034)^TRUNC((U1034/V1034),9),9)</f>
        <v>1.0018004869999999</v>
      </c>
      <c r="X1034" s="5">
        <f t="shared" ref="X1034:X1097" si="434">TRUNC((P1034*(W1034-1)),8)</f>
        <v>0.77575444000000005</v>
      </c>
      <c r="Y1034" s="11">
        <f t="shared" ref="Y1034:Y1097" si="435">IF(Q1034&gt;0,S1034+X1034,0)</f>
        <v>0</v>
      </c>
      <c r="Z1034" s="2" t="s">
        <v>65</v>
      </c>
      <c r="AA1034" s="64">
        <f t="shared" si="418"/>
        <v>44501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2"/>
      <c r="DH1034" s="1"/>
      <c r="DI1034" s="1"/>
      <c r="DJ1034" s="1"/>
      <c r="DK1034" s="1"/>
      <c r="DL1034" s="1"/>
      <c r="DM1034" s="1"/>
    </row>
    <row r="1035" spans="1:117" x14ac:dyDescent="0.2">
      <c r="A1035" s="97">
        <f t="shared" ref="A1035:A1098" si="436">(A1034+1)</f>
        <v>44476</v>
      </c>
      <c r="B1035" s="5">
        <f t="shared" si="425"/>
        <v>431.93674589000005</v>
      </c>
      <c r="C1035" s="5">
        <f t="shared" ref="C1035:C1098" si="437">TRUNC(IF(Q1034&gt;0,VLOOKUP(A1034,$AD$12:$AE$114,2),C1034),8)</f>
        <v>374.99901177999999</v>
      </c>
      <c r="D1035" s="63">
        <f t="shared" ref="D1035:D1098" si="438">IF(E1035=E1034,D1034,E1034)</f>
        <v>5739.56</v>
      </c>
      <c r="E1035" s="11">
        <f>IF(K1035=1,VLOOKUP(A1035,[1]Plan1!$BO$80:$BQ$314,3),E1034)</f>
        <v>5769.98</v>
      </c>
      <c r="F1035" s="143">
        <f t="shared" ref="F1035:F1098" si="439">IF(D1035=D1034,F1034,A1035)</f>
        <v>44363</v>
      </c>
      <c r="G1035" s="9">
        <f t="shared" si="426"/>
        <v>5.3000578441551038E-3</v>
      </c>
      <c r="H1035" s="64">
        <f t="shared" si="419"/>
        <v>44484</v>
      </c>
      <c r="I1035" s="64">
        <f t="shared" si="427"/>
        <v>44484</v>
      </c>
      <c r="J1035" s="1">
        <f t="shared" ref="J1035:J1098" si="440">IF(I1035=I1034,J1034,NETWORKDAYS(I1034,I1035,$AD$118:$AD$502)-1)</f>
        <v>21</v>
      </c>
      <c r="K1035" s="1">
        <f t="shared" si="423"/>
        <v>16</v>
      </c>
      <c r="L1035" s="5">
        <f t="shared" si="428"/>
        <v>1.00403559</v>
      </c>
      <c r="M1035" s="12">
        <f t="shared" si="424"/>
        <v>1.00530005</v>
      </c>
      <c r="N1035" s="12">
        <f t="shared" si="420"/>
        <v>1.1446280222472545</v>
      </c>
      <c r="O1035" s="5">
        <f t="shared" si="422"/>
        <v>1.14924727</v>
      </c>
      <c r="P1035" s="5">
        <f t="shared" si="429"/>
        <v>430.96659054000003</v>
      </c>
      <c r="Q1035" s="10">
        <f t="shared" si="430"/>
        <v>0</v>
      </c>
      <c r="R1035" s="6">
        <f t="shared" si="431"/>
        <v>0</v>
      </c>
      <c r="S1035" s="5">
        <f t="shared" si="432"/>
        <v>0</v>
      </c>
      <c r="T1035" s="6">
        <f t="shared" ref="T1035:T1098" si="441">(T1034)</f>
        <v>0.12</v>
      </c>
      <c r="U1035" s="10">
        <f t="shared" si="421"/>
        <v>5</v>
      </c>
      <c r="V1035" s="10">
        <v>252</v>
      </c>
      <c r="W1035" s="12">
        <f t="shared" si="433"/>
        <v>1.002251115</v>
      </c>
      <c r="X1035" s="5">
        <f t="shared" si="434"/>
        <v>0.97015534999999997</v>
      </c>
      <c r="Y1035" s="11">
        <f t="shared" si="435"/>
        <v>0</v>
      </c>
      <c r="Z1035" s="2" t="s">
        <v>65</v>
      </c>
      <c r="AA1035" s="64">
        <f t="shared" ref="AA1035:AA1098" si="442">IF(Q1034&gt;0,VLOOKUP(A1034,$AD$10:$AL$114,9),AA1034)</f>
        <v>44501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2"/>
      <c r="DH1035" s="1"/>
      <c r="DI1035" s="1"/>
      <c r="DJ1035" s="1"/>
      <c r="DK1035" s="1"/>
      <c r="DL1035" s="1"/>
      <c r="DM1035" s="1"/>
    </row>
    <row r="1036" spans="1:117" x14ac:dyDescent="0.2">
      <c r="A1036" s="97">
        <f t="shared" si="436"/>
        <v>44477</v>
      </c>
      <c r="B1036" s="5">
        <f t="shared" si="425"/>
        <v>432.23982684999999</v>
      </c>
      <c r="C1036" s="5">
        <f t="shared" si="437"/>
        <v>374.99901177999999</v>
      </c>
      <c r="D1036" s="63">
        <f t="shared" si="438"/>
        <v>5739.56</v>
      </c>
      <c r="E1036" s="11">
        <f>IF(K1036=1,VLOOKUP(A1036,[1]Plan1!$BO$80:$BQ$314,3),E1035)</f>
        <v>5769.98</v>
      </c>
      <c r="F1036" s="143">
        <f t="shared" si="439"/>
        <v>44363</v>
      </c>
      <c r="G1036" s="9">
        <f t="shared" si="426"/>
        <v>5.3000578441551038E-3</v>
      </c>
      <c r="H1036" s="64">
        <f t="shared" ref="H1036:H1099" si="443">IF(DAY(A1036)=15,VLOOKUP(A1036,AH$118:AK$167,4),H1035)</f>
        <v>44484</v>
      </c>
      <c r="I1036" s="64">
        <f t="shared" si="427"/>
        <v>44484</v>
      </c>
      <c r="J1036" s="1">
        <f t="shared" si="440"/>
        <v>21</v>
      </c>
      <c r="K1036" s="1">
        <f t="shared" si="423"/>
        <v>17</v>
      </c>
      <c r="L1036" s="5">
        <f t="shared" si="428"/>
        <v>1.0042883600000001</v>
      </c>
      <c r="M1036" s="12">
        <f t="shared" si="424"/>
        <v>1.00530005</v>
      </c>
      <c r="N1036" s="12">
        <f t="shared" si="420"/>
        <v>1.1446280222472545</v>
      </c>
      <c r="O1036" s="5">
        <f t="shared" si="422"/>
        <v>1.1495365900000001</v>
      </c>
      <c r="P1036" s="5">
        <f t="shared" si="429"/>
        <v>431.07508524999997</v>
      </c>
      <c r="Q1036" s="10">
        <f t="shared" si="430"/>
        <v>0</v>
      </c>
      <c r="R1036" s="6">
        <f t="shared" si="431"/>
        <v>0</v>
      </c>
      <c r="S1036" s="5">
        <f t="shared" si="432"/>
        <v>0</v>
      </c>
      <c r="T1036" s="6">
        <f t="shared" si="441"/>
        <v>0.12</v>
      </c>
      <c r="U1036" s="10">
        <f t="shared" si="421"/>
        <v>6</v>
      </c>
      <c r="V1036" s="10">
        <v>252</v>
      </c>
      <c r="W1036" s="12">
        <f t="shared" si="433"/>
        <v>1.002701946</v>
      </c>
      <c r="X1036" s="5">
        <f t="shared" si="434"/>
        <v>1.1647415999999999</v>
      </c>
      <c r="Y1036" s="11">
        <f t="shared" si="435"/>
        <v>0</v>
      </c>
      <c r="Z1036" s="2" t="s">
        <v>65</v>
      </c>
      <c r="AA1036" s="64">
        <f t="shared" si="442"/>
        <v>44501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2"/>
      <c r="DH1036" s="1"/>
      <c r="DI1036" s="1"/>
      <c r="DJ1036" s="1"/>
      <c r="DK1036" s="1"/>
      <c r="DL1036" s="1"/>
      <c r="DM1036" s="1"/>
    </row>
    <row r="1037" spans="1:117" x14ac:dyDescent="0.2">
      <c r="A1037" s="97">
        <f t="shared" si="436"/>
        <v>44478</v>
      </c>
      <c r="B1037" s="5">
        <f t="shared" si="425"/>
        <v>432.54312282000001</v>
      </c>
      <c r="C1037" s="5">
        <f t="shared" si="437"/>
        <v>374.99901177999999</v>
      </c>
      <c r="D1037" s="63">
        <f t="shared" si="438"/>
        <v>5739.56</v>
      </c>
      <c r="E1037" s="11">
        <f>IF(K1037=1,VLOOKUP(A1037,[1]Plan1!$BO$80:$BQ$314,3),E1036)</f>
        <v>5769.98</v>
      </c>
      <c r="F1037" s="143">
        <f t="shared" si="439"/>
        <v>44363</v>
      </c>
      <c r="G1037" s="9">
        <f t="shared" si="426"/>
        <v>5.3000578441551038E-3</v>
      </c>
      <c r="H1037" s="64">
        <f t="shared" si="443"/>
        <v>44484</v>
      </c>
      <c r="I1037" s="64">
        <f t="shared" si="427"/>
        <v>44484</v>
      </c>
      <c r="J1037" s="1">
        <f t="shared" si="440"/>
        <v>21</v>
      </c>
      <c r="K1037" s="1">
        <f t="shared" si="423"/>
        <v>18</v>
      </c>
      <c r="L1037" s="5">
        <f t="shared" si="428"/>
        <v>1.0045411900000001</v>
      </c>
      <c r="M1037" s="12">
        <f t="shared" si="424"/>
        <v>1.00530005</v>
      </c>
      <c r="N1037" s="12">
        <f t="shared" si="420"/>
        <v>1.1446280222472545</v>
      </c>
      <c r="O1037" s="5">
        <f t="shared" si="422"/>
        <v>1.1498259900000001</v>
      </c>
      <c r="P1037" s="5">
        <f t="shared" si="429"/>
        <v>431.18360996000001</v>
      </c>
      <c r="Q1037" s="10">
        <f t="shared" si="430"/>
        <v>0</v>
      </c>
      <c r="R1037" s="6">
        <f t="shared" si="431"/>
        <v>0</v>
      </c>
      <c r="S1037" s="5">
        <f t="shared" si="432"/>
        <v>0</v>
      </c>
      <c r="T1037" s="6">
        <f t="shared" si="441"/>
        <v>0.12</v>
      </c>
      <c r="U1037" s="10">
        <f t="shared" si="421"/>
        <v>7</v>
      </c>
      <c r="V1037" s="10">
        <v>252</v>
      </c>
      <c r="W1037" s="12">
        <f t="shared" si="433"/>
        <v>1.003152979</v>
      </c>
      <c r="X1037" s="5">
        <f t="shared" si="434"/>
        <v>1.3595128599999999</v>
      </c>
      <c r="Y1037" s="11">
        <f t="shared" si="435"/>
        <v>0</v>
      </c>
      <c r="Z1037" s="2" t="s">
        <v>65</v>
      </c>
      <c r="AA1037" s="64">
        <f t="shared" si="442"/>
        <v>44501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2"/>
      <c r="DH1037" s="1"/>
      <c r="DI1037" s="1"/>
      <c r="DJ1037" s="1"/>
      <c r="DK1037" s="1"/>
      <c r="DL1037" s="1"/>
      <c r="DM1037" s="1"/>
    </row>
    <row r="1038" spans="1:117" x14ac:dyDescent="0.2">
      <c r="A1038" s="97">
        <f t="shared" si="436"/>
        <v>44479</v>
      </c>
      <c r="B1038" s="5">
        <f t="shared" si="425"/>
        <v>432.54312282000001</v>
      </c>
      <c r="C1038" s="5">
        <f t="shared" si="437"/>
        <v>374.99901177999999</v>
      </c>
      <c r="D1038" s="63">
        <f t="shared" si="438"/>
        <v>5739.56</v>
      </c>
      <c r="E1038" s="11">
        <f>IF(K1038=1,VLOOKUP(A1038,[1]Plan1!$BO$80:$BQ$314,3),E1037)</f>
        <v>5769.98</v>
      </c>
      <c r="F1038" s="143">
        <f t="shared" si="439"/>
        <v>44363</v>
      </c>
      <c r="G1038" s="9">
        <f t="shared" si="426"/>
        <v>5.3000578441551038E-3</v>
      </c>
      <c r="H1038" s="64">
        <f t="shared" si="443"/>
        <v>44484</v>
      </c>
      <c r="I1038" s="64">
        <f t="shared" si="427"/>
        <v>44484</v>
      </c>
      <c r="J1038" s="1">
        <f t="shared" si="440"/>
        <v>21</v>
      </c>
      <c r="K1038" s="1">
        <f t="shared" si="423"/>
        <v>18</v>
      </c>
      <c r="L1038" s="5">
        <f t="shared" si="428"/>
        <v>1.0045411900000001</v>
      </c>
      <c r="M1038" s="12">
        <f t="shared" si="424"/>
        <v>1.00530005</v>
      </c>
      <c r="N1038" s="12">
        <f t="shared" si="420"/>
        <v>1.1446280222472545</v>
      </c>
      <c r="O1038" s="5">
        <f t="shared" si="422"/>
        <v>1.1498259900000001</v>
      </c>
      <c r="P1038" s="5">
        <f t="shared" si="429"/>
        <v>431.18360996000001</v>
      </c>
      <c r="Q1038" s="10">
        <f t="shared" si="430"/>
        <v>0</v>
      </c>
      <c r="R1038" s="6">
        <f t="shared" si="431"/>
        <v>0</v>
      </c>
      <c r="S1038" s="5">
        <f t="shared" si="432"/>
        <v>0</v>
      </c>
      <c r="T1038" s="6">
        <f t="shared" si="441"/>
        <v>0.12</v>
      </c>
      <c r="U1038" s="10">
        <f t="shared" si="421"/>
        <v>7</v>
      </c>
      <c r="V1038" s="10">
        <v>252</v>
      </c>
      <c r="W1038" s="12">
        <f t="shared" si="433"/>
        <v>1.003152979</v>
      </c>
      <c r="X1038" s="5">
        <f t="shared" si="434"/>
        <v>1.3595128599999999</v>
      </c>
      <c r="Y1038" s="11">
        <f t="shared" si="435"/>
        <v>0</v>
      </c>
      <c r="Z1038" s="2" t="s">
        <v>65</v>
      </c>
      <c r="AA1038" s="64">
        <f t="shared" si="442"/>
        <v>44501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2"/>
      <c r="DH1038" s="1"/>
      <c r="DI1038" s="1"/>
      <c r="DJ1038" s="1"/>
      <c r="DK1038" s="1"/>
      <c r="DL1038" s="1"/>
      <c r="DM1038" s="1"/>
    </row>
    <row r="1039" spans="1:117" x14ac:dyDescent="0.2">
      <c r="A1039" s="97">
        <f t="shared" si="436"/>
        <v>44480</v>
      </c>
      <c r="B1039" s="5">
        <f t="shared" si="425"/>
        <v>432.54312282000001</v>
      </c>
      <c r="C1039" s="5">
        <f t="shared" si="437"/>
        <v>374.99901177999999</v>
      </c>
      <c r="D1039" s="63">
        <f t="shared" si="438"/>
        <v>5739.56</v>
      </c>
      <c r="E1039" s="11">
        <f>IF(K1039=1,VLOOKUP(A1039,[1]Plan1!$BO$80:$BQ$314,3),E1038)</f>
        <v>5769.98</v>
      </c>
      <c r="F1039" s="143">
        <f t="shared" si="439"/>
        <v>44363</v>
      </c>
      <c r="G1039" s="9">
        <f t="shared" si="426"/>
        <v>5.3000578441551038E-3</v>
      </c>
      <c r="H1039" s="64">
        <f t="shared" si="443"/>
        <v>44484</v>
      </c>
      <c r="I1039" s="64">
        <f t="shared" si="427"/>
        <v>44484</v>
      </c>
      <c r="J1039" s="1">
        <f t="shared" si="440"/>
        <v>21</v>
      </c>
      <c r="K1039" s="1">
        <f t="shared" si="423"/>
        <v>18</v>
      </c>
      <c r="L1039" s="5">
        <f t="shared" si="428"/>
        <v>1.0045411900000001</v>
      </c>
      <c r="M1039" s="12">
        <f t="shared" si="424"/>
        <v>1.00530005</v>
      </c>
      <c r="N1039" s="12">
        <f t="shared" si="420"/>
        <v>1.1446280222472545</v>
      </c>
      <c r="O1039" s="5">
        <f t="shared" si="422"/>
        <v>1.1498259900000001</v>
      </c>
      <c r="P1039" s="5">
        <f t="shared" si="429"/>
        <v>431.18360996000001</v>
      </c>
      <c r="Q1039" s="10">
        <f t="shared" si="430"/>
        <v>0</v>
      </c>
      <c r="R1039" s="6">
        <f t="shared" si="431"/>
        <v>0</v>
      </c>
      <c r="S1039" s="5">
        <f t="shared" si="432"/>
        <v>0</v>
      </c>
      <c r="T1039" s="6">
        <f t="shared" si="441"/>
        <v>0.12</v>
      </c>
      <c r="U1039" s="10">
        <f t="shared" si="421"/>
        <v>7</v>
      </c>
      <c r="V1039" s="10">
        <v>252</v>
      </c>
      <c r="W1039" s="12">
        <f t="shared" si="433"/>
        <v>1.003152979</v>
      </c>
      <c r="X1039" s="5">
        <f t="shared" si="434"/>
        <v>1.3595128599999999</v>
      </c>
      <c r="Y1039" s="11">
        <f t="shared" si="435"/>
        <v>0</v>
      </c>
      <c r="Z1039" s="2" t="s">
        <v>65</v>
      </c>
      <c r="AA1039" s="64">
        <f t="shared" si="442"/>
        <v>44501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2"/>
      <c r="DH1039" s="1"/>
      <c r="DI1039" s="1"/>
      <c r="DJ1039" s="1"/>
      <c r="DK1039" s="1"/>
      <c r="DL1039" s="1"/>
      <c r="DM1039" s="1"/>
    </row>
    <row r="1040" spans="1:117" x14ac:dyDescent="0.2">
      <c r="A1040" s="97">
        <f t="shared" si="436"/>
        <v>44481</v>
      </c>
      <c r="B1040" s="5">
        <f t="shared" si="425"/>
        <v>432.84663103000003</v>
      </c>
      <c r="C1040" s="5">
        <f t="shared" si="437"/>
        <v>374.99901177999999</v>
      </c>
      <c r="D1040" s="63">
        <f t="shared" si="438"/>
        <v>5739.56</v>
      </c>
      <c r="E1040" s="11">
        <f>IF(K1040=1,VLOOKUP(A1040,[1]Plan1!$BO$80:$BQ$314,3),E1039)</f>
        <v>5769.98</v>
      </c>
      <c r="F1040" s="143">
        <f t="shared" si="439"/>
        <v>44363</v>
      </c>
      <c r="G1040" s="9">
        <f t="shared" si="426"/>
        <v>5.3000578441551038E-3</v>
      </c>
      <c r="H1040" s="64">
        <f t="shared" si="443"/>
        <v>44484</v>
      </c>
      <c r="I1040" s="64">
        <f t="shared" si="427"/>
        <v>44484</v>
      </c>
      <c r="J1040" s="1">
        <f t="shared" si="440"/>
        <v>21</v>
      </c>
      <c r="K1040" s="1">
        <f t="shared" si="423"/>
        <v>19</v>
      </c>
      <c r="L1040" s="5">
        <f t="shared" si="428"/>
        <v>1.0047940799999999</v>
      </c>
      <c r="M1040" s="12">
        <f t="shared" si="424"/>
        <v>1.00530005</v>
      </c>
      <c r="N1040" s="12">
        <f t="shared" si="420"/>
        <v>1.1446280222472545</v>
      </c>
      <c r="O1040" s="5">
        <f t="shared" si="422"/>
        <v>1.1501154600000001</v>
      </c>
      <c r="P1040" s="5">
        <f t="shared" si="429"/>
        <v>431.29216093000002</v>
      </c>
      <c r="Q1040" s="10">
        <f t="shared" si="430"/>
        <v>0</v>
      </c>
      <c r="R1040" s="6">
        <f t="shared" si="431"/>
        <v>0</v>
      </c>
      <c r="S1040" s="5">
        <f t="shared" si="432"/>
        <v>0</v>
      </c>
      <c r="T1040" s="6">
        <f t="shared" si="441"/>
        <v>0.12</v>
      </c>
      <c r="U1040" s="10">
        <f t="shared" si="421"/>
        <v>8</v>
      </c>
      <c r="V1040" s="10">
        <v>252</v>
      </c>
      <c r="W1040" s="12">
        <f t="shared" si="433"/>
        <v>1.003604216</v>
      </c>
      <c r="X1040" s="5">
        <f t="shared" si="434"/>
        <v>1.5544701000000001</v>
      </c>
      <c r="Y1040" s="11">
        <f t="shared" si="435"/>
        <v>0</v>
      </c>
      <c r="Z1040" s="2" t="s">
        <v>65</v>
      </c>
      <c r="AA1040" s="64">
        <f t="shared" si="442"/>
        <v>44501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2"/>
      <c r="DH1040" s="1"/>
      <c r="DI1040" s="1"/>
      <c r="DJ1040" s="1"/>
      <c r="DK1040" s="1"/>
      <c r="DL1040" s="1"/>
      <c r="DM1040" s="1"/>
    </row>
    <row r="1041" spans="1:117" x14ac:dyDescent="0.2">
      <c r="A1041" s="97">
        <f t="shared" si="436"/>
        <v>44482</v>
      </c>
      <c r="B1041" s="5">
        <f t="shared" si="425"/>
        <v>432.84663103000003</v>
      </c>
      <c r="C1041" s="5">
        <f t="shared" si="437"/>
        <v>374.99901177999999</v>
      </c>
      <c r="D1041" s="63">
        <f t="shared" si="438"/>
        <v>5739.56</v>
      </c>
      <c r="E1041" s="11">
        <f>IF(K1041=1,VLOOKUP(A1041,[1]Plan1!$BO$80:$BQ$314,3),E1040)</f>
        <v>5769.98</v>
      </c>
      <c r="F1041" s="143">
        <f t="shared" si="439"/>
        <v>44363</v>
      </c>
      <c r="G1041" s="9">
        <f t="shared" si="426"/>
        <v>5.3000578441551038E-3</v>
      </c>
      <c r="H1041" s="64">
        <f t="shared" si="443"/>
        <v>44484</v>
      </c>
      <c r="I1041" s="64">
        <f t="shared" si="427"/>
        <v>44484</v>
      </c>
      <c r="J1041" s="1">
        <f t="shared" si="440"/>
        <v>21</v>
      </c>
      <c r="K1041" s="1">
        <f t="shared" si="423"/>
        <v>19</v>
      </c>
      <c r="L1041" s="5">
        <f t="shared" si="428"/>
        <v>1.0047940799999999</v>
      </c>
      <c r="M1041" s="12">
        <f t="shared" si="424"/>
        <v>1.00530005</v>
      </c>
      <c r="N1041" s="12">
        <f t="shared" si="420"/>
        <v>1.1446280222472545</v>
      </c>
      <c r="O1041" s="5">
        <f t="shared" si="422"/>
        <v>1.1501154600000001</v>
      </c>
      <c r="P1041" s="5">
        <f t="shared" si="429"/>
        <v>431.29216093000002</v>
      </c>
      <c r="Q1041" s="10">
        <f t="shared" si="430"/>
        <v>0</v>
      </c>
      <c r="R1041" s="6">
        <f t="shared" si="431"/>
        <v>0</v>
      </c>
      <c r="S1041" s="5">
        <f t="shared" si="432"/>
        <v>0</v>
      </c>
      <c r="T1041" s="6">
        <f t="shared" si="441"/>
        <v>0.12</v>
      </c>
      <c r="U1041" s="10">
        <f t="shared" si="421"/>
        <v>8</v>
      </c>
      <c r="V1041" s="10">
        <v>252</v>
      </c>
      <c r="W1041" s="12">
        <f t="shared" si="433"/>
        <v>1.003604216</v>
      </c>
      <c r="X1041" s="5">
        <f t="shared" si="434"/>
        <v>1.5544701000000001</v>
      </c>
      <c r="Y1041" s="11">
        <f t="shared" si="435"/>
        <v>0</v>
      </c>
      <c r="Z1041" s="2" t="s">
        <v>65</v>
      </c>
      <c r="AA1041" s="64">
        <f t="shared" si="442"/>
        <v>44501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2"/>
      <c r="DH1041" s="1"/>
      <c r="DI1041" s="1"/>
      <c r="DJ1041" s="1"/>
      <c r="DK1041" s="1"/>
      <c r="DL1041" s="1"/>
      <c r="DM1041" s="1"/>
    </row>
    <row r="1042" spans="1:117" x14ac:dyDescent="0.2">
      <c r="A1042" s="97">
        <f t="shared" si="436"/>
        <v>44483</v>
      </c>
      <c r="B1042" s="5">
        <f t="shared" si="425"/>
        <v>433.15034693000001</v>
      </c>
      <c r="C1042" s="5">
        <f t="shared" si="437"/>
        <v>374.99901177999999</v>
      </c>
      <c r="D1042" s="63">
        <f t="shared" si="438"/>
        <v>5739.56</v>
      </c>
      <c r="E1042" s="11">
        <f>IF(K1042=1,VLOOKUP(A1042,[1]Plan1!$BO$80:$BQ$314,3),E1041)</f>
        <v>5769.98</v>
      </c>
      <c r="F1042" s="143">
        <f t="shared" si="439"/>
        <v>44363</v>
      </c>
      <c r="G1042" s="9">
        <f t="shared" si="426"/>
        <v>5.3000578441551038E-3</v>
      </c>
      <c r="H1042" s="64">
        <f t="shared" si="443"/>
        <v>44484</v>
      </c>
      <c r="I1042" s="64">
        <f t="shared" si="427"/>
        <v>44484</v>
      </c>
      <c r="J1042" s="1">
        <f t="shared" si="440"/>
        <v>21</v>
      </c>
      <c r="K1042" s="1">
        <f t="shared" si="423"/>
        <v>20</v>
      </c>
      <c r="L1042" s="5">
        <f t="shared" si="428"/>
        <v>1.0050470300000001</v>
      </c>
      <c r="M1042" s="12">
        <f t="shared" si="424"/>
        <v>1.00530005</v>
      </c>
      <c r="N1042" s="12">
        <f t="shared" si="420"/>
        <v>1.1446280222472545</v>
      </c>
      <c r="O1042" s="5">
        <f t="shared" si="422"/>
        <v>1.15040499</v>
      </c>
      <c r="P1042" s="5">
        <f t="shared" si="429"/>
        <v>431.40073439000003</v>
      </c>
      <c r="Q1042" s="10">
        <f t="shared" si="430"/>
        <v>0</v>
      </c>
      <c r="R1042" s="6">
        <f t="shared" si="431"/>
        <v>0</v>
      </c>
      <c r="S1042" s="5">
        <f t="shared" si="432"/>
        <v>0</v>
      </c>
      <c r="T1042" s="6">
        <f t="shared" si="441"/>
        <v>0.12</v>
      </c>
      <c r="U1042" s="10">
        <f t="shared" si="421"/>
        <v>9</v>
      </c>
      <c r="V1042" s="10">
        <v>252</v>
      </c>
      <c r="W1042" s="12">
        <f t="shared" si="433"/>
        <v>1.0040556549999999</v>
      </c>
      <c r="X1042" s="5">
        <f t="shared" si="434"/>
        <v>1.74961254</v>
      </c>
      <c r="Y1042" s="11">
        <f t="shared" si="435"/>
        <v>0</v>
      </c>
      <c r="Z1042" s="2" t="s">
        <v>65</v>
      </c>
      <c r="AA1042" s="64">
        <f t="shared" si="442"/>
        <v>44501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2"/>
      <c r="DH1042" s="1"/>
      <c r="DI1042" s="1"/>
      <c r="DJ1042" s="1"/>
      <c r="DK1042" s="1"/>
      <c r="DL1042" s="1"/>
      <c r="DM1042" s="1"/>
    </row>
    <row r="1043" spans="1:117" x14ac:dyDescent="0.2">
      <c r="A1043" s="97">
        <f t="shared" si="436"/>
        <v>44484</v>
      </c>
      <c r="B1043" s="5">
        <f t="shared" si="425"/>
        <v>433.45427860000001</v>
      </c>
      <c r="C1043" s="5">
        <f t="shared" si="437"/>
        <v>374.99901177999999</v>
      </c>
      <c r="D1043" s="63">
        <f t="shared" si="438"/>
        <v>5739.56</v>
      </c>
      <c r="E1043" s="11">
        <f>IF(K1043=1,VLOOKUP(A1043,[1]Plan1!$BO$80:$BQ$314,3),E1042)</f>
        <v>5769.98</v>
      </c>
      <c r="F1043" s="143">
        <f t="shared" si="439"/>
        <v>44363</v>
      </c>
      <c r="G1043" s="9">
        <f t="shared" si="426"/>
        <v>5.3000578441551038E-3</v>
      </c>
      <c r="H1043" s="64">
        <f t="shared" si="443"/>
        <v>44516</v>
      </c>
      <c r="I1043" s="64">
        <f t="shared" si="427"/>
        <v>44484</v>
      </c>
      <c r="J1043" s="1">
        <f t="shared" si="440"/>
        <v>21</v>
      </c>
      <c r="K1043" s="1">
        <f t="shared" si="423"/>
        <v>21</v>
      </c>
      <c r="L1043" s="5">
        <f t="shared" si="428"/>
        <v>1.00530005</v>
      </c>
      <c r="M1043" s="12">
        <f t="shared" si="424"/>
        <v>1.00530005</v>
      </c>
      <c r="N1043" s="12">
        <f t="shared" si="420"/>
        <v>1.1446280222472545</v>
      </c>
      <c r="O1043" s="5">
        <f t="shared" si="422"/>
        <v>1.1506946</v>
      </c>
      <c r="P1043" s="5">
        <f t="shared" si="429"/>
        <v>431.50933786000002</v>
      </c>
      <c r="Q1043" s="10">
        <f t="shared" si="430"/>
        <v>0</v>
      </c>
      <c r="R1043" s="6">
        <f t="shared" si="431"/>
        <v>0</v>
      </c>
      <c r="S1043" s="5">
        <f t="shared" si="432"/>
        <v>0</v>
      </c>
      <c r="T1043" s="6">
        <f t="shared" si="441"/>
        <v>0.12</v>
      </c>
      <c r="U1043" s="10">
        <f t="shared" si="421"/>
        <v>10</v>
      </c>
      <c r="V1043" s="10">
        <v>252</v>
      </c>
      <c r="W1043" s="12">
        <f t="shared" si="433"/>
        <v>1.004507297</v>
      </c>
      <c r="X1043" s="5">
        <f t="shared" si="434"/>
        <v>1.9449407400000001</v>
      </c>
      <c r="Y1043" s="11">
        <f t="shared" si="435"/>
        <v>0</v>
      </c>
      <c r="Z1043" s="2" t="s">
        <v>65</v>
      </c>
      <c r="AA1043" s="64">
        <f t="shared" si="442"/>
        <v>44501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2"/>
      <c r="DH1043" s="1"/>
      <c r="DI1043" s="1"/>
      <c r="DJ1043" s="1"/>
      <c r="DK1043" s="1"/>
      <c r="DL1043" s="1"/>
      <c r="DM1043" s="1"/>
    </row>
    <row r="1044" spans="1:117" x14ac:dyDescent="0.2">
      <c r="A1044" s="97">
        <f t="shared" si="436"/>
        <v>44485</v>
      </c>
      <c r="B1044" s="5">
        <f t="shared" si="425"/>
        <v>433.76388345999999</v>
      </c>
      <c r="C1044" s="5">
        <f t="shared" si="437"/>
        <v>374.99901177999999</v>
      </c>
      <c r="D1044" s="63">
        <f t="shared" si="438"/>
        <v>5739.56</v>
      </c>
      <c r="E1044" s="11">
        <f>IF(K1044=1,VLOOKUP(A1044,[1]Plan1!$BO$80:$BQ$314,3),E1043)</f>
        <v>5769.98</v>
      </c>
      <c r="F1044" s="143">
        <f t="shared" si="439"/>
        <v>44363</v>
      </c>
      <c r="G1044" s="9">
        <f t="shared" si="426"/>
        <v>5.3000578441551038E-3</v>
      </c>
      <c r="H1044" s="64">
        <f t="shared" si="443"/>
        <v>44516</v>
      </c>
      <c r="I1044" s="64">
        <f t="shared" si="427"/>
        <v>44516</v>
      </c>
      <c r="J1044" s="1">
        <f t="shared" si="440"/>
        <v>20</v>
      </c>
      <c r="K1044" s="1">
        <f t="shared" si="423"/>
        <v>1</v>
      </c>
      <c r="L1044" s="5">
        <f t="shared" si="428"/>
        <v>1.00026433</v>
      </c>
      <c r="M1044" s="12">
        <f t="shared" si="424"/>
        <v>1.00530005</v>
      </c>
      <c r="N1044" s="12">
        <f t="shared" si="420"/>
        <v>1.1506946079965661</v>
      </c>
      <c r="O1044" s="5">
        <f t="shared" si="422"/>
        <v>1.1509987699999999</v>
      </c>
      <c r="P1044" s="5">
        <f t="shared" si="429"/>
        <v>431.62340130000001</v>
      </c>
      <c r="Q1044" s="10">
        <f t="shared" si="430"/>
        <v>0</v>
      </c>
      <c r="R1044" s="6">
        <f t="shared" si="431"/>
        <v>0</v>
      </c>
      <c r="S1044" s="5">
        <f t="shared" si="432"/>
        <v>0</v>
      </c>
      <c r="T1044" s="6">
        <f t="shared" si="441"/>
        <v>0.12</v>
      </c>
      <c r="U1044" s="10">
        <f t="shared" si="421"/>
        <v>11</v>
      </c>
      <c r="V1044" s="10">
        <v>252</v>
      </c>
      <c r="W1044" s="12">
        <f t="shared" si="433"/>
        <v>1.004959143</v>
      </c>
      <c r="X1044" s="5">
        <f t="shared" si="434"/>
        <v>2.1404821599999999</v>
      </c>
      <c r="Y1044" s="11">
        <f t="shared" si="435"/>
        <v>0</v>
      </c>
      <c r="Z1044" s="2" t="s">
        <v>65</v>
      </c>
      <c r="AA1044" s="64">
        <f t="shared" si="442"/>
        <v>44501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2"/>
      <c r="DH1044" s="1"/>
      <c r="DI1044" s="1"/>
      <c r="DJ1044" s="1"/>
      <c r="DK1044" s="1"/>
      <c r="DL1044" s="1"/>
      <c r="DM1044" s="1"/>
    </row>
    <row r="1045" spans="1:117" x14ac:dyDescent="0.2">
      <c r="A1045" s="97">
        <f t="shared" si="436"/>
        <v>44486</v>
      </c>
      <c r="B1045" s="5">
        <f t="shared" si="425"/>
        <v>433.76388345999999</v>
      </c>
      <c r="C1045" s="5">
        <f t="shared" si="437"/>
        <v>374.99901177999999</v>
      </c>
      <c r="D1045" s="63">
        <f t="shared" si="438"/>
        <v>5739.56</v>
      </c>
      <c r="E1045" s="11">
        <f>IF(K1045=1,VLOOKUP(A1045,[1]Plan1!$BO$80:$BQ$314,3),E1044)</f>
        <v>5769.98</v>
      </c>
      <c r="F1045" s="143">
        <f t="shared" si="439"/>
        <v>44363</v>
      </c>
      <c r="G1045" s="9">
        <f t="shared" si="426"/>
        <v>5.3000578441551038E-3</v>
      </c>
      <c r="H1045" s="64">
        <f t="shared" si="443"/>
        <v>44516</v>
      </c>
      <c r="I1045" s="64">
        <f t="shared" si="427"/>
        <v>44516</v>
      </c>
      <c r="J1045" s="1">
        <f t="shared" si="440"/>
        <v>20</v>
      </c>
      <c r="K1045" s="1">
        <f t="shared" si="423"/>
        <v>1</v>
      </c>
      <c r="L1045" s="5">
        <f t="shared" si="428"/>
        <v>1.00026433</v>
      </c>
      <c r="M1045" s="12">
        <f t="shared" si="424"/>
        <v>1.00530005</v>
      </c>
      <c r="N1045" s="12">
        <f t="shared" si="420"/>
        <v>1.1506946079965661</v>
      </c>
      <c r="O1045" s="5">
        <f t="shared" si="422"/>
        <v>1.1509987699999999</v>
      </c>
      <c r="P1045" s="5">
        <f t="shared" si="429"/>
        <v>431.62340130000001</v>
      </c>
      <c r="Q1045" s="10">
        <f t="shared" si="430"/>
        <v>0</v>
      </c>
      <c r="R1045" s="6">
        <f t="shared" si="431"/>
        <v>0</v>
      </c>
      <c r="S1045" s="5">
        <f t="shared" si="432"/>
        <v>0</v>
      </c>
      <c r="T1045" s="6">
        <f t="shared" si="441"/>
        <v>0.12</v>
      </c>
      <c r="U1045" s="10">
        <f t="shared" si="421"/>
        <v>11</v>
      </c>
      <c r="V1045" s="10">
        <v>252</v>
      </c>
      <c r="W1045" s="12">
        <f t="shared" si="433"/>
        <v>1.004959143</v>
      </c>
      <c r="X1045" s="5">
        <f t="shared" si="434"/>
        <v>2.1404821599999999</v>
      </c>
      <c r="Y1045" s="11">
        <f t="shared" si="435"/>
        <v>0</v>
      </c>
      <c r="Z1045" s="2" t="s">
        <v>65</v>
      </c>
      <c r="AA1045" s="64">
        <f t="shared" si="442"/>
        <v>44501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2"/>
      <c r="DH1045" s="1"/>
      <c r="DI1045" s="1"/>
      <c r="DJ1045" s="1"/>
      <c r="DK1045" s="1"/>
      <c r="DL1045" s="1"/>
      <c r="DM1045" s="1"/>
    </row>
    <row r="1046" spans="1:117" x14ac:dyDescent="0.2">
      <c r="A1046" s="97">
        <f t="shared" si="436"/>
        <v>44487</v>
      </c>
      <c r="B1046" s="5">
        <f t="shared" si="425"/>
        <v>433.76388345999999</v>
      </c>
      <c r="C1046" s="5">
        <f t="shared" si="437"/>
        <v>374.99901177999999</v>
      </c>
      <c r="D1046" s="63">
        <f t="shared" si="438"/>
        <v>5739.56</v>
      </c>
      <c r="E1046" s="11">
        <f>IF(K1046=1,VLOOKUP(A1046,[1]Plan1!$BO$80:$BQ$314,3),E1045)</f>
        <v>5769.98</v>
      </c>
      <c r="F1046" s="143">
        <f t="shared" si="439"/>
        <v>44363</v>
      </c>
      <c r="G1046" s="9">
        <f t="shared" si="426"/>
        <v>5.3000578441551038E-3</v>
      </c>
      <c r="H1046" s="64">
        <f t="shared" si="443"/>
        <v>44516</v>
      </c>
      <c r="I1046" s="64">
        <f t="shared" si="427"/>
        <v>44516</v>
      </c>
      <c r="J1046" s="1">
        <f t="shared" si="440"/>
        <v>20</v>
      </c>
      <c r="K1046" s="1">
        <f t="shared" si="423"/>
        <v>1</v>
      </c>
      <c r="L1046" s="5">
        <f t="shared" si="428"/>
        <v>1.00026433</v>
      </c>
      <c r="M1046" s="12">
        <f t="shared" si="424"/>
        <v>1.00530005</v>
      </c>
      <c r="N1046" s="12">
        <f t="shared" si="420"/>
        <v>1.1506946079965661</v>
      </c>
      <c r="O1046" s="5">
        <f t="shared" si="422"/>
        <v>1.1509987699999999</v>
      </c>
      <c r="P1046" s="5">
        <f t="shared" si="429"/>
        <v>431.62340130000001</v>
      </c>
      <c r="Q1046" s="10">
        <f t="shared" si="430"/>
        <v>0</v>
      </c>
      <c r="R1046" s="6">
        <f t="shared" si="431"/>
        <v>0</v>
      </c>
      <c r="S1046" s="5">
        <f t="shared" si="432"/>
        <v>0</v>
      </c>
      <c r="T1046" s="6">
        <f t="shared" si="441"/>
        <v>0.12</v>
      </c>
      <c r="U1046" s="10">
        <f t="shared" si="421"/>
        <v>11</v>
      </c>
      <c r="V1046" s="10">
        <v>252</v>
      </c>
      <c r="W1046" s="12">
        <f t="shared" si="433"/>
        <v>1.004959143</v>
      </c>
      <c r="X1046" s="5">
        <f t="shared" si="434"/>
        <v>2.1404821599999999</v>
      </c>
      <c r="Y1046" s="11">
        <f t="shared" si="435"/>
        <v>0</v>
      </c>
      <c r="Z1046" s="2" t="s">
        <v>65</v>
      </c>
      <c r="AA1046" s="64">
        <f t="shared" si="442"/>
        <v>44501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2"/>
      <c r="DH1046" s="1"/>
      <c r="DI1046" s="1"/>
      <c r="DJ1046" s="1"/>
      <c r="DK1046" s="1"/>
      <c r="DL1046" s="1"/>
      <c r="DM1046" s="1"/>
    </row>
    <row r="1047" spans="1:117" x14ac:dyDescent="0.2">
      <c r="A1047" s="97">
        <f t="shared" si="436"/>
        <v>44488</v>
      </c>
      <c r="B1047" s="5">
        <f t="shared" si="425"/>
        <v>434.07370922000001</v>
      </c>
      <c r="C1047" s="5">
        <f t="shared" si="437"/>
        <v>374.99901177999999</v>
      </c>
      <c r="D1047" s="63">
        <f t="shared" si="438"/>
        <v>5739.56</v>
      </c>
      <c r="E1047" s="11">
        <f>IF(K1047=1,VLOOKUP(A1047,[1]Plan1!$BO$80:$BQ$314,3),E1046)</f>
        <v>5769.98</v>
      </c>
      <c r="F1047" s="143">
        <f t="shared" si="439"/>
        <v>44363</v>
      </c>
      <c r="G1047" s="9">
        <f t="shared" si="426"/>
        <v>5.3000578441551038E-3</v>
      </c>
      <c r="H1047" s="64">
        <f t="shared" si="443"/>
        <v>44516</v>
      </c>
      <c r="I1047" s="64">
        <f t="shared" si="427"/>
        <v>44516</v>
      </c>
      <c r="J1047" s="1">
        <f t="shared" si="440"/>
        <v>20</v>
      </c>
      <c r="K1047" s="1">
        <f t="shared" si="423"/>
        <v>2</v>
      </c>
      <c r="L1047" s="5">
        <f t="shared" si="428"/>
        <v>1.00052874</v>
      </c>
      <c r="M1047" s="12">
        <f t="shared" si="424"/>
        <v>1.00530005</v>
      </c>
      <c r="N1047" s="12">
        <f t="shared" si="420"/>
        <v>1.1506946079965661</v>
      </c>
      <c r="O1047" s="5">
        <f t="shared" si="422"/>
        <v>1.1513030200000001</v>
      </c>
      <c r="P1047" s="5">
        <f t="shared" si="429"/>
        <v>431.73749475</v>
      </c>
      <c r="Q1047" s="10">
        <f t="shared" si="430"/>
        <v>0</v>
      </c>
      <c r="R1047" s="6">
        <f t="shared" si="431"/>
        <v>0</v>
      </c>
      <c r="S1047" s="5">
        <f t="shared" si="432"/>
        <v>0</v>
      </c>
      <c r="T1047" s="6">
        <f t="shared" si="441"/>
        <v>0.12</v>
      </c>
      <c r="U1047" s="10">
        <f t="shared" si="421"/>
        <v>12</v>
      </c>
      <c r="V1047" s="10">
        <v>252</v>
      </c>
      <c r="W1047" s="12">
        <f t="shared" si="433"/>
        <v>1.005411192</v>
      </c>
      <c r="X1047" s="5">
        <f t="shared" si="434"/>
        <v>2.3362144699999998</v>
      </c>
      <c r="Y1047" s="11">
        <f t="shared" si="435"/>
        <v>0</v>
      </c>
      <c r="Z1047" s="2" t="s">
        <v>65</v>
      </c>
      <c r="AA1047" s="64">
        <f t="shared" si="442"/>
        <v>44501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2"/>
      <c r="DH1047" s="1"/>
      <c r="DI1047" s="1"/>
      <c r="DJ1047" s="1"/>
      <c r="DK1047" s="1"/>
      <c r="DL1047" s="1"/>
      <c r="DM1047" s="1"/>
    </row>
    <row r="1048" spans="1:117" x14ac:dyDescent="0.2">
      <c r="A1048" s="97">
        <f t="shared" si="436"/>
        <v>44489</v>
      </c>
      <c r="B1048" s="5">
        <f t="shared" si="425"/>
        <v>434.38375974999997</v>
      </c>
      <c r="C1048" s="5">
        <f t="shared" si="437"/>
        <v>374.99901177999999</v>
      </c>
      <c r="D1048" s="63">
        <f t="shared" si="438"/>
        <v>5739.56</v>
      </c>
      <c r="E1048" s="11">
        <f>IF(K1048=1,VLOOKUP(A1048,[1]Plan1!$BO$80:$BQ$314,3),E1047)</f>
        <v>5769.98</v>
      </c>
      <c r="F1048" s="143">
        <f t="shared" si="439"/>
        <v>44363</v>
      </c>
      <c r="G1048" s="9">
        <f t="shared" si="426"/>
        <v>5.3000578441551038E-3</v>
      </c>
      <c r="H1048" s="64">
        <f t="shared" si="443"/>
        <v>44516</v>
      </c>
      <c r="I1048" s="64">
        <f t="shared" si="427"/>
        <v>44516</v>
      </c>
      <c r="J1048" s="1">
        <f t="shared" si="440"/>
        <v>20</v>
      </c>
      <c r="K1048" s="1">
        <f t="shared" si="423"/>
        <v>3</v>
      </c>
      <c r="L1048" s="5">
        <f t="shared" si="428"/>
        <v>1.00079322</v>
      </c>
      <c r="M1048" s="12">
        <f t="shared" si="424"/>
        <v>1.00530005</v>
      </c>
      <c r="N1048" s="12">
        <f t="shared" si="420"/>
        <v>1.1506946079965661</v>
      </c>
      <c r="O1048" s="5">
        <f t="shared" si="422"/>
        <v>1.1516073600000001</v>
      </c>
      <c r="P1048" s="5">
        <f t="shared" si="429"/>
        <v>431.85162194999998</v>
      </c>
      <c r="Q1048" s="10">
        <f t="shared" si="430"/>
        <v>0</v>
      </c>
      <c r="R1048" s="6">
        <f t="shared" si="431"/>
        <v>0</v>
      </c>
      <c r="S1048" s="5">
        <f t="shared" si="432"/>
        <v>0</v>
      </c>
      <c r="T1048" s="6">
        <f t="shared" si="441"/>
        <v>0.12</v>
      </c>
      <c r="U1048" s="10">
        <f t="shared" si="421"/>
        <v>13</v>
      </c>
      <c r="V1048" s="10">
        <v>252</v>
      </c>
      <c r="W1048" s="12">
        <f t="shared" si="433"/>
        <v>1.0058634440000001</v>
      </c>
      <c r="X1048" s="5">
        <f t="shared" si="434"/>
        <v>2.5321378000000001</v>
      </c>
      <c r="Y1048" s="11">
        <f t="shared" si="435"/>
        <v>0</v>
      </c>
      <c r="Z1048" s="2" t="s">
        <v>65</v>
      </c>
      <c r="AA1048" s="64">
        <f t="shared" si="442"/>
        <v>44501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2"/>
      <c r="DH1048" s="1"/>
      <c r="DI1048" s="1"/>
      <c r="DJ1048" s="1"/>
      <c r="DK1048" s="1"/>
      <c r="DL1048" s="1"/>
      <c r="DM1048" s="1"/>
    </row>
    <row r="1049" spans="1:117" x14ac:dyDescent="0.2">
      <c r="A1049" s="97">
        <f t="shared" si="436"/>
        <v>44490</v>
      </c>
      <c r="B1049" s="5">
        <f t="shared" si="425"/>
        <v>434.69402803999998</v>
      </c>
      <c r="C1049" s="5">
        <f t="shared" si="437"/>
        <v>374.99901177999999</v>
      </c>
      <c r="D1049" s="63">
        <f t="shared" si="438"/>
        <v>5739.56</v>
      </c>
      <c r="E1049" s="11">
        <f>IF(K1049=1,VLOOKUP(A1049,[1]Plan1!$BO$80:$BQ$314,3),E1048)</f>
        <v>5769.98</v>
      </c>
      <c r="F1049" s="143">
        <f t="shared" si="439"/>
        <v>44363</v>
      </c>
      <c r="G1049" s="9">
        <f t="shared" si="426"/>
        <v>5.3000578441551038E-3</v>
      </c>
      <c r="H1049" s="64">
        <f t="shared" si="443"/>
        <v>44516</v>
      </c>
      <c r="I1049" s="64">
        <f t="shared" si="427"/>
        <v>44516</v>
      </c>
      <c r="J1049" s="1">
        <f t="shared" si="440"/>
        <v>20</v>
      </c>
      <c r="K1049" s="1">
        <f t="shared" si="423"/>
        <v>4</v>
      </c>
      <c r="L1049" s="5">
        <f t="shared" si="428"/>
        <v>1.0010577700000001</v>
      </c>
      <c r="M1049" s="12">
        <f t="shared" si="424"/>
        <v>1.00530005</v>
      </c>
      <c r="N1049" s="12">
        <f t="shared" si="420"/>
        <v>1.1506946079965661</v>
      </c>
      <c r="O1049" s="5">
        <f t="shared" si="422"/>
        <v>1.1519117699999999</v>
      </c>
      <c r="P1049" s="5">
        <f t="shared" si="429"/>
        <v>431.96577539999998</v>
      </c>
      <c r="Q1049" s="10">
        <f t="shared" si="430"/>
        <v>0</v>
      </c>
      <c r="R1049" s="6">
        <f t="shared" si="431"/>
        <v>0</v>
      </c>
      <c r="S1049" s="5">
        <f t="shared" si="432"/>
        <v>0</v>
      </c>
      <c r="T1049" s="6">
        <f t="shared" si="441"/>
        <v>0.12</v>
      </c>
      <c r="U1049" s="10">
        <f t="shared" si="421"/>
        <v>14</v>
      </c>
      <c r="V1049" s="10">
        <v>252</v>
      </c>
      <c r="W1049" s="12">
        <f t="shared" si="433"/>
        <v>1.0063158999999999</v>
      </c>
      <c r="X1049" s="5">
        <f t="shared" si="434"/>
        <v>2.72825264</v>
      </c>
      <c r="Y1049" s="11">
        <f t="shared" si="435"/>
        <v>0</v>
      </c>
      <c r="Z1049" s="2" t="s">
        <v>65</v>
      </c>
      <c r="AA1049" s="64">
        <f t="shared" si="442"/>
        <v>44501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2"/>
      <c r="DH1049" s="1"/>
      <c r="DI1049" s="1"/>
      <c r="DJ1049" s="1"/>
      <c r="DK1049" s="1"/>
      <c r="DL1049" s="1"/>
      <c r="DM1049" s="1"/>
    </row>
    <row r="1050" spans="1:117" x14ac:dyDescent="0.2">
      <c r="A1050" s="97">
        <f t="shared" si="436"/>
        <v>44491</v>
      </c>
      <c r="B1050" s="5">
        <f t="shared" si="425"/>
        <v>435.00451754000005</v>
      </c>
      <c r="C1050" s="5">
        <f t="shared" si="437"/>
        <v>374.99901177999999</v>
      </c>
      <c r="D1050" s="63">
        <f t="shared" si="438"/>
        <v>5739.56</v>
      </c>
      <c r="E1050" s="11">
        <f>IF(K1050=1,VLOOKUP(A1050,[1]Plan1!$BO$80:$BQ$314,3),E1049)</f>
        <v>5769.98</v>
      </c>
      <c r="F1050" s="143">
        <f t="shared" si="439"/>
        <v>44363</v>
      </c>
      <c r="G1050" s="9">
        <f t="shared" si="426"/>
        <v>5.3000578441551038E-3</v>
      </c>
      <c r="H1050" s="64">
        <f t="shared" si="443"/>
        <v>44516</v>
      </c>
      <c r="I1050" s="64">
        <f t="shared" si="427"/>
        <v>44516</v>
      </c>
      <c r="J1050" s="1">
        <f t="shared" si="440"/>
        <v>20</v>
      </c>
      <c r="K1050" s="1">
        <f t="shared" si="423"/>
        <v>5</v>
      </c>
      <c r="L1050" s="5">
        <f t="shared" si="428"/>
        <v>1.00132238</v>
      </c>
      <c r="M1050" s="12">
        <f t="shared" si="424"/>
        <v>1.00530005</v>
      </c>
      <c r="N1050" s="12">
        <f t="shared" si="420"/>
        <v>1.1506946079965661</v>
      </c>
      <c r="O1050" s="5">
        <f t="shared" si="422"/>
        <v>1.1522162600000001</v>
      </c>
      <c r="P1050" s="5">
        <f t="shared" si="429"/>
        <v>432.07995885000003</v>
      </c>
      <c r="Q1050" s="10">
        <f t="shared" si="430"/>
        <v>0</v>
      </c>
      <c r="R1050" s="6">
        <f t="shared" si="431"/>
        <v>0</v>
      </c>
      <c r="S1050" s="5">
        <f t="shared" si="432"/>
        <v>0</v>
      </c>
      <c r="T1050" s="6">
        <f t="shared" si="441"/>
        <v>0.12</v>
      </c>
      <c r="U1050" s="10">
        <f t="shared" si="421"/>
        <v>15</v>
      </c>
      <c r="V1050" s="10">
        <v>252</v>
      </c>
      <c r="W1050" s="12">
        <f t="shared" si="433"/>
        <v>1.006768559</v>
      </c>
      <c r="X1050" s="5">
        <f t="shared" si="434"/>
        <v>2.92455869</v>
      </c>
      <c r="Y1050" s="11">
        <f t="shared" si="435"/>
        <v>0</v>
      </c>
      <c r="Z1050" s="2" t="s">
        <v>65</v>
      </c>
      <c r="AA1050" s="64">
        <f t="shared" si="442"/>
        <v>44501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2"/>
      <c r="DH1050" s="1"/>
      <c r="DI1050" s="1"/>
      <c r="DJ1050" s="1"/>
      <c r="DK1050" s="1"/>
      <c r="DL1050" s="1"/>
      <c r="DM1050" s="1"/>
    </row>
    <row r="1051" spans="1:117" x14ac:dyDescent="0.2">
      <c r="A1051" s="97">
        <f t="shared" si="436"/>
        <v>44492</v>
      </c>
      <c r="B1051" s="5">
        <f t="shared" si="425"/>
        <v>435.31523257999999</v>
      </c>
      <c r="C1051" s="5">
        <f t="shared" si="437"/>
        <v>374.99901177999999</v>
      </c>
      <c r="D1051" s="63">
        <f t="shared" si="438"/>
        <v>5739.56</v>
      </c>
      <c r="E1051" s="11">
        <f>IF(K1051=1,VLOOKUP(A1051,[1]Plan1!$BO$80:$BQ$314,3),E1050)</f>
        <v>5769.98</v>
      </c>
      <c r="F1051" s="143">
        <f t="shared" si="439"/>
        <v>44363</v>
      </c>
      <c r="G1051" s="9">
        <f t="shared" si="426"/>
        <v>5.3000578441551038E-3</v>
      </c>
      <c r="H1051" s="64">
        <f t="shared" si="443"/>
        <v>44516</v>
      </c>
      <c r="I1051" s="64">
        <f t="shared" si="427"/>
        <v>44516</v>
      </c>
      <c r="J1051" s="1">
        <f t="shared" si="440"/>
        <v>20</v>
      </c>
      <c r="K1051" s="1">
        <f t="shared" si="423"/>
        <v>6</v>
      </c>
      <c r="L1051" s="5">
        <f t="shared" si="428"/>
        <v>1.00158707</v>
      </c>
      <c r="M1051" s="12">
        <f t="shared" si="424"/>
        <v>1.00530005</v>
      </c>
      <c r="N1051" s="12">
        <f t="shared" si="420"/>
        <v>1.1506946079965661</v>
      </c>
      <c r="O1051" s="5">
        <f t="shared" si="422"/>
        <v>1.15252084</v>
      </c>
      <c r="P1051" s="5">
        <f t="shared" si="429"/>
        <v>432.19417605000001</v>
      </c>
      <c r="Q1051" s="10">
        <f t="shared" si="430"/>
        <v>0</v>
      </c>
      <c r="R1051" s="6">
        <f t="shared" si="431"/>
        <v>0</v>
      </c>
      <c r="S1051" s="5">
        <f t="shared" si="432"/>
        <v>0</v>
      </c>
      <c r="T1051" s="6">
        <f t="shared" si="441"/>
        <v>0.12</v>
      </c>
      <c r="U1051" s="10">
        <f t="shared" si="421"/>
        <v>16</v>
      </c>
      <c r="V1051" s="10">
        <v>252</v>
      </c>
      <c r="W1051" s="12">
        <f t="shared" si="433"/>
        <v>1.007221422</v>
      </c>
      <c r="X1051" s="5">
        <f t="shared" si="434"/>
        <v>3.1210565300000002</v>
      </c>
      <c r="Y1051" s="11">
        <f t="shared" si="435"/>
        <v>0</v>
      </c>
      <c r="Z1051" s="2" t="s">
        <v>65</v>
      </c>
      <c r="AA1051" s="64">
        <f t="shared" si="442"/>
        <v>44501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2"/>
      <c r="DH1051" s="1"/>
      <c r="DI1051" s="1"/>
      <c r="DJ1051" s="1"/>
      <c r="DK1051" s="1"/>
      <c r="DL1051" s="1"/>
      <c r="DM1051" s="1"/>
    </row>
    <row r="1052" spans="1:117" x14ac:dyDescent="0.2">
      <c r="A1052" s="97">
        <f t="shared" si="436"/>
        <v>44493</v>
      </c>
      <c r="B1052" s="5">
        <f t="shared" si="425"/>
        <v>435.31523257999999</v>
      </c>
      <c r="C1052" s="5">
        <f t="shared" si="437"/>
        <v>374.99901177999999</v>
      </c>
      <c r="D1052" s="63">
        <f t="shared" si="438"/>
        <v>5739.56</v>
      </c>
      <c r="E1052" s="11">
        <f>IF(K1052=1,VLOOKUP(A1052,[1]Plan1!$BO$80:$BQ$314,3),E1051)</f>
        <v>5769.98</v>
      </c>
      <c r="F1052" s="143">
        <f t="shared" si="439"/>
        <v>44363</v>
      </c>
      <c r="G1052" s="9">
        <f t="shared" si="426"/>
        <v>5.3000578441551038E-3</v>
      </c>
      <c r="H1052" s="64">
        <f t="shared" si="443"/>
        <v>44516</v>
      </c>
      <c r="I1052" s="64">
        <f t="shared" si="427"/>
        <v>44516</v>
      </c>
      <c r="J1052" s="1">
        <f t="shared" si="440"/>
        <v>20</v>
      </c>
      <c r="K1052" s="1">
        <f t="shared" si="423"/>
        <v>6</v>
      </c>
      <c r="L1052" s="5">
        <f t="shared" si="428"/>
        <v>1.00158707</v>
      </c>
      <c r="M1052" s="12">
        <f t="shared" si="424"/>
        <v>1.00530005</v>
      </c>
      <c r="N1052" s="12">
        <f t="shared" si="420"/>
        <v>1.1506946079965661</v>
      </c>
      <c r="O1052" s="5">
        <f t="shared" si="422"/>
        <v>1.15252084</v>
      </c>
      <c r="P1052" s="5">
        <f t="shared" si="429"/>
        <v>432.19417605000001</v>
      </c>
      <c r="Q1052" s="10">
        <f t="shared" si="430"/>
        <v>0</v>
      </c>
      <c r="R1052" s="6">
        <f t="shared" si="431"/>
        <v>0</v>
      </c>
      <c r="S1052" s="5">
        <f t="shared" si="432"/>
        <v>0</v>
      </c>
      <c r="T1052" s="6">
        <f t="shared" si="441"/>
        <v>0.12</v>
      </c>
      <c r="U1052" s="10">
        <f t="shared" si="421"/>
        <v>16</v>
      </c>
      <c r="V1052" s="10">
        <v>252</v>
      </c>
      <c r="W1052" s="12">
        <f t="shared" si="433"/>
        <v>1.007221422</v>
      </c>
      <c r="X1052" s="5">
        <f t="shared" si="434"/>
        <v>3.1210565300000002</v>
      </c>
      <c r="Y1052" s="11">
        <f t="shared" si="435"/>
        <v>0</v>
      </c>
      <c r="Z1052" s="2" t="s">
        <v>65</v>
      </c>
      <c r="AA1052" s="64">
        <f t="shared" si="442"/>
        <v>44501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2"/>
      <c r="DH1052" s="1"/>
      <c r="DI1052" s="1"/>
      <c r="DJ1052" s="1"/>
      <c r="DK1052" s="1"/>
      <c r="DL1052" s="1"/>
      <c r="DM1052" s="1"/>
    </row>
    <row r="1053" spans="1:117" x14ac:dyDescent="0.2">
      <c r="A1053" s="97">
        <f t="shared" si="436"/>
        <v>44494</v>
      </c>
      <c r="B1053" s="5">
        <f t="shared" si="425"/>
        <v>435.31523257999999</v>
      </c>
      <c r="C1053" s="5">
        <f t="shared" si="437"/>
        <v>374.99901177999999</v>
      </c>
      <c r="D1053" s="63">
        <f t="shared" si="438"/>
        <v>5739.56</v>
      </c>
      <c r="E1053" s="11">
        <f>IF(K1053=1,VLOOKUP(A1053,[1]Plan1!$BO$80:$BQ$314,3),E1052)</f>
        <v>5769.98</v>
      </c>
      <c r="F1053" s="143">
        <f t="shared" si="439"/>
        <v>44363</v>
      </c>
      <c r="G1053" s="9">
        <f t="shared" si="426"/>
        <v>5.3000578441551038E-3</v>
      </c>
      <c r="H1053" s="64">
        <f t="shared" si="443"/>
        <v>44516</v>
      </c>
      <c r="I1053" s="64">
        <f t="shared" si="427"/>
        <v>44516</v>
      </c>
      <c r="J1053" s="1">
        <f t="shared" si="440"/>
        <v>20</v>
      </c>
      <c r="K1053" s="1">
        <f t="shared" si="423"/>
        <v>6</v>
      </c>
      <c r="L1053" s="5">
        <f t="shared" si="428"/>
        <v>1.00158707</v>
      </c>
      <c r="M1053" s="12">
        <f t="shared" si="424"/>
        <v>1.00530005</v>
      </c>
      <c r="N1053" s="12">
        <f t="shared" si="420"/>
        <v>1.1506946079965661</v>
      </c>
      <c r="O1053" s="5">
        <f t="shared" si="422"/>
        <v>1.15252084</v>
      </c>
      <c r="P1053" s="5">
        <f t="shared" si="429"/>
        <v>432.19417605000001</v>
      </c>
      <c r="Q1053" s="10">
        <f t="shared" si="430"/>
        <v>0</v>
      </c>
      <c r="R1053" s="6">
        <f t="shared" si="431"/>
        <v>0</v>
      </c>
      <c r="S1053" s="5">
        <f t="shared" si="432"/>
        <v>0</v>
      </c>
      <c r="T1053" s="6">
        <f t="shared" si="441"/>
        <v>0.12</v>
      </c>
      <c r="U1053" s="10">
        <f t="shared" si="421"/>
        <v>16</v>
      </c>
      <c r="V1053" s="10">
        <v>252</v>
      </c>
      <c r="W1053" s="12">
        <f t="shared" si="433"/>
        <v>1.007221422</v>
      </c>
      <c r="X1053" s="5">
        <f t="shared" si="434"/>
        <v>3.1210565300000002</v>
      </c>
      <c r="Y1053" s="11">
        <f t="shared" si="435"/>
        <v>0</v>
      </c>
      <c r="Z1053" s="2" t="s">
        <v>65</v>
      </c>
      <c r="AA1053" s="64">
        <f t="shared" si="442"/>
        <v>44501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2"/>
      <c r="DH1053" s="1"/>
      <c r="DI1053" s="1"/>
      <c r="DJ1053" s="1"/>
      <c r="DK1053" s="1"/>
      <c r="DL1053" s="1"/>
      <c r="DM1053" s="1"/>
    </row>
    <row r="1054" spans="1:117" x14ac:dyDescent="0.2">
      <c r="A1054" s="97">
        <f t="shared" si="436"/>
        <v>44495</v>
      </c>
      <c r="B1054" s="5">
        <f t="shared" si="425"/>
        <v>435.62616527</v>
      </c>
      <c r="C1054" s="5">
        <f t="shared" si="437"/>
        <v>374.99901177999999</v>
      </c>
      <c r="D1054" s="63">
        <f t="shared" si="438"/>
        <v>5739.56</v>
      </c>
      <c r="E1054" s="11">
        <f>IF(K1054=1,VLOOKUP(A1054,[1]Plan1!$BO$80:$BQ$314,3),E1053)</f>
        <v>5769.98</v>
      </c>
      <c r="F1054" s="143">
        <f t="shared" si="439"/>
        <v>44363</v>
      </c>
      <c r="G1054" s="9">
        <f t="shared" si="426"/>
        <v>5.3000578441551038E-3</v>
      </c>
      <c r="H1054" s="64">
        <f t="shared" si="443"/>
        <v>44516</v>
      </c>
      <c r="I1054" s="64">
        <f t="shared" si="427"/>
        <v>44516</v>
      </c>
      <c r="J1054" s="1">
        <f t="shared" si="440"/>
        <v>20</v>
      </c>
      <c r="K1054" s="1">
        <f t="shared" si="423"/>
        <v>7</v>
      </c>
      <c r="L1054" s="5">
        <f t="shared" si="428"/>
        <v>1.0018518300000001</v>
      </c>
      <c r="M1054" s="12">
        <f t="shared" si="424"/>
        <v>1.00530005</v>
      </c>
      <c r="N1054" s="12">
        <f t="shared" si="420"/>
        <v>1.1506946079965661</v>
      </c>
      <c r="O1054" s="5">
        <f t="shared" si="422"/>
        <v>1.1528254899999999</v>
      </c>
      <c r="P1054" s="5">
        <f t="shared" si="429"/>
        <v>432.30841950000001</v>
      </c>
      <c r="Q1054" s="10">
        <f t="shared" si="430"/>
        <v>0</v>
      </c>
      <c r="R1054" s="6">
        <f t="shared" si="431"/>
        <v>0</v>
      </c>
      <c r="S1054" s="5">
        <f t="shared" si="432"/>
        <v>0</v>
      </c>
      <c r="T1054" s="6">
        <f t="shared" si="441"/>
        <v>0.12</v>
      </c>
      <c r="U1054" s="10">
        <f t="shared" si="421"/>
        <v>17</v>
      </c>
      <c r="V1054" s="10">
        <v>252</v>
      </c>
      <c r="W1054" s="12">
        <f t="shared" si="433"/>
        <v>1.0076744879999999</v>
      </c>
      <c r="X1054" s="5">
        <f t="shared" si="434"/>
        <v>3.3177457700000001</v>
      </c>
      <c r="Y1054" s="11">
        <f t="shared" si="435"/>
        <v>0</v>
      </c>
      <c r="Z1054" s="2" t="s">
        <v>65</v>
      </c>
      <c r="AA1054" s="64">
        <f t="shared" si="442"/>
        <v>44501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2"/>
      <c r="DH1054" s="1"/>
      <c r="DI1054" s="1"/>
      <c r="DJ1054" s="1"/>
      <c r="DK1054" s="1"/>
      <c r="DL1054" s="1"/>
      <c r="DM1054" s="1"/>
    </row>
    <row r="1055" spans="1:117" x14ac:dyDescent="0.2">
      <c r="A1055" s="97">
        <f t="shared" si="436"/>
        <v>44496</v>
      </c>
      <c r="B1055" s="5">
        <f t="shared" si="425"/>
        <v>435.93732373</v>
      </c>
      <c r="C1055" s="5">
        <f t="shared" si="437"/>
        <v>374.99901177999999</v>
      </c>
      <c r="D1055" s="63">
        <f t="shared" si="438"/>
        <v>5739.56</v>
      </c>
      <c r="E1055" s="11">
        <f>IF(K1055=1,VLOOKUP(A1055,[1]Plan1!$BO$80:$BQ$314,3),E1054)</f>
        <v>5769.98</v>
      </c>
      <c r="F1055" s="143">
        <f t="shared" si="439"/>
        <v>44363</v>
      </c>
      <c r="G1055" s="9">
        <f t="shared" si="426"/>
        <v>5.3000578441551038E-3</v>
      </c>
      <c r="H1055" s="64">
        <f t="shared" si="443"/>
        <v>44516</v>
      </c>
      <c r="I1055" s="64">
        <f t="shared" si="427"/>
        <v>44516</v>
      </c>
      <c r="J1055" s="1">
        <f t="shared" si="440"/>
        <v>20</v>
      </c>
      <c r="K1055" s="1">
        <f t="shared" si="423"/>
        <v>8</v>
      </c>
      <c r="L1055" s="5">
        <f t="shared" si="428"/>
        <v>1.00211666</v>
      </c>
      <c r="M1055" s="12">
        <f t="shared" si="424"/>
        <v>1.00530005</v>
      </c>
      <c r="N1055" s="12">
        <f t="shared" ref="N1055:N1118" si="444">IF(I1055&gt;I1054,N1054*M1055,N1054)</f>
        <v>1.1506946079965661</v>
      </c>
      <c r="O1055" s="5">
        <f t="shared" si="422"/>
        <v>1.1531302299999999</v>
      </c>
      <c r="P1055" s="5">
        <f t="shared" si="429"/>
        <v>432.42269670000002</v>
      </c>
      <c r="Q1055" s="10">
        <f t="shared" si="430"/>
        <v>0</v>
      </c>
      <c r="R1055" s="6">
        <f t="shared" si="431"/>
        <v>0</v>
      </c>
      <c r="S1055" s="5">
        <f t="shared" si="432"/>
        <v>0</v>
      </c>
      <c r="T1055" s="6">
        <f t="shared" si="441"/>
        <v>0.12</v>
      </c>
      <c r="U1055" s="10">
        <f t="shared" si="421"/>
        <v>18</v>
      </c>
      <c r="V1055" s="10">
        <v>252</v>
      </c>
      <c r="W1055" s="12">
        <f t="shared" si="433"/>
        <v>1.0081277580000001</v>
      </c>
      <c r="X1055" s="5">
        <f t="shared" si="434"/>
        <v>3.5146270300000002</v>
      </c>
      <c r="Y1055" s="11">
        <f t="shared" si="435"/>
        <v>0</v>
      </c>
      <c r="Z1055" s="2" t="s">
        <v>65</v>
      </c>
      <c r="AA1055" s="64">
        <f t="shared" si="442"/>
        <v>44501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2"/>
      <c r="DH1055" s="1"/>
      <c r="DI1055" s="1"/>
      <c r="DJ1055" s="1"/>
      <c r="DK1055" s="1"/>
      <c r="DL1055" s="1"/>
      <c r="DM1055" s="1"/>
    </row>
    <row r="1056" spans="1:117" x14ac:dyDescent="0.2">
      <c r="A1056" s="97">
        <f t="shared" si="436"/>
        <v>44497</v>
      </c>
      <c r="B1056" s="5">
        <f t="shared" si="425"/>
        <v>436.24870091999998</v>
      </c>
      <c r="C1056" s="5">
        <f t="shared" si="437"/>
        <v>374.99901177999999</v>
      </c>
      <c r="D1056" s="63">
        <f t="shared" si="438"/>
        <v>5739.56</v>
      </c>
      <c r="E1056" s="11">
        <f>IF(K1056=1,VLOOKUP(A1056,[1]Plan1!$BO$80:$BQ$314,3),E1055)</f>
        <v>5769.98</v>
      </c>
      <c r="F1056" s="143">
        <f t="shared" si="439"/>
        <v>44363</v>
      </c>
      <c r="G1056" s="9">
        <f t="shared" si="426"/>
        <v>5.3000578441551038E-3</v>
      </c>
      <c r="H1056" s="64">
        <f t="shared" si="443"/>
        <v>44516</v>
      </c>
      <c r="I1056" s="64">
        <f t="shared" si="427"/>
        <v>44516</v>
      </c>
      <c r="J1056" s="1">
        <f t="shared" si="440"/>
        <v>20</v>
      </c>
      <c r="K1056" s="1">
        <f t="shared" si="423"/>
        <v>9</v>
      </c>
      <c r="L1056" s="5">
        <f t="shared" si="428"/>
        <v>1.00238155</v>
      </c>
      <c r="M1056" s="12">
        <f t="shared" si="424"/>
        <v>1.00530005</v>
      </c>
      <c r="N1056" s="12">
        <f t="shared" si="444"/>
        <v>1.1506946079965661</v>
      </c>
      <c r="O1056" s="5">
        <f t="shared" si="422"/>
        <v>1.15343504</v>
      </c>
      <c r="P1056" s="5">
        <f t="shared" si="429"/>
        <v>432.53700014999998</v>
      </c>
      <c r="Q1056" s="10">
        <f t="shared" si="430"/>
        <v>0</v>
      </c>
      <c r="R1056" s="6">
        <f t="shared" si="431"/>
        <v>0</v>
      </c>
      <c r="S1056" s="5">
        <f t="shared" si="432"/>
        <v>0</v>
      </c>
      <c r="T1056" s="6">
        <f t="shared" si="441"/>
        <v>0.12</v>
      </c>
      <c r="U1056" s="10">
        <f t="shared" si="421"/>
        <v>19</v>
      </c>
      <c r="V1056" s="10">
        <v>252</v>
      </c>
      <c r="W1056" s="12">
        <f t="shared" si="433"/>
        <v>1.0085812329999999</v>
      </c>
      <c r="X1056" s="5">
        <f t="shared" si="434"/>
        <v>3.7117007700000002</v>
      </c>
      <c r="Y1056" s="11">
        <f t="shared" si="435"/>
        <v>0</v>
      </c>
      <c r="Z1056" s="2" t="s">
        <v>65</v>
      </c>
      <c r="AA1056" s="64">
        <f t="shared" si="442"/>
        <v>44501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2"/>
      <c r="DH1056" s="1"/>
      <c r="DI1056" s="1"/>
      <c r="DJ1056" s="1"/>
      <c r="DK1056" s="1"/>
      <c r="DL1056" s="1"/>
      <c r="DM1056" s="1"/>
    </row>
    <row r="1057" spans="1:117" x14ac:dyDescent="0.2">
      <c r="A1057" s="97">
        <f t="shared" si="436"/>
        <v>44498</v>
      </c>
      <c r="B1057" s="5">
        <f t="shared" si="425"/>
        <v>436.56030367</v>
      </c>
      <c r="C1057" s="5">
        <f t="shared" si="437"/>
        <v>374.99901177999999</v>
      </c>
      <c r="D1057" s="63">
        <f t="shared" si="438"/>
        <v>5739.56</v>
      </c>
      <c r="E1057" s="11">
        <f>IF(K1057=1,VLOOKUP(A1057,[1]Plan1!$BO$80:$BQ$314,3),E1056)</f>
        <v>5769.98</v>
      </c>
      <c r="F1057" s="143">
        <f t="shared" si="439"/>
        <v>44363</v>
      </c>
      <c r="G1057" s="9">
        <f t="shared" si="426"/>
        <v>5.3000578441551038E-3</v>
      </c>
      <c r="H1057" s="64">
        <f t="shared" si="443"/>
        <v>44516</v>
      </c>
      <c r="I1057" s="64">
        <f t="shared" si="427"/>
        <v>44516</v>
      </c>
      <c r="J1057" s="1">
        <f t="shared" si="440"/>
        <v>20</v>
      </c>
      <c r="K1057" s="1">
        <f t="shared" si="423"/>
        <v>10</v>
      </c>
      <c r="L1057" s="5">
        <f t="shared" si="428"/>
        <v>1.0026465200000001</v>
      </c>
      <c r="M1057" s="12">
        <f t="shared" si="424"/>
        <v>1.00530005</v>
      </c>
      <c r="N1057" s="12">
        <f t="shared" si="444"/>
        <v>1.1506946079965661</v>
      </c>
      <c r="O1057" s="5">
        <f t="shared" si="422"/>
        <v>1.1537399399999999</v>
      </c>
      <c r="P1057" s="5">
        <f t="shared" si="429"/>
        <v>432.65133735000001</v>
      </c>
      <c r="Q1057" s="10">
        <f t="shared" si="430"/>
        <v>0</v>
      </c>
      <c r="R1057" s="6">
        <f t="shared" si="431"/>
        <v>0</v>
      </c>
      <c r="S1057" s="5">
        <f t="shared" si="432"/>
        <v>0</v>
      </c>
      <c r="T1057" s="6">
        <f t="shared" si="441"/>
        <v>0.12</v>
      </c>
      <c r="U1057" s="10">
        <f t="shared" si="421"/>
        <v>20</v>
      </c>
      <c r="V1057" s="10">
        <v>252</v>
      </c>
      <c r="W1057" s="12">
        <f t="shared" si="433"/>
        <v>1.0090349110000001</v>
      </c>
      <c r="X1057" s="5">
        <f t="shared" si="434"/>
        <v>3.9089663200000002</v>
      </c>
      <c r="Y1057" s="11">
        <f t="shared" si="435"/>
        <v>0</v>
      </c>
      <c r="Z1057" s="2" t="s">
        <v>65</v>
      </c>
      <c r="AA1057" s="64">
        <f t="shared" si="442"/>
        <v>44501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2"/>
      <c r="DH1057" s="1"/>
      <c r="DI1057" s="1"/>
      <c r="DJ1057" s="1"/>
      <c r="DK1057" s="1"/>
      <c r="DL1057" s="1"/>
      <c r="DM1057" s="1"/>
    </row>
    <row r="1058" spans="1:117" x14ac:dyDescent="0.2">
      <c r="A1058" s="97">
        <f t="shared" si="436"/>
        <v>44499</v>
      </c>
      <c r="B1058" s="5">
        <f t="shared" si="425"/>
        <v>436.87212871999998</v>
      </c>
      <c r="C1058" s="5">
        <f t="shared" si="437"/>
        <v>374.99901177999999</v>
      </c>
      <c r="D1058" s="63">
        <f t="shared" si="438"/>
        <v>5739.56</v>
      </c>
      <c r="E1058" s="11">
        <f>IF(K1058=1,VLOOKUP(A1058,[1]Plan1!$BO$80:$BQ$314,3),E1057)</f>
        <v>5769.98</v>
      </c>
      <c r="F1058" s="143">
        <f t="shared" si="439"/>
        <v>44363</v>
      </c>
      <c r="G1058" s="9">
        <f t="shared" si="426"/>
        <v>5.3000578441551038E-3</v>
      </c>
      <c r="H1058" s="64">
        <f t="shared" si="443"/>
        <v>44516</v>
      </c>
      <c r="I1058" s="64">
        <f t="shared" si="427"/>
        <v>44516</v>
      </c>
      <c r="J1058" s="1">
        <f t="shared" si="440"/>
        <v>20</v>
      </c>
      <c r="K1058" s="1">
        <f t="shared" si="423"/>
        <v>11</v>
      </c>
      <c r="L1058" s="5">
        <f t="shared" si="428"/>
        <v>1.00291156</v>
      </c>
      <c r="M1058" s="12">
        <f t="shared" si="424"/>
        <v>1.00530005</v>
      </c>
      <c r="N1058" s="12">
        <f t="shared" si="444"/>
        <v>1.1506946079965661</v>
      </c>
      <c r="O1058" s="5">
        <f t="shared" si="422"/>
        <v>1.15404492</v>
      </c>
      <c r="P1058" s="5">
        <f t="shared" si="429"/>
        <v>432.76570454</v>
      </c>
      <c r="Q1058" s="10">
        <f t="shared" si="430"/>
        <v>0</v>
      </c>
      <c r="R1058" s="6">
        <f t="shared" si="431"/>
        <v>0</v>
      </c>
      <c r="S1058" s="5">
        <f t="shared" si="432"/>
        <v>0</v>
      </c>
      <c r="T1058" s="6">
        <f t="shared" si="441"/>
        <v>0.12</v>
      </c>
      <c r="U1058" s="10">
        <f t="shared" si="421"/>
        <v>21</v>
      </c>
      <c r="V1058" s="10">
        <v>252</v>
      </c>
      <c r="W1058" s="12">
        <f t="shared" si="433"/>
        <v>1.0094887930000001</v>
      </c>
      <c r="X1058" s="5">
        <f t="shared" si="434"/>
        <v>4.1064241800000003</v>
      </c>
      <c r="Y1058" s="11">
        <f t="shared" si="435"/>
        <v>0</v>
      </c>
      <c r="Z1058" s="2" t="s">
        <v>65</v>
      </c>
      <c r="AA1058" s="64">
        <f t="shared" si="442"/>
        <v>44501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2"/>
      <c r="DH1058" s="1"/>
      <c r="DI1058" s="1"/>
      <c r="DJ1058" s="1"/>
      <c r="DK1058" s="1"/>
      <c r="DL1058" s="1"/>
      <c r="DM1058" s="1"/>
    </row>
    <row r="1059" spans="1:117" x14ac:dyDescent="0.2">
      <c r="A1059" s="97">
        <f t="shared" si="436"/>
        <v>44500</v>
      </c>
      <c r="B1059" s="5">
        <f t="shared" si="425"/>
        <v>436.87212871999998</v>
      </c>
      <c r="C1059" s="5">
        <f t="shared" si="437"/>
        <v>374.99901177999999</v>
      </c>
      <c r="D1059" s="63">
        <f t="shared" si="438"/>
        <v>5739.56</v>
      </c>
      <c r="E1059" s="11">
        <f>IF(K1059=1,VLOOKUP(A1059,[1]Plan1!$BO$80:$BQ$314,3),E1058)</f>
        <v>5769.98</v>
      </c>
      <c r="F1059" s="143">
        <f t="shared" si="439"/>
        <v>44363</v>
      </c>
      <c r="G1059" s="9">
        <f t="shared" si="426"/>
        <v>5.3000578441551038E-3</v>
      </c>
      <c r="H1059" s="64">
        <f t="shared" si="443"/>
        <v>44516</v>
      </c>
      <c r="I1059" s="64">
        <f t="shared" si="427"/>
        <v>44516</v>
      </c>
      <c r="J1059" s="1">
        <f t="shared" si="440"/>
        <v>20</v>
      </c>
      <c r="K1059" s="1">
        <f t="shared" si="423"/>
        <v>11</v>
      </c>
      <c r="L1059" s="5">
        <f t="shared" si="428"/>
        <v>1.00291156</v>
      </c>
      <c r="M1059" s="12">
        <f t="shared" si="424"/>
        <v>1.00530005</v>
      </c>
      <c r="N1059" s="12">
        <f t="shared" si="444"/>
        <v>1.1506946079965661</v>
      </c>
      <c r="O1059" s="5">
        <f t="shared" si="422"/>
        <v>1.15404492</v>
      </c>
      <c r="P1059" s="5">
        <f t="shared" si="429"/>
        <v>432.76570454</v>
      </c>
      <c r="Q1059" s="10">
        <f t="shared" si="430"/>
        <v>0</v>
      </c>
      <c r="R1059" s="6">
        <f t="shared" si="431"/>
        <v>0</v>
      </c>
      <c r="S1059" s="5">
        <f t="shared" si="432"/>
        <v>0</v>
      </c>
      <c r="T1059" s="6">
        <f t="shared" si="441"/>
        <v>0.12</v>
      </c>
      <c r="U1059" s="10">
        <f t="shared" si="421"/>
        <v>21</v>
      </c>
      <c r="V1059" s="10">
        <v>252</v>
      </c>
      <c r="W1059" s="12">
        <f t="shared" si="433"/>
        <v>1.0094887930000001</v>
      </c>
      <c r="X1059" s="5">
        <f t="shared" si="434"/>
        <v>4.1064241800000003</v>
      </c>
      <c r="Y1059" s="11">
        <f t="shared" si="435"/>
        <v>0</v>
      </c>
      <c r="Z1059" s="2" t="s">
        <v>65</v>
      </c>
      <c r="AA1059" s="64">
        <f t="shared" si="442"/>
        <v>44501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2"/>
      <c r="DH1059" s="1"/>
      <c r="DI1059" s="1"/>
      <c r="DJ1059" s="1"/>
      <c r="DK1059" s="1"/>
      <c r="DL1059" s="1"/>
      <c r="DM1059" s="1"/>
    </row>
    <row r="1060" spans="1:117" x14ac:dyDescent="0.2">
      <c r="A1060" s="97">
        <f t="shared" si="436"/>
        <v>44501</v>
      </c>
      <c r="B1060" s="5">
        <f t="shared" si="425"/>
        <v>436.87212871999998</v>
      </c>
      <c r="C1060" s="5">
        <f t="shared" si="437"/>
        <v>374.99901177999999</v>
      </c>
      <c r="D1060" s="63">
        <f t="shared" si="438"/>
        <v>5739.56</v>
      </c>
      <c r="E1060" s="11">
        <f>IF(K1060=1,VLOOKUP(A1060,[1]Plan1!$BO$80:$BQ$314,3),E1059)</f>
        <v>5769.98</v>
      </c>
      <c r="F1060" s="143">
        <f t="shared" si="439"/>
        <v>44363</v>
      </c>
      <c r="G1060" s="9">
        <f t="shared" si="426"/>
        <v>5.3000578441551038E-3</v>
      </c>
      <c r="H1060" s="64">
        <f t="shared" si="443"/>
        <v>44516</v>
      </c>
      <c r="I1060" s="64">
        <f t="shared" si="427"/>
        <v>44516</v>
      </c>
      <c r="J1060" s="1">
        <f t="shared" si="440"/>
        <v>20</v>
      </c>
      <c r="K1060" s="1">
        <f t="shared" si="423"/>
        <v>11</v>
      </c>
      <c r="L1060" s="5">
        <f t="shared" si="428"/>
        <v>1.00291156</v>
      </c>
      <c r="M1060" s="12">
        <f t="shared" si="424"/>
        <v>1.00530005</v>
      </c>
      <c r="N1060" s="12">
        <f t="shared" si="444"/>
        <v>1.1506946079965661</v>
      </c>
      <c r="O1060" s="5">
        <f t="shared" si="422"/>
        <v>1.15404492</v>
      </c>
      <c r="P1060" s="5">
        <f t="shared" si="429"/>
        <v>432.76570454</v>
      </c>
      <c r="Q1060" s="10">
        <f t="shared" si="430"/>
        <v>35</v>
      </c>
      <c r="R1060" s="6">
        <f t="shared" si="431"/>
        <v>8.3333000000000004E-2</v>
      </c>
      <c r="S1060" s="5">
        <f t="shared" si="432"/>
        <v>36.063664449999997</v>
      </c>
      <c r="T1060" s="6">
        <f t="shared" si="441"/>
        <v>0.12</v>
      </c>
      <c r="U1060" s="10">
        <f t="shared" si="421"/>
        <v>21</v>
      </c>
      <c r="V1060" s="10">
        <v>252</v>
      </c>
      <c r="W1060" s="12">
        <f t="shared" si="433"/>
        <v>1.0094887930000001</v>
      </c>
      <c r="X1060" s="5">
        <f t="shared" si="434"/>
        <v>4.1064241800000003</v>
      </c>
      <c r="Y1060" s="11">
        <f t="shared" si="435"/>
        <v>40.170088629999995</v>
      </c>
      <c r="Z1060" s="2" t="s">
        <v>65</v>
      </c>
      <c r="AA1060" s="64">
        <f t="shared" si="442"/>
        <v>44501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2"/>
      <c r="DH1060" s="1"/>
      <c r="DI1060" s="1"/>
      <c r="DJ1060" s="1"/>
      <c r="DK1060" s="1"/>
      <c r="DL1060" s="1"/>
      <c r="DM1060" s="1"/>
    </row>
    <row r="1061" spans="1:117" x14ac:dyDescent="0.2">
      <c r="A1061" s="97">
        <f t="shared" si="436"/>
        <v>44502</v>
      </c>
      <c r="B1061" s="5">
        <f t="shared" si="425"/>
        <v>396.98539511000001</v>
      </c>
      <c r="C1061" s="5">
        <f t="shared" si="437"/>
        <v>343.74921913999998</v>
      </c>
      <c r="D1061" s="63">
        <f t="shared" si="438"/>
        <v>5739.56</v>
      </c>
      <c r="E1061" s="11">
        <f>IF(K1061=1,VLOOKUP(A1061,[1]Plan1!$BO$80:$BQ$314,3),E1060)</f>
        <v>5769.98</v>
      </c>
      <c r="F1061" s="143">
        <f t="shared" si="439"/>
        <v>44363</v>
      </c>
      <c r="G1061" s="9">
        <f t="shared" si="426"/>
        <v>5.3000578441551038E-3</v>
      </c>
      <c r="H1061" s="64">
        <f t="shared" si="443"/>
        <v>44516</v>
      </c>
      <c r="I1061" s="64">
        <f t="shared" si="427"/>
        <v>44516</v>
      </c>
      <c r="J1061" s="1">
        <f t="shared" si="440"/>
        <v>20</v>
      </c>
      <c r="K1061" s="1">
        <f t="shared" si="423"/>
        <v>12</v>
      </c>
      <c r="L1061" s="5">
        <f t="shared" si="428"/>
        <v>1.00317667</v>
      </c>
      <c r="M1061" s="12">
        <f t="shared" si="424"/>
        <v>1.00530005</v>
      </c>
      <c r="N1061" s="12">
        <f t="shared" si="444"/>
        <v>1.1506946079965661</v>
      </c>
      <c r="O1061" s="5">
        <f t="shared" si="422"/>
        <v>1.1543499800000001</v>
      </c>
      <c r="P1061" s="5">
        <f t="shared" si="429"/>
        <v>396.80690422999999</v>
      </c>
      <c r="Q1061" s="10">
        <f t="shared" si="430"/>
        <v>0</v>
      </c>
      <c r="R1061" s="6">
        <f t="shared" si="431"/>
        <v>0</v>
      </c>
      <c r="S1061" s="5">
        <f t="shared" si="432"/>
        <v>0</v>
      </c>
      <c r="T1061" s="6">
        <f t="shared" si="441"/>
        <v>0.12</v>
      </c>
      <c r="U1061" s="10">
        <f t="shared" ref="U1061:U1124" si="445">IF(Q1060&gt;0,1,IF(K1061=K1060,U1060,U1060+1))</f>
        <v>1</v>
      </c>
      <c r="V1061" s="10">
        <v>252</v>
      </c>
      <c r="W1061" s="12">
        <f t="shared" si="433"/>
        <v>1.0004498180000001</v>
      </c>
      <c r="X1061" s="5">
        <f t="shared" si="434"/>
        <v>0.17849087999999999</v>
      </c>
      <c r="Y1061" s="11">
        <f t="shared" si="435"/>
        <v>0</v>
      </c>
      <c r="Z1061" s="2" t="s">
        <v>65</v>
      </c>
      <c r="AA1061" s="64">
        <f t="shared" si="442"/>
        <v>44530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2"/>
      <c r="DH1061" s="1"/>
      <c r="DI1061" s="1"/>
      <c r="DJ1061" s="1"/>
      <c r="DK1061" s="1"/>
      <c r="DL1061" s="1"/>
      <c r="DM1061" s="1"/>
    </row>
    <row r="1062" spans="1:117" x14ac:dyDescent="0.2">
      <c r="A1062" s="97">
        <f t="shared" si="436"/>
        <v>44503</v>
      </c>
      <c r="B1062" s="5">
        <f t="shared" si="425"/>
        <v>396.98539511000001</v>
      </c>
      <c r="C1062" s="5">
        <f t="shared" si="437"/>
        <v>343.74921913999998</v>
      </c>
      <c r="D1062" s="63">
        <f t="shared" si="438"/>
        <v>5739.56</v>
      </c>
      <c r="E1062" s="11">
        <f>IF(K1062=1,VLOOKUP(A1062,[1]Plan1!$BO$80:$BQ$314,3),E1061)</f>
        <v>5769.98</v>
      </c>
      <c r="F1062" s="143">
        <f t="shared" si="439"/>
        <v>44363</v>
      </c>
      <c r="G1062" s="9">
        <f t="shared" si="426"/>
        <v>5.3000578441551038E-3</v>
      </c>
      <c r="H1062" s="64">
        <f t="shared" si="443"/>
        <v>44516</v>
      </c>
      <c r="I1062" s="64">
        <f t="shared" si="427"/>
        <v>44516</v>
      </c>
      <c r="J1062" s="1">
        <f t="shared" si="440"/>
        <v>20</v>
      </c>
      <c r="K1062" s="1">
        <f t="shared" si="423"/>
        <v>12</v>
      </c>
      <c r="L1062" s="5">
        <f t="shared" si="428"/>
        <v>1.00317667</v>
      </c>
      <c r="M1062" s="12">
        <f t="shared" si="424"/>
        <v>1.00530005</v>
      </c>
      <c r="N1062" s="12">
        <f t="shared" si="444"/>
        <v>1.1506946079965661</v>
      </c>
      <c r="O1062" s="5">
        <f t="shared" si="422"/>
        <v>1.1543499800000001</v>
      </c>
      <c r="P1062" s="5">
        <f t="shared" si="429"/>
        <v>396.80690422999999</v>
      </c>
      <c r="Q1062" s="10">
        <f t="shared" si="430"/>
        <v>0</v>
      </c>
      <c r="R1062" s="6">
        <f t="shared" si="431"/>
        <v>0</v>
      </c>
      <c r="S1062" s="5">
        <f t="shared" si="432"/>
        <v>0</v>
      </c>
      <c r="T1062" s="6">
        <f t="shared" si="441"/>
        <v>0.12</v>
      </c>
      <c r="U1062" s="10">
        <f t="shared" si="445"/>
        <v>1</v>
      </c>
      <c r="V1062" s="10">
        <v>252</v>
      </c>
      <c r="W1062" s="12">
        <f t="shared" si="433"/>
        <v>1.0004498180000001</v>
      </c>
      <c r="X1062" s="5">
        <f t="shared" si="434"/>
        <v>0.17849087999999999</v>
      </c>
      <c r="Y1062" s="11">
        <f t="shared" si="435"/>
        <v>0</v>
      </c>
      <c r="Z1062" s="2" t="s">
        <v>65</v>
      </c>
      <c r="AA1062" s="64">
        <f t="shared" si="442"/>
        <v>44530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2"/>
      <c r="DH1062" s="1"/>
      <c r="DI1062" s="1"/>
      <c r="DJ1062" s="1"/>
      <c r="DK1062" s="1"/>
      <c r="DL1062" s="1"/>
      <c r="DM1062" s="1"/>
    </row>
    <row r="1063" spans="1:117" x14ac:dyDescent="0.2">
      <c r="A1063" s="97">
        <f t="shared" si="436"/>
        <v>44504</v>
      </c>
      <c r="B1063" s="5">
        <f t="shared" si="425"/>
        <v>397.26894914000002</v>
      </c>
      <c r="C1063" s="5">
        <f t="shared" si="437"/>
        <v>343.74921913999998</v>
      </c>
      <c r="D1063" s="63">
        <f t="shared" si="438"/>
        <v>5739.56</v>
      </c>
      <c r="E1063" s="11">
        <f>IF(K1063=1,VLOOKUP(A1063,[1]Plan1!$BO$80:$BQ$314,3),E1062)</f>
        <v>5769.98</v>
      </c>
      <c r="F1063" s="143">
        <f t="shared" si="439"/>
        <v>44363</v>
      </c>
      <c r="G1063" s="9">
        <f t="shared" si="426"/>
        <v>5.3000578441551038E-3</v>
      </c>
      <c r="H1063" s="64">
        <f t="shared" si="443"/>
        <v>44516</v>
      </c>
      <c r="I1063" s="64">
        <f t="shared" si="427"/>
        <v>44516</v>
      </c>
      <c r="J1063" s="1">
        <f t="shared" si="440"/>
        <v>20</v>
      </c>
      <c r="K1063" s="1">
        <f t="shared" si="423"/>
        <v>13</v>
      </c>
      <c r="L1063" s="5">
        <f t="shared" si="428"/>
        <v>1.00344184</v>
      </c>
      <c r="M1063" s="12">
        <f t="shared" si="424"/>
        <v>1.00530005</v>
      </c>
      <c r="N1063" s="12">
        <f t="shared" si="444"/>
        <v>1.1506946079965661</v>
      </c>
      <c r="O1063" s="5">
        <f t="shared" si="422"/>
        <v>1.15465511</v>
      </c>
      <c r="P1063" s="5">
        <f t="shared" si="429"/>
        <v>396.91179242999999</v>
      </c>
      <c r="Q1063" s="10">
        <f t="shared" si="430"/>
        <v>0</v>
      </c>
      <c r="R1063" s="6">
        <f t="shared" si="431"/>
        <v>0</v>
      </c>
      <c r="S1063" s="5">
        <f t="shared" si="432"/>
        <v>0</v>
      </c>
      <c r="T1063" s="6">
        <f t="shared" si="441"/>
        <v>0.12</v>
      </c>
      <c r="U1063" s="10">
        <f t="shared" si="445"/>
        <v>2</v>
      </c>
      <c r="V1063" s="10">
        <v>252</v>
      </c>
      <c r="W1063" s="12">
        <f t="shared" si="433"/>
        <v>1.0008998389999999</v>
      </c>
      <c r="X1063" s="5">
        <f t="shared" si="434"/>
        <v>0.35715670999999999</v>
      </c>
      <c r="Y1063" s="11">
        <f t="shared" si="435"/>
        <v>0</v>
      </c>
      <c r="Z1063" s="2" t="s">
        <v>65</v>
      </c>
      <c r="AA1063" s="64">
        <f t="shared" si="442"/>
        <v>44530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2"/>
      <c r="DH1063" s="1"/>
      <c r="DI1063" s="1"/>
      <c r="DJ1063" s="1"/>
      <c r="DK1063" s="1"/>
      <c r="DL1063" s="1"/>
      <c r="DM1063" s="1"/>
    </row>
    <row r="1064" spans="1:117" x14ac:dyDescent="0.2">
      <c r="A1064" s="97">
        <f t="shared" si="436"/>
        <v>44505</v>
      </c>
      <c r="B1064" s="5">
        <f t="shared" si="425"/>
        <v>397.55270833999998</v>
      </c>
      <c r="C1064" s="5">
        <f t="shared" si="437"/>
        <v>343.74921913999998</v>
      </c>
      <c r="D1064" s="63">
        <f t="shared" si="438"/>
        <v>5739.56</v>
      </c>
      <c r="E1064" s="11">
        <f>IF(K1064=1,VLOOKUP(A1064,[1]Plan1!$BO$80:$BQ$314,3),E1063)</f>
        <v>5769.98</v>
      </c>
      <c r="F1064" s="143">
        <f t="shared" si="439"/>
        <v>44363</v>
      </c>
      <c r="G1064" s="9">
        <f t="shared" si="426"/>
        <v>5.3000578441551038E-3</v>
      </c>
      <c r="H1064" s="64">
        <f t="shared" si="443"/>
        <v>44516</v>
      </c>
      <c r="I1064" s="64">
        <f t="shared" si="427"/>
        <v>44516</v>
      </c>
      <c r="J1064" s="1">
        <f t="shared" si="440"/>
        <v>20</v>
      </c>
      <c r="K1064" s="1">
        <f t="shared" si="423"/>
        <v>14</v>
      </c>
      <c r="L1064" s="5">
        <f t="shared" si="428"/>
        <v>1.00370709</v>
      </c>
      <c r="M1064" s="12">
        <f t="shared" si="424"/>
        <v>1.00530005</v>
      </c>
      <c r="N1064" s="12">
        <f t="shared" si="444"/>
        <v>1.1506946079965661</v>
      </c>
      <c r="O1064" s="5">
        <f t="shared" si="422"/>
        <v>1.15496033</v>
      </c>
      <c r="P1064" s="5">
        <f t="shared" si="429"/>
        <v>397.01671156999998</v>
      </c>
      <c r="Q1064" s="10">
        <f t="shared" si="430"/>
        <v>0</v>
      </c>
      <c r="R1064" s="6">
        <f t="shared" si="431"/>
        <v>0</v>
      </c>
      <c r="S1064" s="5">
        <f t="shared" si="432"/>
        <v>0</v>
      </c>
      <c r="T1064" s="6">
        <f t="shared" si="441"/>
        <v>0.12</v>
      </c>
      <c r="U1064" s="10">
        <f t="shared" si="445"/>
        <v>3</v>
      </c>
      <c r="V1064" s="10">
        <v>252</v>
      </c>
      <c r="W1064" s="12">
        <f t="shared" si="433"/>
        <v>1.0013500609999999</v>
      </c>
      <c r="X1064" s="5">
        <f t="shared" si="434"/>
        <v>0.53599677000000001</v>
      </c>
      <c r="Y1064" s="11">
        <f t="shared" si="435"/>
        <v>0</v>
      </c>
      <c r="Z1064" s="2" t="s">
        <v>65</v>
      </c>
      <c r="AA1064" s="64">
        <f t="shared" si="442"/>
        <v>44530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2"/>
      <c r="DH1064" s="1"/>
      <c r="DI1064" s="1"/>
      <c r="DJ1064" s="1"/>
      <c r="DK1064" s="1"/>
      <c r="DL1064" s="1"/>
      <c r="DM1064" s="1"/>
    </row>
    <row r="1065" spans="1:117" x14ac:dyDescent="0.2">
      <c r="A1065" s="97">
        <f t="shared" si="436"/>
        <v>44506</v>
      </c>
      <c r="B1065" s="5">
        <f t="shared" si="425"/>
        <v>397.83667059000004</v>
      </c>
      <c r="C1065" s="5">
        <f t="shared" si="437"/>
        <v>343.74921913999998</v>
      </c>
      <c r="D1065" s="63">
        <f t="shared" si="438"/>
        <v>5739.56</v>
      </c>
      <c r="E1065" s="11">
        <f>IF(K1065=1,VLOOKUP(A1065,[1]Plan1!$BO$80:$BQ$314,3),E1064)</f>
        <v>5769.98</v>
      </c>
      <c r="F1065" s="143">
        <f t="shared" si="439"/>
        <v>44363</v>
      </c>
      <c r="G1065" s="9">
        <f t="shared" si="426"/>
        <v>5.3000578441551038E-3</v>
      </c>
      <c r="H1065" s="64">
        <f t="shared" si="443"/>
        <v>44516</v>
      </c>
      <c r="I1065" s="64">
        <f t="shared" si="427"/>
        <v>44516</v>
      </c>
      <c r="J1065" s="1">
        <f t="shared" si="440"/>
        <v>20</v>
      </c>
      <c r="K1065" s="1">
        <f t="shared" si="423"/>
        <v>15</v>
      </c>
      <c r="L1065" s="5">
        <f t="shared" si="428"/>
        <v>1.00397241</v>
      </c>
      <c r="M1065" s="12">
        <f t="shared" si="424"/>
        <v>1.00530005</v>
      </c>
      <c r="N1065" s="12">
        <f t="shared" si="444"/>
        <v>1.1506946079965661</v>
      </c>
      <c r="O1065" s="5">
        <f t="shared" ref="O1065:O1128" si="446">TRUNC(TRUNC((L1065*N1065),15),8)</f>
        <v>1.1552656299999999</v>
      </c>
      <c r="P1065" s="5">
        <f t="shared" si="429"/>
        <v>397.12165821000002</v>
      </c>
      <c r="Q1065" s="10">
        <f t="shared" si="430"/>
        <v>0</v>
      </c>
      <c r="R1065" s="6">
        <f t="shared" si="431"/>
        <v>0</v>
      </c>
      <c r="S1065" s="5">
        <f t="shared" si="432"/>
        <v>0</v>
      </c>
      <c r="T1065" s="6">
        <f t="shared" si="441"/>
        <v>0.12</v>
      </c>
      <c r="U1065" s="10">
        <f t="shared" si="445"/>
        <v>4</v>
      </c>
      <c r="V1065" s="10">
        <v>252</v>
      </c>
      <c r="W1065" s="12">
        <f t="shared" si="433"/>
        <v>1.0018004869999999</v>
      </c>
      <c r="X1065" s="5">
        <f t="shared" si="434"/>
        <v>0.71501238</v>
      </c>
      <c r="Y1065" s="11">
        <f t="shared" si="435"/>
        <v>0</v>
      </c>
      <c r="Z1065" s="2" t="s">
        <v>65</v>
      </c>
      <c r="AA1065" s="64">
        <f t="shared" si="442"/>
        <v>44530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2"/>
      <c r="DH1065" s="1"/>
      <c r="DI1065" s="1"/>
      <c r="DJ1065" s="1"/>
      <c r="DK1065" s="1"/>
      <c r="DL1065" s="1"/>
      <c r="DM1065" s="1"/>
    </row>
    <row r="1066" spans="1:117" x14ac:dyDescent="0.2">
      <c r="A1066" s="97">
        <f t="shared" si="436"/>
        <v>44507</v>
      </c>
      <c r="B1066" s="5">
        <f t="shared" si="425"/>
        <v>397.83667059000004</v>
      </c>
      <c r="C1066" s="5">
        <f t="shared" si="437"/>
        <v>343.74921913999998</v>
      </c>
      <c r="D1066" s="63">
        <f t="shared" si="438"/>
        <v>5739.56</v>
      </c>
      <c r="E1066" s="11">
        <f>IF(K1066=1,VLOOKUP(A1066,[1]Plan1!$BO$80:$BQ$314,3),E1065)</f>
        <v>5769.98</v>
      </c>
      <c r="F1066" s="143">
        <f t="shared" si="439"/>
        <v>44363</v>
      </c>
      <c r="G1066" s="9">
        <f t="shared" si="426"/>
        <v>5.3000578441551038E-3</v>
      </c>
      <c r="H1066" s="64">
        <f t="shared" si="443"/>
        <v>44516</v>
      </c>
      <c r="I1066" s="64">
        <f t="shared" si="427"/>
        <v>44516</v>
      </c>
      <c r="J1066" s="1">
        <f t="shared" si="440"/>
        <v>20</v>
      </c>
      <c r="K1066" s="1">
        <f t="shared" ref="K1066:K1129" si="447">(J1066-(NETWORKDAYS(A1066,I1066,AD$118:AD$502)-1))</f>
        <v>15</v>
      </c>
      <c r="L1066" s="5">
        <f t="shared" si="428"/>
        <v>1.00397241</v>
      </c>
      <c r="M1066" s="12">
        <f t="shared" ref="M1066:M1129" si="448">IF(I1066&gt;I1065,L1065,M1065)</f>
        <v>1.00530005</v>
      </c>
      <c r="N1066" s="12">
        <f t="shared" si="444"/>
        <v>1.1506946079965661</v>
      </c>
      <c r="O1066" s="5">
        <f t="shared" si="446"/>
        <v>1.1552656299999999</v>
      </c>
      <c r="P1066" s="5">
        <f t="shared" si="429"/>
        <v>397.12165821000002</v>
      </c>
      <c r="Q1066" s="10">
        <f t="shared" si="430"/>
        <v>0</v>
      </c>
      <c r="R1066" s="6">
        <f t="shared" si="431"/>
        <v>0</v>
      </c>
      <c r="S1066" s="5">
        <f t="shared" si="432"/>
        <v>0</v>
      </c>
      <c r="T1066" s="6">
        <f t="shared" si="441"/>
        <v>0.12</v>
      </c>
      <c r="U1066" s="10">
        <f t="shared" si="445"/>
        <v>4</v>
      </c>
      <c r="V1066" s="10">
        <v>252</v>
      </c>
      <c r="W1066" s="12">
        <f t="shared" si="433"/>
        <v>1.0018004869999999</v>
      </c>
      <c r="X1066" s="5">
        <f t="shared" si="434"/>
        <v>0.71501238</v>
      </c>
      <c r="Y1066" s="11">
        <f t="shared" si="435"/>
        <v>0</v>
      </c>
      <c r="Z1066" s="2" t="s">
        <v>65</v>
      </c>
      <c r="AA1066" s="64">
        <f t="shared" si="442"/>
        <v>44530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2"/>
      <c r="DH1066" s="1"/>
      <c r="DI1066" s="1"/>
      <c r="DJ1066" s="1"/>
      <c r="DK1066" s="1"/>
      <c r="DL1066" s="1"/>
      <c r="DM1066" s="1"/>
    </row>
    <row r="1067" spans="1:117" x14ac:dyDescent="0.2">
      <c r="A1067" s="97">
        <f t="shared" si="436"/>
        <v>44508</v>
      </c>
      <c r="B1067" s="5">
        <f t="shared" si="425"/>
        <v>397.83667059000004</v>
      </c>
      <c r="C1067" s="5">
        <f t="shared" si="437"/>
        <v>343.74921913999998</v>
      </c>
      <c r="D1067" s="63">
        <f t="shared" si="438"/>
        <v>5739.56</v>
      </c>
      <c r="E1067" s="11">
        <f>IF(K1067=1,VLOOKUP(A1067,[1]Plan1!$BO$80:$BQ$314,3),E1066)</f>
        <v>5769.98</v>
      </c>
      <c r="F1067" s="143">
        <f t="shared" si="439"/>
        <v>44363</v>
      </c>
      <c r="G1067" s="9">
        <f t="shared" si="426"/>
        <v>5.3000578441551038E-3</v>
      </c>
      <c r="H1067" s="64">
        <f t="shared" si="443"/>
        <v>44516</v>
      </c>
      <c r="I1067" s="64">
        <f t="shared" si="427"/>
        <v>44516</v>
      </c>
      <c r="J1067" s="1">
        <f t="shared" si="440"/>
        <v>20</v>
      </c>
      <c r="K1067" s="1">
        <f t="shared" si="447"/>
        <v>15</v>
      </c>
      <c r="L1067" s="5">
        <f t="shared" si="428"/>
        <v>1.00397241</v>
      </c>
      <c r="M1067" s="12">
        <f t="shared" si="448"/>
        <v>1.00530005</v>
      </c>
      <c r="N1067" s="12">
        <f t="shared" si="444"/>
        <v>1.1506946079965661</v>
      </c>
      <c r="O1067" s="5">
        <f t="shared" si="446"/>
        <v>1.1552656299999999</v>
      </c>
      <c r="P1067" s="5">
        <f t="shared" si="429"/>
        <v>397.12165821000002</v>
      </c>
      <c r="Q1067" s="10">
        <f t="shared" si="430"/>
        <v>0</v>
      </c>
      <c r="R1067" s="6">
        <f t="shared" si="431"/>
        <v>0</v>
      </c>
      <c r="S1067" s="5">
        <f t="shared" si="432"/>
        <v>0</v>
      </c>
      <c r="T1067" s="6">
        <f t="shared" si="441"/>
        <v>0.12</v>
      </c>
      <c r="U1067" s="10">
        <f t="shared" si="445"/>
        <v>4</v>
      </c>
      <c r="V1067" s="10">
        <v>252</v>
      </c>
      <c r="W1067" s="12">
        <f t="shared" si="433"/>
        <v>1.0018004869999999</v>
      </c>
      <c r="X1067" s="5">
        <f t="shared" si="434"/>
        <v>0.71501238</v>
      </c>
      <c r="Y1067" s="11">
        <f t="shared" si="435"/>
        <v>0</v>
      </c>
      <c r="Z1067" s="2" t="s">
        <v>65</v>
      </c>
      <c r="AA1067" s="64">
        <f t="shared" si="442"/>
        <v>44530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2"/>
      <c r="DH1067" s="1"/>
      <c r="DI1067" s="1"/>
      <c r="DJ1067" s="1"/>
      <c r="DK1067" s="1"/>
      <c r="DL1067" s="1"/>
      <c r="DM1067" s="1"/>
    </row>
    <row r="1068" spans="1:117" x14ac:dyDescent="0.2">
      <c r="A1068" s="97">
        <f t="shared" si="436"/>
        <v>44509</v>
      </c>
      <c r="B1068" s="5">
        <f t="shared" si="425"/>
        <v>398.12083860999996</v>
      </c>
      <c r="C1068" s="5">
        <f t="shared" si="437"/>
        <v>343.74921913999998</v>
      </c>
      <c r="D1068" s="63">
        <f t="shared" si="438"/>
        <v>5739.56</v>
      </c>
      <c r="E1068" s="11">
        <f>IF(K1068=1,VLOOKUP(A1068,[1]Plan1!$BO$80:$BQ$314,3),E1067)</f>
        <v>5769.98</v>
      </c>
      <c r="F1068" s="143">
        <f t="shared" si="439"/>
        <v>44363</v>
      </c>
      <c r="G1068" s="9">
        <f t="shared" si="426"/>
        <v>5.3000578441551038E-3</v>
      </c>
      <c r="H1068" s="64">
        <f t="shared" si="443"/>
        <v>44516</v>
      </c>
      <c r="I1068" s="64">
        <f t="shared" si="427"/>
        <v>44516</v>
      </c>
      <c r="J1068" s="1">
        <f t="shared" si="440"/>
        <v>20</v>
      </c>
      <c r="K1068" s="1">
        <f t="shared" si="447"/>
        <v>16</v>
      </c>
      <c r="L1068" s="5">
        <f t="shared" si="428"/>
        <v>1.0042378000000001</v>
      </c>
      <c r="M1068" s="12">
        <f t="shared" si="448"/>
        <v>1.00530005</v>
      </c>
      <c r="N1068" s="12">
        <f t="shared" si="444"/>
        <v>1.1506946079965661</v>
      </c>
      <c r="O1068" s="5">
        <f t="shared" si="446"/>
        <v>1.15557102</v>
      </c>
      <c r="P1068" s="5">
        <f t="shared" si="429"/>
        <v>397.22663577999998</v>
      </c>
      <c r="Q1068" s="10">
        <f t="shared" si="430"/>
        <v>0</v>
      </c>
      <c r="R1068" s="6">
        <f t="shared" si="431"/>
        <v>0</v>
      </c>
      <c r="S1068" s="5">
        <f t="shared" si="432"/>
        <v>0</v>
      </c>
      <c r="T1068" s="6">
        <f t="shared" si="441"/>
        <v>0.12</v>
      </c>
      <c r="U1068" s="10">
        <f t="shared" si="445"/>
        <v>5</v>
      </c>
      <c r="V1068" s="10">
        <v>252</v>
      </c>
      <c r="W1068" s="12">
        <f t="shared" si="433"/>
        <v>1.002251115</v>
      </c>
      <c r="X1068" s="5">
        <f t="shared" si="434"/>
        <v>0.89420283</v>
      </c>
      <c r="Y1068" s="11">
        <f t="shared" si="435"/>
        <v>0</v>
      </c>
      <c r="Z1068" s="2" t="s">
        <v>65</v>
      </c>
      <c r="AA1068" s="64">
        <f t="shared" si="442"/>
        <v>44530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2"/>
      <c r="DH1068" s="1"/>
      <c r="DI1068" s="1"/>
      <c r="DJ1068" s="1"/>
      <c r="DK1068" s="1"/>
      <c r="DL1068" s="1"/>
      <c r="DM1068" s="1"/>
    </row>
    <row r="1069" spans="1:117" x14ac:dyDescent="0.2">
      <c r="A1069" s="97">
        <f t="shared" si="436"/>
        <v>44510</v>
      </c>
      <c r="B1069" s="5">
        <f t="shared" si="425"/>
        <v>398.40520604</v>
      </c>
      <c r="C1069" s="5">
        <f t="shared" si="437"/>
        <v>343.74921913999998</v>
      </c>
      <c r="D1069" s="63">
        <f t="shared" si="438"/>
        <v>5739.56</v>
      </c>
      <c r="E1069" s="11">
        <f>IF(K1069=1,VLOOKUP(A1069,[1]Plan1!$BO$80:$BQ$314,3),E1068)</f>
        <v>5769.98</v>
      </c>
      <c r="F1069" s="143">
        <f t="shared" si="439"/>
        <v>44363</v>
      </c>
      <c r="G1069" s="9">
        <f t="shared" si="426"/>
        <v>5.3000578441551038E-3</v>
      </c>
      <c r="H1069" s="64">
        <f t="shared" si="443"/>
        <v>44516</v>
      </c>
      <c r="I1069" s="64">
        <f t="shared" si="427"/>
        <v>44516</v>
      </c>
      <c r="J1069" s="1">
        <f t="shared" si="440"/>
        <v>20</v>
      </c>
      <c r="K1069" s="1">
        <f t="shared" si="447"/>
        <v>17</v>
      </c>
      <c r="L1069" s="5">
        <f t="shared" si="428"/>
        <v>1.0045032599999999</v>
      </c>
      <c r="M1069" s="12">
        <f t="shared" si="448"/>
        <v>1.00530005</v>
      </c>
      <c r="N1069" s="12">
        <f t="shared" si="444"/>
        <v>1.1506946079965661</v>
      </c>
      <c r="O1069" s="5">
        <f t="shared" si="446"/>
        <v>1.1558764800000001</v>
      </c>
      <c r="P1069" s="5">
        <f t="shared" si="429"/>
        <v>397.33163741999999</v>
      </c>
      <c r="Q1069" s="10">
        <f t="shared" si="430"/>
        <v>0</v>
      </c>
      <c r="R1069" s="6">
        <f t="shared" si="431"/>
        <v>0</v>
      </c>
      <c r="S1069" s="5">
        <f t="shared" si="432"/>
        <v>0</v>
      </c>
      <c r="T1069" s="6">
        <f t="shared" si="441"/>
        <v>0.12</v>
      </c>
      <c r="U1069" s="10">
        <f t="shared" si="445"/>
        <v>6</v>
      </c>
      <c r="V1069" s="10">
        <v>252</v>
      </c>
      <c r="W1069" s="12">
        <f t="shared" si="433"/>
        <v>1.002701946</v>
      </c>
      <c r="X1069" s="5">
        <f t="shared" si="434"/>
        <v>1.0735686200000001</v>
      </c>
      <c r="Y1069" s="11">
        <f t="shared" si="435"/>
        <v>0</v>
      </c>
      <c r="Z1069" s="2" t="s">
        <v>65</v>
      </c>
      <c r="AA1069" s="64">
        <f t="shared" si="442"/>
        <v>44530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2"/>
      <c r="DH1069" s="1"/>
      <c r="DI1069" s="1"/>
      <c r="DJ1069" s="1"/>
      <c r="DK1069" s="1"/>
      <c r="DL1069" s="1"/>
      <c r="DM1069" s="1"/>
    </row>
    <row r="1070" spans="1:117" x14ac:dyDescent="0.2">
      <c r="A1070" s="97">
        <f t="shared" si="436"/>
        <v>44511</v>
      </c>
      <c r="B1070" s="5">
        <f t="shared" si="425"/>
        <v>398.68977601</v>
      </c>
      <c r="C1070" s="5">
        <f t="shared" si="437"/>
        <v>343.74921913999998</v>
      </c>
      <c r="D1070" s="63">
        <f t="shared" si="438"/>
        <v>5739.56</v>
      </c>
      <c r="E1070" s="11">
        <f>IF(K1070=1,VLOOKUP(A1070,[1]Plan1!$BO$80:$BQ$314,3),E1069)</f>
        <v>5769.98</v>
      </c>
      <c r="F1070" s="143">
        <f t="shared" si="439"/>
        <v>44363</v>
      </c>
      <c r="G1070" s="9">
        <f t="shared" si="426"/>
        <v>5.3000578441551038E-3</v>
      </c>
      <c r="H1070" s="64">
        <f t="shared" si="443"/>
        <v>44516</v>
      </c>
      <c r="I1070" s="64">
        <f t="shared" si="427"/>
        <v>44516</v>
      </c>
      <c r="J1070" s="1">
        <f t="shared" si="440"/>
        <v>20</v>
      </c>
      <c r="K1070" s="1">
        <f t="shared" si="447"/>
        <v>18</v>
      </c>
      <c r="L1070" s="5">
        <f t="shared" si="428"/>
        <v>1.00476879</v>
      </c>
      <c r="M1070" s="12">
        <f t="shared" si="448"/>
        <v>1.00530005</v>
      </c>
      <c r="N1070" s="12">
        <f t="shared" si="444"/>
        <v>1.1506946079965661</v>
      </c>
      <c r="O1070" s="5">
        <f t="shared" si="446"/>
        <v>1.1561820199999999</v>
      </c>
      <c r="P1070" s="5">
        <f t="shared" si="429"/>
        <v>397.43666654999998</v>
      </c>
      <c r="Q1070" s="10">
        <f t="shared" si="430"/>
        <v>0</v>
      </c>
      <c r="R1070" s="6">
        <f t="shared" si="431"/>
        <v>0</v>
      </c>
      <c r="S1070" s="5">
        <f t="shared" si="432"/>
        <v>0</v>
      </c>
      <c r="T1070" s="6">
        <f t="shared" si="441"/>
        <v>0.12</v>
      </c>
      <c r="U1070" s="10">
        <f t="shared" si="445"/>
        <v>7</v>
      </c>
      <c r="V1070" s="10">
        <v>252</v>
      </c>
      <c r="W1070" s="12">
        <f t="shared" si="433"/>
        <v>1.003152979</v>
      </c>
      <c r="X1070" s="5">
        <f t="shared" si="434"/>
        <v>1.2531094599999999</v>
      </c>
      <c r="Y1070" s="11">
        <f t="shared" si="435"/>
        <v>0</v>
      </c>
      <c r="Z1070" s="2" t="s">
        <v>65</v>
      </c>
      <c r="AA1070" s="64">
        <f t="shared" si="442"/>
        <v>44530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2"/>
      <c r="DH1070" s="1"/>
      <c r="DI1070" s="1"/>
      <c r="DJ1070" s="1"/>
      <c r="DK1070" s="1"/>
      <c r="DL1070" s="1"/>
      <c r="DM1070" s="1"/>
    </row>
    <row r="1071" spans="1:117" x14ac:dyDescent="0.2">
      <c r="A1071" s="97">
        <f t="shared" si="436"/>
        <v>44512</v>
      </c>
      <c r="B1071" s="5">
        <f t="shared" si="425"/>
        <v>398.97454942000002</v>
      </c>
      <c r="C1071" s="5">
        <f t="shared" si="437"/>
        <v>343.74921913999998</v>
      </c>
      <c r="D1071" s="63">
        <f t="shared" si="438"/>
        <v>5739.56</v>
      </c>
      <c r="E1071" s="11">
        <f>IF(K1071=1,VLOOKUP(A1071,[1]Plan1!$BO$80:$BQ$314,3),E1070)</f>
        <v>5769.98</v>
      </c>
      <c r="F1071" s="143">
        <f t="shared" si="439"/>
        <v>44363</v>
      </c>
      <c r="G1071" s="9">
        <f t="shared" si="426"/>
        <v>5.3000578441551038E-3</v>
      </c>
      <c r="H1071" s="64">
        <f t="shared" si="443"/>
        <v>44516</v>
      </c>
      <c r="I1071" s="64">
        <f t="shared" si="427"/>
        <v>44516</v>
      </c>
      <c r="J1071" s="1">
        <f t="shared" si="440"/>
        <v>20</v>
      </c>
      <c r="K1071" s="1">
        <f t="shared" si="447"/>
        <v>19</v>
      </c>
      <c r="L1071" s="5">
        <f t="shared" si="428"/>
        <v>1.0050343799999999</v>
      </c>
      <c r="M1071" s="12">
        <f t="shared" si="448"/>
        <v>1.00530005</v>
      </c>
      <c r="N1071" s="12">
        <f t="shared" si="444"/>
        <v>1.1506946079965661</v>
      </c>
      <c r="O1071" s="5">
        <f t="shared" si="446"/>
        <v>1.1564876399999999</v>
      </c>
      <c r="P1071" s="5">
        <f t="shared" si="429"/>
        <v>397.54172319000003</v>
      </c>
      <c r="Q1071" s="10">
        <f t="shared" si="430"/>
        <v>0</v>
      </c>
      <c r="R1071" s="6">
        <f t="shared" si="431"/>
        <v>0</v>
      </c>
      <c r="S1071" s="5">
        <f t="shared" si="432"/>
        <v>0</v>
      </c>
      <c r="T1071" s="6">
        <f t="shared" si="441"/>
        <v>0.12</v>
      </c>
      <c r="U1071" s="10">
        <f t="shared" si="445"/>
        <v>8</v>
      </c>
      <c r="V1071" s="10">
        <v>252</v>
      </c>
      <c r="W1071" s="12">
        <f t="shared" si="433"/>
        <v>1.003604216</v>
      </c>
      <c r="X1071" s="5">
        <f t="shared" si="434"/>
        <v>1.4328262300000001</v>
      </c>
      <c r="Y1071" s="11">
        <f t="shared" si="435"/>
        <v>0</v>
      </c>
      <c r="Z1071" s="2" t="s">
        <v>65</v>
      </c>
      <c r="AA1071" s="64">
        <f t="shared" si="442"/>
        <v>44530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2"/>
      <c r="DH1071" s="1"/>
      <c r="DI1071" s="1"/>
      <c r="DJ1071" s="1"/>
      <c r="DK1071" s="1"/>
      <c r="DL1071" s="1"/>
      <c r="DM1071" s="1"/>
    </row>
    <row r="1072" spans="1:117" x14ac:dyDescent="0.2">
      <c r="A1072" s="97">
        <f t="shared" si="436"/>
        <v>44513</v>
      </c>
      <c r="B1072" s="5">
        <f t="shared" si="425"/>
        <v>399.25952559000001</v>
      </c>
      <c r="C1072" s="5">
        <f t="shared" si="437"/>
        <v>343.74921913999998</v>
      </c>
      <c r="D1072" s="63">
        <f t="shared" si="438"/>
        <v>5739.56</v>
      </c>
      <c r="E1072" s="11">
        <f>IF(K1072=1,VLOOKUP(A1072,[1]Plan1!$BO$80:$BQ$314,3),E1071)</f>
        <v>5769.98</v>
      </c>
      <c r="F1072" s="143">
        <f t="shared" si="439"/>
        <v>44363</v>
      </c>
      <c r="G1072" s="9">
        <f t="shared" si="426"/>
        <v>5.3000578441551038E-3</v>
      </c>
      <c r="H1072" s="64">
        <f t="shared" si="443"/>
        <v>44516</v>
      </c>
      <c r="I1072" s="64">
        <f t="shared" si="427"/>
        <v>44516</v>
      </c>
      <c r="J1072" s="1">
        <f t="shared" si="440"/>
        <v>20</v>
      </c>
      <c r="K1072" s="1">
        <f t="shared" si="447"/>
        <v>20</v>
      </c>
      <c r="L1072" s="5">
        <f t="shared" si="428"/>
        <v>1.00530005</v>
      </c>
      <c r="M1072" s="12">
        <f t="shared" si="448"/>
        <v>1.00530005</v>
      </c>
      <c r="N1072" s="12">
        <f t="shared" si="444"/>
        <v>1.1506946079965661</v>
      </c>
      <c r="O1072" s="5">
        <f t="shared" si="446"/>
        <v>1.1567933399999999</v>
      </c>
      <c r="P1072" s="5">
        <f t="shared" si="429"/>
        <v>397.64680733</v>
      </c>
      <c r="Q1072" s="10">
        <f t="shared" si="430"/>
        <v>0</v>
      </c>
      <c r="R1072" s="6">
        <f t="shared" si="431"/>
        <v>0</v>
      </c>
      <c r="S1072" s="5">
        <f t="shared" si="432"/>
        <v>0</v>
      </c>
      <c r="T1072" s="6">
        <f t="shared" si="441"/>
        <v>0.12</v>
      </c>
      <c r="U1072" s="10">
        <f t="shared" si="445"/>
        <v>9</v>
      </c>
      <c r="V1072" s="10">
        <v>252</v>
      </c>
      <c r="W1072" s="12">
        <f t="shared" si="433"/>
        <v>1.0040556549999999</v>
      </c>
      <c r="X1072" s="5">
        <f t="shared" si="434"/>
        <v>1.6127182600000001</v>
      </c>
      <c r="Y1072" s="11">
        <f t="shared" si="435"/>
        <v>0</v>
      </c>
      <c r="Z1072" s="2" t="s">
        <v>65</v>
      </c>
      <c r="AA1072" s="64">
        <f t="shared" si="442"/>
        <v>44530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2"/>
      <c r="DH1072" s="1"/>
      <c r="DI1072" s="1"/>
      <c r="DJ1072" s="1"/>
      <c r="DK1072" s="1"/>
      <c r="DL1072" s="1"/>
      <c r="DM1072" s="1"/>
    </row>
    <row r="1073" spans="1:117" x14ac:dyDescent="0.2">
      <c r="A1073" s="97">
        <f t="shared" si="436"/>
        <v>44514</v>
      </c>
      <c r="B1073" s="5">
        <f t="shared" si="425"/>
        <v>399.25952559000001</v>
      </c>
      <c r="C1073" s="5">
        <f t="shared" si="437"/>
        <v>343.74921913999998</v>
      </c>
      <c r="D1073" s="63">
        <f t="shared" si="438"/>
        <v>5739.56</v>
      </c>
      <c r="E1073" s="11">
        <f>IF(K1073=1,VLOOKUP(A1073,[1]Plan1!$BO$80:$BQ$314,3),E1072)</f>
        <v>5769.98</v>
      </c>
      <c r="F1073" s="143">
        <f t="shared" si="439"/>
        <v>44363</v>
      </c>
      <c r="G1073" s="9">
        <f t="shared" si="426"/>
        <v>5.3000578441551038E-3</v>
      </c>
      <c r="H1073" s="64">
        <f t="shared" si="443"/>
        <v>44516</v>
      </c>
      <c r="I1073" s="64">
        <f t="shared" si="427"/>
        <v>44516</v>
      </c>
      <c r="J1073" s="1">
        <f t="shared" si="440"/>
        <v>20</v>
      </c>
      <c r="K1073" s="1">
        <f t="shared" si="447"/>
        <v>20</v>
      </c>
      <c r="L1073" s="5">
        <f t="shared" si="428"/>
        <v>1.00530005</v>
      </c>
      <c r="M1073" s="12">
        <f t="shared" si="448"/>
        <v>1.00530005</v>
      </c>
      <c r="N1073" s="12">
        <f t="shared" si="444"/>
        <v>1.1506946079965661</v>
      </c>
      <c r="O1073" s="5">
        <f t="shared" si="446"/>
        <v>1.1567933399999999</v>
      </c>
      <c r="P1073" s="5">
        <f t="shared" si="429"/>
        <v>397.64680733</v>
      </c>
      <c r="Q1073" s="10">
        <f t="shared" si="430"/>
        <v>0</v>
      </c>
      <c r="R1073" s="6">
        <f t="shared" si="431"/>
        <v>0</v>
      </c>
      <c r="S1073" s="5">
        <f t="shared" si="432"/>
        <v>0</v>
      </c>
      <c r="T1073" s="6">
        <f t="shared" si="441"/>
        <v>0.12</v>
      </c>
      <c r="U1073" s="10">
        <f t="shared" si="445"/>
        <v>9</v>
      </c>
      <c r="V1073" s="10">
        <v>252</v>
      </c>
      <c r="W1073" s="12">
        <f t="shared" si="433"/>
        <v>1.0040556549999999</v>
      </c>
      <c r="X1073" s="5">
        <f t="shared" si="434"/>
        <v>1.6127182600000001</v>
      </c>
      <c r="Y1073" s="11">
        <f t="shared" si="435"/>
        <v>0</v>
      </c>
      <c r="Z1073" s="2" t="s">
        <v>65</v>
      </c>
      <c r="AA1073" s="64">
        <f t="shared" si="442"/>
        <v>44530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2"/>
      <c r="DH1073" s="1"/>
      <c r="DI1073" s="1"/>
      <c r="DJ1073" s="1"/>
      <c r="DK1073" s="1"/>
      <c r="DL1073" s="1"/>
      <c r="DM1073" s="1"/>
    </row>
    <row r="1074" spans="1:117" x14ac:dyDescent="0.2">
      <c r="A1074" s="97">
        <f t="shared" si="436"/>
        <v>44515</v>
      </c>
      <c r="B1074" s="5">
        <f t="shared" si="425"/>
        <v>399.25952559000001</v>
      </c>
      <c r="C1074" s="5">
        <f t="shared" si="437"/>
        <v>343.74921913999998</v>
      </c>
      <c r="D1074" s="63">
        <f t="shared" si="438"/>
        <v>5739.56</v>
      </c>
      <c r="E1074" s="11">
        <f>IF(K1074=1,VLOOKUP(A1074,[1]Plan1!$BO$80:$BQ$314,3),E1073)</f>
        <v>5769.98</v>
      </c>
      <c r="F1074" s="143">
        <f t="shared" si="439"/>
        <v>44363</v>
      </c>
      <c r="G1074" s="9">
        <f t="shared" si="426"/>
        <v>5.3000578441551038E-3</v>
      </c>
      <c r="H1074" s="64">
        <f t="shared" si="443"/>
        <v>44545</v>
      </c>
      <c r="I1074" s="64">
        <f t="shared" si="427"/>
        <v>44516</v>
      </c>
      <c r="J1074" s="1">
        <f t="shared" si="440"/>
        <v>20</v>
      </c>
      <c r="K1074" s="1">
        <f t="shared" si="447"/>
        <v>20</v>
      </c>
      <c r="L1074" s="5">
        <f t="shared" si="428"/>
        <v>1.00530005</v>
      </c>
      <c r="M1074" s="12">
        <f t="shared" si="448"/>
        <v>1.00530005</v>
      </c>
      <c r="N1074" s="12">
        <f t="shared" si="444"/>
        <v>1.1506946079965661</v>
      </c>
      <c r="O1074" s="5">
        <f t="shared" si="446"/>
        <v>1.1567933399999999</v>
      </c>
      <c r="P1074" s="5">
        <f t="shared" si="429"/>
        <v>397.64680733</v>
      </c>
      <c r="Q1074" s="10">
        <f t="shared" si="430"/>
        <v>0</v>
      </c>
      <c r="R1074" s="6">
        <f t="shared" si="431"/>
        <v>0</v>
      </c>
      <c r="S1074" s="5">
        <f t="shared" si="432"/>
        <v>0</v>
      </c>
      <c r="T1074" s="6">
        <f t="shared" si="441"/>
        <v>0.12</v>
      </c>
      <c r="U1074" s="10">
        <f t="shared" si="445"/>
        <v>9</v>
      </c>
      <c r="V1074" s="10">
        <v>252</v>
      </c>
      <c r="W1074" s="12">
        <f t="shared" si="433"/>
        <v>1.0040556549999999</v>
      </c>
      <c r="X1074" s="5">
        <f t="shared" si="434"/>
        <v>1.6127182600000001</v>
      </c>
      <c r="Y1074" s="11">
        <f t="shared" si="435"/>
        <v>0</v>
      </c>
      <c r="Z1074" s="2" t="s">
        <v>65</v>
      </c>
      <c r="AA1074" s="64">
        <f t="shared" si="442"/>
        <v>44530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2"/>
      <c r="DH1074" s="1"/>
      <c r="DI1074" s="1"/>
      <c r="DJ1074" s="1"/>
      <c r="DK1074" s="1"/>
      <c r="DL1074" s="1"/>
      <c r="DM1074" s="1"/>
    </row>
    <row r="1075" spans="1:117" x14ac:dyDescent="0.2">
      <c r="A1075" s="97">
        <f t="shared" si="436"/>
        <v>44516</v>
      </c>
      <c r="B1075" s="5">
        <f t="shared" si="425"/>
        <v>399.25952559000001</v>
      </c>
      <c r="C1075" s="5">
        <f t="shared" si="437"/>
        <v>343.74921913999998</v>
      </c>
      <c r="D1075" s="63">
        <f t="shared" si="438"/>
        <v>5739.56</v>
      </c>
      <c r="E1075" s="11">
        <f>IF(K1075=1,VLOOKUP(A1075,[1]Plan1!$BO$80:$BQ$314,3),E1074)</f>
        <v>5769.98</v>
      </c>
      <c r="F1075" s="143">
        <f t="shared" si="439"/>
        <v>44363</v>
      </c>
      <c r="G1075" s="9">
        <f t="shared" si="426"/>
        <v>5.3000578441551038E-3</v>
      </c>
      <c r="H1075" s="64">
        <f t="shared" si="443"/>
        <v>44545</v>
      </c>
      <c r="I1075" s="64">
        <f t="shared" si="427"/>
        <v>44516</v>
      </c>
      <c r="J1075" s="1">
        <f t="shared" si="440"/>
        <v>20</v>
      </c>
      <c r="K1075" s="1">
        <f t="shared" si="447"/>
        <v>20</v>
      </c>
      <c r="L1075" s="5">
        <f t="shared" si="428"/>
        <v>1.00530005</v>
      </c>
      <c r="M1075" s="12">
        <f t="shared" si="448"/>
        <v>1.00530005</v>
      </c>
      <c r="N1075" s="12">
        <f t="shared" si="444"/>
        <v>1.1506946079965661</v>
      </c>
      <c r="O1075" s="5">
        <f t="shared" si="446"/>
        <v>1.1567933399999999</v>
      </c>
      <c r="P1075" s="5">
        <f t="shared" si="429"/>
        <v>397.64680733</v>
      </c>
      <c r="Q1075" s="10">
        <f t="shared" si="430"/>
        <v>0</v>
      </c>
      <c r="R1075" s="6">
        <f t="shared" si="431"/>
        <v>0</v>
      </c>
      <c r="S1075" s="5">
        <f t="shared" si="432"/>
        <v>0</v>
      </c>
      <c r="T1075" s="6">
        <f t="shared" si="441"/>
        <v>0.12</v>
      </c>
      <c r="U1075" s="10">
        <f t="shared" si="445"/>
        <v>9</v>
      </c>
      <c r="V1075" s="10">
        <v>252</v>
      </c>
      <c r="W1075" s="12">
        <f t="shared" si="433"/>
        <v>1.0040556549999999</v>
      </c>
      <c r="X1075" s="5">
        <f t="shared" si="434"/>
        <v>1.6127182600000001</v>
      </c>
      <c r="Y1075" s="11">
        <f t="shared" si="435"/>
        <v>0</v>
      </c>
      <c r="Z1075" s="2" t="s">
        <v>65</v>
      </c>
      <c r="AA1075" s="64">
        <f t="shared" si="442"/>
        <v>44530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2"/>
      <c r="DH1075" s="1"/>
      <c r="DI1075" s="1"/>
      <c r="DJ1075" s="1"/>
      <c r="DK1075" s="1"/>
      <c r="DL1075" s="1"/>
      <c r="DM1075" s="1"/>
    </row>
    <row r="1076" spans="1:117" x14ac:dyDescent="0.2">
      <c r="A1076" s="97">
        <f t="shared" si="436"/>
        <v>44517</v>
      </c>
      <c r="B1076" s="5">
        <f t="shared" si="425"/>
        <v>399.53967398999998</v>
      </c>
      <c r="C1076" s="5">
        <f t="shared" si="437"/>
        <v>343.74921913999998</v>
      </c>
      <c r="D1076" s="63">
        <f t="shared" si="438"/>
        <v>5739.56</v>
      </c>
      <c r="E1076" s="11">
        <f>IF(K1076=1,VLOOKUP(A1076,[1]Plan1!$BO$80:$BQ$314,3),E1075)</f>
        <v>5769.98</v>
      </c>
      <c r="F1076" s="143">
        <f t="shared" si="439"/>
        <v>44363</v>
      </c>
      <c r="G1076" s="9">
        <f t="shared" si="426"/>
        <v>5.3000578441551038E-3</v>
      </c>
      <c r="H1076" s="64">
        <f t="shared" si="443"/>
        <v>44545</v>
      </c>
      <c r="I1076" s="64">
        <f t="shared" si="427"/>
        <v>44545</v>
      </c>
      <c r="J1076" s="1">
        <f t="shared" si="440"/>
        <v>21</v>
      </c>
      <c r="K1076" s="1">
        <f t="shared" si="447"/>
        <v>1</v>
      </c>
      <c r="L1076" s="5">
        <f t="shared" si="428"/>
        <v>1.0002517399999999</v>
      </c>
      <c r="M1076" s="12">
        <f t="shared" si="448"/>
        <v>1.00530005</v>
      </c>
      <c r="N1076" s="12">
        <f t="shared" si="444"/>
        <v>1.1567933469536782</v>
      </c>
      <c r="O1076" s="5">
        <f t="shared" si="446"/>
        <v>1.15708455</v>
      </c>
      <c r="P1076" s="5">
        <f t="shared" si="429"/>
        <v>397.74691053999999</v>
      </c>
      <c r="Q1076" s="10">
        <f t="shared" si="430"/>
        <v>0</v>
      </c>
      <c r="R1076" s="6">
        <f t="shared" si="431"/>
        <v>0</v>
      </c>
      <c r="S1076" s="5">
        <f t="shared" si="432"/>
        <v>0</v>
      </c>
      <c r="T1076" s="6">
        <f t="shared" si="441"/>
        <v>0.12</v>
      </c>
      <c r="U1076" s="10">
        <f t="shared" si="445"/>
        <v>10</v>
      </c>
      <c r="V1076" s="10">
        <v>252</v>
      </c>
      <c r="W1076" s="12">
        <f t="shared" si="433"/>
        <v>1.004507297</v>
      </c>
      <c r="X1076" s="5">
        <f t="shared" si="434"/>
        <v>1.79276345</v>
      </c>
      <c r="Y1076" s="11">
        <f t="shared" si="435"/>
        <v>0</v>
      </c>
      <c r="Z1076" s="2" t="s">
        <v>65</v>
      </c>
      <c r="AA1076" s="64">
        <f t="shared" si="442"/>
        <v>44530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2"/>
      <c r="DH1076" s="1"/>
      <c r="DI1076" s="1"/>
      <c r="DJ1076" s="1"/>
      <c r="DK1076" s="1"/>
      <c r="DL1076" s="1"/>
      <c r="DM1076" s="1"/>
    </row>
    <row r="1077" spans="1:117" x14ac:dyDescent="0.2">
      <c r="A1077" s="97">
        <f t="shared" si="436"/>
        <v>44518</v>
      </c>
      <c r="B1077" s="5">
        <f t="shared" si="425"/>
        <v>399.82002851999999</v>
      </c>
      <c r="C1077" s="5">
        <f t="shared" si="437"/>
        <v>343.74921913999998</v>
      </c>
      <c r="D1077" s="63">
        <f t="shared" si="438"/>
        <v>5739.56</v>
      </c>
      <c r="E1077" s="11">
        <f>IF(K1077=1,VLOOKUP(A1077,[1]Plan1!$BO$80:$BQ$314,3),E1076)</f>
        <v>5769.98</v>
      </c>
      <c r="F1077" s="143">
        <f t="shared" si="439"/>
        <v>44363</v>
      </c>
      <c r="G1077" s="9">
        <f t="shared" si="426"/>
        <v>5.3000578441551038E-3</v>
      </c>
      <c r="H1077" s="64">
        <f t="shared" si="443"/>
        <v>44545</v>
      </c>
      <c r="I1077" s="64">
        <f t="shared" si="427"/>
        <v>44545</v>
      </c>
      <c r="J1077" s="1">
        <f t="shared" si="440"/>
        <v>21</v>
      </c>
      <c r="K1077" s="1">
        <f t="shared" si="447"/>
        <v>2</v>
      </c>
      <c r="L1077" s="5">
        <f t="shared" si="428"/>
        <v>1.0005035600000001</v>
      </c>
      <c r="M1077" s="12">
        <f t="shared" si="448"/>
        <v>1.00530005</v>
      </c>
      <c r="N1077" s="12">
        <f t="shared" si="444"/>
        <v>1.1567933469536782</v>
      </c>
      <c r="O1077" s="5">
        <f t="shared" si="446"/>
        <v>1.1573758599999999</v>
      </c>
      <c r="P1077" s="5">
        <f t="shared" si="429"/>
        <v>397.84704812000001</v>
      </c>
      <c r="Q1077" s="10">
        <f t="shared" si="430"/>
        <v>0</v>
      </c>
      <c r="R1077" s="6">
        <f t="shared" si="431"/>
        <v>0</v>
      </c>
      <c r="S1077" s="5">
        <f t="shared" si="432"/>
        <v>0</v>
      </c>
      <c r="T1077" s="6">
        <f t="shared" si="441"/>
        <v>0.12</v>
      </c>
      <c r="U1077" s="10">
        <f t="shared" si="445"/>
        <v>11</v>
      </c>
      <c r="V1077" s="10">
        <v>252</v>
      </c>
      <c r="W1077" s="12">
        <f t="shared" si="433"/>
        <v>1.004959143</v>
      </c>
      <c r="X1077" s="5">
        <f t="shared" si="434"/>
        <v>1.9729804</v>
      </c>
      <c r="Y1077" s="11">
        <f t="shared" si="435"/>
        <v>0</v>
      </c>
      <c r="Z1077" s="2" t="s">
        <v>65</v>
      </c>
      <c r="AA1077" s="64">
        <f t="shared" si="442"/>
        <v>44530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2"/>
      <c r="DH1077" s="1"/>
      <c r="DI1077" s="1"/>
      <c r="DJ1077" s="1"/>
      <c r="DK1077" s="1"/>
      <c r="DL1077" s="1"/>
      <c r="DM1077" s="1"/>
    </row>
    <row r="1078" spans="1:117" x14ac:dyDescent="0.2">
      <c r="A1078" s="97">
        <f t="shared" si="436"/>
        <v>44519</v>
      </c>
      <c r="B1078" s="5">
        <f t="shared" si="425"/>
        <v>400.10057161000003</v>
      </c>
      <c r="C1078" s="5">
        <f t="shared" si="437"/>
        <v>343.74921913999998</v>
      </c>
      <c r="D1078" s="63">
        <f t="shared" si="438"/>
        <v>5739.56</v>
      </c>
      <c r="E1078" s="11">
        <f>IF(K1078=1,VLOOKUP(A1078,[1]Plan1!$BO$80:$BQ$314,3),E1077)</f>
        <v>5769.98</v>
      </c>
      <c r="F1078" s="143">
        <f t="shared" si="439"/>
        <v>44363</v>
      </c>
      <c r="G1078" s="9">
        <f t="shared" si="426"/>
        <v>5.3000578441551038E-3</v>
      </c>
      <c r="H1078" s="64">
        <f t="shared" si="443"/>
        <v>44545</v>
      </c>
      <c r="I1078" s="64">
        <f t="shared" si="427"/>
        <v>44545</v>
      </c>
      <c r="J1078" s="1">
        <f t="shared" si="440"/>
        <v>21</v>
      </c>
      <c r="K1078" s="1">
        <f t="shared" si="447"/>
        <v>3</v>
      </c>
      <c r="L1078" s="5">
        <f t="shared" si="428"/>
        <v>1.0007554299999999</v>
      </c>
      <c r="M1078" s="12">
        <f t="shared" si="448"/>
        <v>1.00530005</v>
      </c>
      <c r="N1078" s="12">
        <f t="shared" si="444"/>
        <v>1.1567933469536782</v>
      </c>
      <c r="O1078" s="5">
        <f t="shared" si="446"/>
        <v>1.15766722</v>
      </c>
      <c r="P1078" s="5">
        <f t="shared" si="429"/>
        <v>397.94720289000003</v>
      </c>
      <c r="Q1078" s="10">
        <f t="shared" si="430"/>
        <v>0</v>
      </c>
      <c r="R1078" s="6">
        <f t="shared" si="431"/>
        <v>0</v>
      </c>
      <c r="S1078" s="5">
        <f t="shared" si="432"/>
        <v>0</v>
      </c>
      <c r="T1078" s="6">
        <f t="shared" si="441"/>
        <v>0.12</v>
      </c>
      <c r="U1078" s="10">
        <f t="shared" si="445"/>
        <v>12</v>
      </c>
      <c r="V1078" s="10">
        <v>252</v>
      </c>
      <c r="W1078" s="12">
        <f t="shared" si="433"/>
        <v>1.005411192</v>
      </c>
      <c r="X1078" s="5">
        <f t="shared" si="434"/>
        <v>2.15336872</v>
      </c>
      <c r="Y1078" s="11">
        <f t="shared" si="435"/>
        <v>0</v>
      </c>
      <c r="Z1078" s="2" t="s">
        <v>65</v>
      </c>
      <c r="AA1078" s="64">
        <f t="shared" si="442"/>
        <v>44530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2"/>
      <c r="DH1078" s="1"/>
      <c r="DI1078" s="1"/>
      <c r="DJ1078" s="1"/>
      <c r="DK1078" s="1"/>
      <c r="DL1078" s="1"/>
      <c r="DM1078" s="1"/>
    </row>
    <row r="1079" spans="1:117" x14ac:dyDescent="0.2">
      <c r="A1079" s="97">
        <f t="shared" si="436"/>
        <v>44520</v>
      </c>
      <c r="B1079" s="5">
        <f t="shared" si="425"/>
        <v>400.38131371999998</v>
      </c>
      <c r="C1079" s="5">
        <f t="shared" si="437"/>
        <v>343.74921913999998</v>
      </c>
      <c r="D1079" s="63">
        <f t="shared" si="438"/>
        <v>5739.56</v>
      </c>
      <c r="E1079" s="11">
        <f>IF(K1079=1,VLOOKUP(A1079,[1]Plan1!$BO$80:$BQ$314,3),E1078)</f>
        <v>5769.98</v>
      </c>
      <c r="F1079" s="143">
        <f t="shared" si="439"/>
        <v>44363</v>
      </c>
      <c r="G1079" s="9">
        <f t="shared" si="426"/>
        <v>5.3000578441551038E-3</v>
      </c>
      <c r="H1079" s="64">
        <f t="shared" si="443"/>
        <v>44545</v>
      </c>
      <c r="I1079" s="64">
        <f t="shared" si="427"/>
        <v>44545</v>
      </c>
      <c r="J1079" s="1">
        <f t="shared" si="440"/>
        <v>21</v>
      </c>
      <c r="K1079" s="1">
        <f t="shared" si="447"/>
        <v>4</v>
      </c>
      <c r="L1079" s="5">
        <f t="shared" si="428"/>
        <v>1.00100737</v>
      </c>
      <c r="M1079" s="12">
        <f t="shared" si="448"/>
        <v>1.00530005</v>
      </c>
      <c r="N1079" s="12">
        <f t="shared" si="444"/>
        <v>1.1567933469536782</v>
      </c>
      <c r="O1079" s="5">
        <f t="shared" si="446"/>
        <v>1.15795866</v>
      </c>
      <c r="P1079" s="5">
        <f t="shared" si="429"/>
        <v>398.04738516999998</v>
      </c>
      <c r="Q1079" s="10">
        <f t="shared" si="430"/>
        <v>0</v>
      </c>
      <c r="R1079" s="6">
        <f t="shared" si="431"/>
        <v>0</v>
      </c>
      <c r="S1079" s="5">
        <f t="shared" si="432"/>
        <v>0</v>
      </c>
      <c r="T1079" s="6">
        <f t="shared" si="441"/>
        <v>0.12</v>
      </c>
      <c r="U1079" s="10">
        <f t="shared" si="445"/>
        <v>13</v>
      </c>
      <c r="V1079" s="10">
        <v>252</v>
      </c>
      <c r="W1079" s="12">
        <f t="shared" si="433"/>
        <v>1.0058634440000001</v>
      </c>
      <c r="X1079" s="5">
        <f t="shared" si="434"/>
        <v>2.33392855</v>
      </c>
      <c r="Y1079" s="11">
        <f t="shared" si="435"/>
        <v>0</v>
      </c>
      <c r="Z1079" s="2" t="s">
        <v>65</v>
      </c>
      <c r="AA1079" s="64">
        <f t="shared" si="442"/>
        <v>44530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2"/>
      <c r="DH1079" s="1"/>
      <c r="DI1079" s="1"/>
      <c r="DJ1079" s="1"/>
      <c r="DK1079" s="1"/>
      <c r="DL1079" s="1"/>
      <c r="DM1079" s="1"/>
    </row>
    <row r="1080" spans="1:117" x14ac:dyDescent="0.2">
      <c r="A1080" s="97">
        <f t="shared" si="436"/>
        <v>44521</v>
      </c>
      <c r="B1080" s="5">
        <f t="shared" si="425"/>
        <v>400.38131371999998</v>
      </c>
      <c r="C1080" s="5">
        <f t="shared" si="437"/>
        <v>343.74921913999998</v>
      </c>
      <c r="D1080" s="63">
        <f t="shared" si="438"/>
        <v>5739.56</v>
      </c>
      <c r="E1080" s="11">
        <f>IF(K1080=1,VLOOKUP(A1080,[1]Plan1!$BO$80:$BQ$314,3),E1079)</f>
        <v>5769.98</v>
      </c>
      <c r="F1080" s="143">
        <f t="shared" si="439"/>
        <v>44363</v>
      </c>
      <c r="G1080" s="9">
        <f t="shared" si="426"/>
        <v>5.3000578441551038E-3</v>
      </c>
      <c r="H1080" s="64">
        <f t="shared" si="443"/>
        <v>44545</v>
      </c>
      <c r="I1080" s="64">
        <f t="shared" si="427"/>
        <v>44545</v>
      </c>
      <c r="J1080" s="1">
        <f t="shared" si="440"/>
        <v>21</v>
      </c>
      <c r="K1080" s="1">
        <f t="shared" si="447"/>
        <v>4</v>
      </c>
      <c r="L1080" s="5">
        <f t="shared" si="428"/>
        <v>1.00100737</v>
      </c>
      <c r="M1080" s="12">
        <f t="shared" si="448"/>
        <v>1.00530005</v>
      </c>
      <c r="N1080" s="12">
        <f t="shared" si="444"/>
        <v>1.1567933469536782</v>
      </c>
      <c r="O1080" s="5">
        <f t="shared" si="446"/>
        <v>1.15795866</v>
      </c>
      <c r="P1080" s="5">
        <f t="shared" si="429"/>
        <v>398.04738516999998</v>
      </c>
      <c r="Q1080" s="10">
        <f t="shared" si="430"/>
        <v>0</v>
      </c>
      <c r="R1080" s="6">
        <f t="shared" si="431"/>
        <v>0</v>
      </c>
      <c r="S1080" s="5">
        <f t="shared" si="432"/>
        <v>0</v>
      </c>
      <c r="T1080" s="6">
        <f t="shared" si="441"/>
        <v>0.12</v>
      </c>
      <c r="U1080" s="10">
        <f t="shared" si="445"/>
        <v>13</v>
      </c>
      <c r="V1080" s="10">
        <v>252</v>
      </c>
      <c r="W1080" s="12">
        <f t="shared" si="433"/>
        <v>1.0058634440000001</v>
      </c>
      <c r="X1080" s="5">
        <f t="shared" si="434"/>
        <v>2.33392855</v>
      </c>
      <c r="Y1080" s="11">
        <f t="shared" si="435"/>
        <v>0</v>
      </c>
      <c r="Z1080" s="2" t="s">
        <v>65</v>
      </c>
      <c r="AA1080" s="64">
        <f t="shared" si="442"/>
        <v>44530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2"/>
      <c r="DH1080" s="1"/>
      <c r="DI1080" s="1"/>
      <c r="DJ1080" s="1"/>
      <c r="DK1080" s="1"/>
      <c r="DL1080" s="1"/>
      <c r="DM1080" s="1"/>
    </row>
    <row r="1081" spans="1:117" x14ac:dyDescent="0.2">
      <c r="A1081" s="97">
        <f t="shared" si="436"/>
        <v>44522</v>
      </c>
      <c r="B1081" s="5">
        <f t="shared" si="425"/>
        <v>400.38131371999998</v>
      </c>
      <c r="C1081" s="5">
        <f t="shared" si="437"/>
        <v>343.74921913999998</v>
      </c>
      <c r="D1081" s="63">
        <f t="shared" si="438"/>
        <v>5739.56</v>
      </c>
      <c r="E1081" s="11">
        <f>IF(K1081=1,VLOOKUP(A1081,[1]Plan1!$BO$80:$BQ$314,3),E1080)</f>
        <v>5769.98</v>
      </c>
      <c r="F1081" s="143">
        <f t="shared" si="439"/>
        <v>44363</v>
      </c>
      <c r="G1081" s="9">
        <f t="shared" si="426"/>
        <v>5.3000578441551038E-3</v>
      </c>
      <c r="H1081" s="64">
        <f t="shared" si="443"/>
        <v>44545</v>
      </c>
      <c r="I1081" s="64">
        <f t="shared" si="427"/>
        <v>44545</v>
      </c>
      <c r="J1081" s="1">
        <f t="shared" si="440"/>
        <v>21</v>
      </c>
      <c r="K1081" s="1">
        <f t="shared" si="447"/>
        <v>4</v>
      </c>
      <c r="L1081" s="5">
        <f t="shared" si="428"/>
        <v>1.00100737</v>
      </c>
      <c r="M1081" s="12">
        <f t="shared" si="448"/>
        <v>1.00530005</v>
      </c>
      <c r="N1081" s="12">
        <f t="shared" si="444"/>
        <v>1.1567933469536782</v>
      </c>
      <c r="O1081" s="5">
        <f t="shared" si="446"/>
        <v>1.15795866</v>
      </c>
      <c r="P1081" s="5">
        <f t="shared" si="429"/>
        <v>398.04738516999998</v>
      </c>
      <c r="Q1081" s="10">
        <f t="shared" si="430"/>
        <v>0</v>
      </c>
      <c r="R1081" s="6">
        <f t="shared" si="431"/>
        <v>0</v>
      </c>
      <c r="S1081" s="5">
        <f t="shared" si="432"/>
        <v>0</v>
      </c>
      <c r="T1081" s="6">
        <f t="shared" si="441"/>
        <v>0.12</v>
      </c>
      <c r="U1081" s="10">
        <f t="shared" si="445"/>
        <v>13</v>
      </c>
      <c r="V1081" s="10">
        <v>252</v>
      </c>
      <c r="W1081" s="12">
        <f t="shared" si="433"/>
        <v>1.0058634440000001</v>
      </c>
      <c r="X1081" s="5">
        <f t="shared" si="434"/>
        <v>2.33392855</v>
      </c>
      <c r="Y1081" s="11">
        <f t="shared" si="435"/>
        <v>0</v>
      </c>
      <c r="Z1081" s="2" t="s">
        <v>65</v>
      </c>
      <c r="AA1081" s="64">
        <f t="shared" si="442"/>
        <v>44530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2"/>
      <c r="DH1081" s="1"/>
      <c r="DI1081" s="1"/>
      <c r="DJ1081" s="1"/>
      <c r="DK1081" s="1"/>
      <c r="DL1081" s="1"/>
      <c r="DM1081" s="1"/>
    </row>
    <row r="1082" spans="1:117" x14ac:dyDescent="0.2">
      <c r="A1082" s="97">
        <f t="shared" si="436"/>
        <v>44523</v>
      </c>
      <c r="B1082" s="5">
        <f t="shared" si="425"/>
        <v>400.66225186999998</v>
      </c>
      <c r="C1082" s="5">
        <f t="shared" si="437"/>
        <v>343.74921913999998</v>
      </c>
      <c r="D1082" s="63">
        <f t="shared" si="438"/>
        <v>5739.56</v>
      </c>
      <c r="E1082" s="11">
        <f>IF(K1082=1,VLOOKUP(A1082,[1]Plan1!$BO$80:$BQ$314,3),E1081)</f>
        <v>5769.98</v>
      </c>
      <c r="F1082" s="143">
        <f t="shared" si="439"/>
        <v>44363</v>
      </c>
      <c r="G1082" s="9">
        <f t="shared" si="426"/>
        <v>5.3000578441551038E-3</v>
      </c>
      <c r="H1082" s="64">
        <f t="shared" si="443"/>
        <v>44545</v>
      </c>
      <c r="I1082" s="64">
        <f t="shared" si="427"/>
        <v>44545</v>
      </c>
      <c r="J1082" s="1">
        <f t="shared" si="440"/>
        <v>21</v>
      </c>
      <c r="K1082" s="1">
        <f t="shared" si="447"/>
        <v>5</v>
      </c>
      <c r="L1082" s="5">
        <f t="shared" si="428"/>
        <v>1.0012593700000001</v>
      </c>
      <c r="M1082" s="12">
        <f t="shared" si="448"/>
        <v>1.00530005</v>
      </c>
      <c r="N1082" s="12">
        <f t="shared" si="444"/>
        <v>1.1567933469536782</v>
      </c>
      <c r="O1082" s="5">
        <f t="shared" si="446"/>
        <v>1.1582501700000001</v>
      </c>
      <c r="P1082" s="5">
        <f t="shared" si="429"/>
        <v>398.14759149999998</v>
      </c>
      <c r="Q1082" s="10">
        <f t="shared" si="430"/>
        <v>0</v>
      </c>
      <c r="R1082" s="6">
        <f t="shared" si="431"/>
        <v>0</v>
      </c>
      <c r="S1082" s="5">
        <f t="shared" si="432"/>
        <v>0</v>
      </c>
      <c r="T1082" s="6">
        <f t="shared" si="441"/>
        <v>0.12</v>
      </c>
      <c r="U1082" s="10">
        <f t="shared" si="445"/>
        <v>14</v>
      </c>
      <c r="V1082" s="10">
        <v>252</v>
      </c>
      <c r="W1082" s="12">
        <f t="shared" si="433"/>
        <v>1.0063158999999999</v>
      </c>
      <c r="X1082" s="5">
        <f t="shared" si="434"/>
        <v>2.5146603700000001</v>
      </c>
      <c r="Y1082" s="11">
        <f t="shared" si="435"/>
        <v>0</v>
      </c>
      <c r="Z1082" s="2" t="s">
        <v>65</v>
      </c>
      <c r="AA1082" s="64">
        <f t="shared" si="442"/>
        <v>44530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2"/>
      <c r="DH1082" s="1"/>
      <c r="DI1082" s="1"/>
      <c r="DJ1082" s="1"/>
      <c r="DK1082" s="1"/>
      <c r="DL1082" s="1"/>
      <c r="DM1082" s="1"/>
    </row>
    <row r="1083" spans="1:117" x14ac:dyDescent="0.2">
      <c r="A1083" s="97">
        <f t="shared" si="436"/>
        <v>44524</v>
      </c>
      <c r="B1083" s="5">
        <f t="shared" si="425"/>
        <v>400.94339269</v>
      </c>
      <c r="C1083" s="5">
        <f t="shared" si="437"/>
        <v>343.74921913999998</v>
      </c>
      <c r="D1083" s="63">
        <f t="shared" si="438"/>
        <v>5739.56</v>
      </c>
      <c r="E1083" s="11">
        <f>IF(K1083=1,VLOOKUP(A1083,[1]Plan1!$BO$80:$BQ$314,3),E1082)</f>
        <v>5769.98</v>
      </c>
      <c r="F1083" s="143">
        <f t="shared" si="439"/>
        <v>44363</v>
      </c>
      <c r="G1083" s="9">
        <f t="shared" si="426"/>
        <v>5.3000578441551038E-3</v>
      </c>
      <c r="H1083" s="64">
        <f t="shared" si="443"/>
        <v>44545</v>
      </c>
      <c r="I1083" s="64">
        <f t="shared" si="427"/>
        <v>44545</v>
      </c>
      <c r="J1083" s="1">
        <f t="shared" si="440"/>
        <v>21</v>
      </c>
      <c r="K1083" s="1">
        <f t="shared" si="447"/>
        <v>6</v>
      </c>
      <c r="L1083" s="5">
        <f t="shared" si="428"/>
        <v>1.00151144</v>
      </c>
      <c r="M1083" s="12">
        <f t="shared" si="448"/>
        <v>1.00530005</v>
      </c>
      <c r="N1083" s="12">
        <f t="shared" si="444"/>
        <v>1.1567933469536782</v>
      </c>
      <c r="O1083" s="5">
        <f t="shared" si="446"/>
        <v>1.15854177</v>
      </c>
      <c r="P1083" s="5">
        <f t="shared" si="429"/>
        <v>398.24782877000001</v>
      </c>
      <c r="Q1083" s="10">
        <f t="shared" si="430"/>
        <v>0</v>
      </c>
      <c r="R1083" s="6">
        <f t="shared" si="431"/>
        <v>0</v>
      </c>
      <c r="S1083" s="5">
        <f t="shared" si="432"/>
        <v>0</v>
      </c>
      <c r="T1083" s="6">
        <f t="shared" si="441"/>
        <v>0.12</v>
      </c>
      <c r="U1083" s="10">
        <f t="shared" si="445"/>
        <v>15</v>
      </c>
      <c r="V1083" s="10">
        <v>252</v>
      </c>
      <c r="W1083" s="12">
        <f t="shared" si="433"/>
        <v>1.006768559</v>
      </c>
      <c r="X1083" s="5">
        <f t="shared" si="434"/>
        <v>2.6955639200000001</v>
      </c>
      <c r="Y1083" s="11">
        <f t="shared" si="435"/>
        <v>0</v>
      </c>
      <c r="Z1083" s="2" t="s">
        <v>65</v>
      </c>
      <c r="AA1083" s="64">
        <f t="shared" si="442"/>
        <v>44530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2"/>
      <c r="DH1083" s="1"/>
      <c r="DI1083" s="1"/>
      <c r="DJ1083" s="1"/>
      <c r="DK1083" s="1"/>
      <c r="DL1083" s="1"/>
      <c r="DM1083" s="1"/>
    </row>
    <row r="1084" spans="1:117" x14ac:dyDescent="0.2">
      <c r="A1084" s="97">
        <f t="shared" si="436"/>
        <v>44525</v>
      </c>
      <c r="B1084" s="5">
        <f t="shared" si="425"/>
        <v>401.22472629999999</v>
      </c>
      <c r="C1084" s="5">
        <f t="shared" si="437"/>
        <v>343.74921913999998</v>
      </c>
      <c r="D1084" s="63">
        <f t="shared" si="438"/>
        <v>5739.56</v>
      </c>
      <c r="E1084" s="11">
        <f>IF(K1084=1,VLOOKUP(A1084,[1]Plan1!$BO$80:$BQ$314,3),E1083)</f>
        <v>5769.98</v>
      </c>
      <c r="F1084" s="143">
        <f t="shared" si="439"/>
        <v>44363</v>
      </c>
      <c r="G1084" s="9">
        <f t="shared" si="426"/>
        <v>5.3000578441551038E-3</v>
      </c>
      <c r="H1084" s="64">
        <f t="shared" si="443"/>
        <v>44545</v>
      </c>
      <c r="I1084" s="64">
        <f t="shared" si="427"/>
        <v>44545</v>
      </c>
      <c r="J1084" s="1">
        <f t="shared" si="440"/>
        <v>21</v>
      </c>
      <c r="K1084" s="1">
        <f t="shared" si="447"/>
        <v>7</v>
      </c>
      <c r="L1084" s="5">
        <f t="shared" si="428"/>
        <v>1.00176357</v>
      </c>
      <c r="M1084" s="12">
        <f t="shared" si="448"/>
        <v>1.00530005</v>
      </c>
      <c r="N1084" s="12">
        <f t="shared" si="444"/>
        <v>1.1567933469536782</v>
      </c>
      <c r="O1084" s="5">
        <f t="shared" si="446"/>
        <v>1.1588334300000001</v>
      </c>
      <c r="P1084" s="5">
        <f t="shared" si="429"/>
        <v>398.34808666999999</v>
      </c>
      <c r="Q1084" s="10">
        <f t="shared" si="430"/>
        <v>0</v>
      </c>
      <c r="R1084" s="6">
        <f t="shared" si="431"/>
        <v>0</v>
      </c>
      <c r="S1084" s="5">
        <f t="shared" si="432"/>
        <v>0</v>
      </c>
      <c r="T1084" s="6">
        <f t="shared" si="441"/>
        <v>0.12</v>
      </c>
      <c r="U1084" s="10">
        <f t="shared" si="445"/>
        <v>16</v>
      </c>
      <c r="V1084" s="10">
        <v>252</v>
      </c>
      <c r="W1084" s="12">
        <f t="shared" si="433"/>
        <v>1.007221422</v>
      </c>
      <c r="X1084" s="5">
        <f t="shared" si="434"/>
        <v>2.8766396300000001</v>
      </c>
      <c r="Y1084" s="11">
        <f t="shared" si="435"/>
        <v>0</v>
      </c>
      <c r="Z1084" s="2" t="s">
        <v>65</v>
      </c>
      <c r="AA1084" s="64">
        <f t="shared" si="442"/>
        <v>44530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2"/>
      <c r="DH1084" s="1"/>
      <c r="DI1084" s="1"/>
      <c r="DJ1084" s="1"/>
      <c r="DK1084" s="1"/>
      <c r="DL1084" s="1"/>
      <c r="DM1084" s="1"/>
    </row>
    <row r="1085" spans="1:117" x14ac:dyDescent="0.2">
      <c r="A1085" s="97">
        <f t="shared" si="436"/>
        <v>44526</v>
      </c>
      <c r="B1085" s="5">
        <f t="shared" si="425"/>
        <v>401.50625585</v>
      </c>
      <c r="C1085" s="5">
        <f t="shared" si="437"/>
        <v>343.74921913999998</v>
      </c>
      <c r="D1085" s="63">
        <f t="shared" si="438"/>
        <v>5739.56</v>
      </c>
      <c r="E1085" s="11">
        <f>IF(K1085=1,VLOOKUP(A1085,[1]Plan1!$BO$80:$BQ$314,3),E1084)</f>
        <v>5769.98</v>
      </c>
      <c r="F1085" s="143">
        <f t="shared" si="439"/>
        <v>44363</v>
      </c>
      <c r="G1085" s="9">
        <f t="shared" si="426"/>
        <v>5.3000578441551038E-3</v>
      </c>
      <c r="H1085" s="64">
        <f t="shared" si="443"/>
        <v>44545</v>
      </c>
      <c r="I1085" s="64">
        <f t="shared" si="427"/>
        <v>44545</v>
      </c>
      <c r="J1085" s="1">
        <f t="shared" si="440"/>
        <v>21</v>
      </c>
      <c r="K1085" s="1">
        <f t="shared" si="447"/>
        <v>8</v>
      </c>
      <c r="L1085" s="5">
        <f t="shared" si="428"/>
        <v>1.0020157599999999</v>
      </c>
      <c r="M1085" s="12">
        <f t="shared" si="448"/>
        <v>1.00530005</v>
      </c>
      <c r="N1085" s="12">
        <f t="shared" si="444"/>
        <v>1.1567933469536782</v>
      </c>
      <c r="O1085" s="5">
        <f t="shared" si="446"/>
        <v>1.1591251600000001</v>
      </c>
      <c r="P1085" s="5">
        <f t="shared" si="429"/>
        <v>398.44836863</v>
      </c>
      <c r="Q1085" s="10">
        <f t="shared" si="430"/>
        <v>0</v>
      </c>
      <c r="R1085" s="6">
        <f t="shared" si="431"/>
        <v>0</v>
      </c>
      <c r="S1085" s="5">
        <f t="shared" si="432"/>
        <v>0</v>
      </c>
      <c r="T1085" s="6">
        <f t="shared" si="441"/>
        <v>0.12</v>
      </c>
      <c r="U1085" s="10">
        <f t="shared" si="445"/>
        <v>17</v>
      </c>
      <c r="V1085" s="10">
        <v>252</v>
      </c>
      <c r="W1085" s="12">
        <f t="shared" si="433"/>
        <v>1.0076744879999999</v>
      </c>
      <c r="X1085" s="5">
        <f t="shared" si="434"/>
        <v>3.05788722</v>
      </c>
      <c r="Y1085" s="11">
        <f t="shared" si="435"/>
        <v>0</v>
      </c>
      <c r="Z1085" s="2" t="s">
        <v>65</v>
      </c>
      <c r="AA1085" s="64">
        <f t="shared" si="442"/>
        <v>44530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2"/>
      <c r="DH1085" s="1"/>
      <c r="DI1085" s="1"/>
      <c r="DJ1085" s="1"/>
      <c r="DK1085" s="1"/>
      <c r="DL1085" s="1"/>
      <c r="DM1085" s="1"/>
    </row>
    <row r="1086" spans="1:117" x14ac:dyDescent="0.2">
      <c r="A1086" s="97">
        <f t="shared" si="436"/>
        <v>44527</v>
      </c>
      <c r="B1086" s="5">
        <f t="shared" si="425"/>
        <v>401.78798528999999</v>
      </c>
      <c r="C1086" s="5">
        <f t="shared" si="437"/>
        <v>343.74921913999998</v>
      </c>
      <c r="D1086" s="63">
        <f t="shared" si="438"/>
        <v>5739.56</v>
      </c>
      <c r="E1086" s="11">
        <f>IF(K1086=1,VLOOKUP(A1086,[1]Plan1!$BO$80:$BQ$314,3),E1085)</f>
        <v>5769.98</v>
      </c>
      <c r="F1086" s="143">
        <f t="shared" si="439"/>
        <v>44363</v>
      </c>
      <c r="G1086" s="9">
        <f t="shared" si="426"/>
        <v>5.3000578441551038E-3</v>
      </c>
      <c r="H1086" s="64">
        <f t="shared" si="443"/>
        <v>44545</v>
      </c>
      <c r="I1086" s="64">
        <f t="shared" si="427"/>
        <v>44545</v>
      </c>
      <c r="J1086" s="1">
        <f t="shared" si="440"/>
        <v>21</v>
      </c>
      <c r="K1086" s="1">
        <f t="shared" si="447"/>
        <v>9</v>
      </c>
      <c r="L1086" s="5">
        <f t="shared" si="428"/>
        <v>1.00226802</v>
      </c>
      <c r="M1086" s="12">
        <f t="shared" si="448"/>
        <v>1.00530005</v>
      </c>
      <c r="N1086" s="12">
        <f t="shared" si="444"/>
        <v>1.1567933469536782</v>
      </c>
      <c r="O1086" s="5">
        <f t="shared" si="446"/>
        <v>1.1594169700000001</v>
      </c>
      <c r="P1086" s="5">
        <f t="shared" si="429"/>
        <v>398.54867809000001</v>
      </c>
      <c r="Q1086" s="10">
        <f t="shared" si="430"/>
        <v>0</v>
      </c>
      <c r="R1086" s="6">
        <f t="shared" si="431"/>
        <v>0</v>
      </c>
      <c r="S1086" s="5">
        <f t="shared" si="432"/>
        <v>0</v>
      </c>
      <c r="T1086" s="6">
        <f t="shared" si="441"/>
        <v>0.12</v>
      </c>
      <c r="U1086" s="10">
        <f t="shared" si="445"/>
        <v>18</v>
      </c>
      <c r="V1086" s="10">
        <v>252</v>
      </c>
      <c r="W1086" s="12">
        <f t="shared" si="433"/>
        <v>1.0081277580000001</v>
      </c>
      <c r="X1086" s="5">
        <f t="shared" si="434"/>
        <v>3.2393071999999998</v>
      </c>
      <c r="Y1086" s="11">
        <f t="shared" si="435"/>
        <v>0</v>
      </c>
      <c r="Z1086" s="2" t="s">
        <v>65</v>
      </c>
      <c r="AA1086" s="64">
        <f t="shared" si="442"/>
        <v>44530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2"/>
      <c r="DH1086" s="1"/>
      <c r="DI1086" s="1"/>
      <c r="DJ1086" s="1"/>
      <c r="DK1086" s="1"/>
      <c r="DL1086" s="1"/>
      <c r="DM1086" s="1"/>
    </row>
    <row r="1087" spans="1:117" x14ac:dyDescent="0.2">
      <c r="A1087" s="97">
        <f t="shared" si="436"/>
        <v>44528</v>
      </c>
      <c r="B1087" s="5">
        <f t="shared" si="425"/>
        <v>401.78798528999999</v>
      </c>
      <c r="C1087" s="5">
        <f t="shared" si="437"/>
        <v>343.74921913999998</v>
      </c>
      <c r="D1087" s="63">
        <f t="shared" si="438"/>
        <v>5739.56</v>
      </c>
      <c r="E1087" s="11">
        <f>IF(K1087=1,VLOOKUP(A1087,[1]Plan1!$BO$80:$BQ$314,3),E1086)</f>
        <v>5769.98</v>
      </c>
      <c r="F1087" s="143">
        <f t="shared" si="439"/>
        <v>44363</v>
      </c>
      <c r="G1087" s="9">
        <f t="shared" si="426"/>
        <v>5.3000578441551038E-3</v>
      </c>
      <c r="H1087" s="64">
        <f t="shared" si="443"/>
        <v>44545</v>
      </c>
      <c r="I1087" s="64">
        <f t="shared" si="427"/>
        <v>44545</v>
      </c>
      <c r="J1087" s="1">
        <f t="shared" si="440"/>
        <v>21</v>
      </c>
      <c r="K1087" s="1">
        <f t="shared" si="447"/>
        <v>9</v>
      </c>
      <c r="L1087" s="5">
        <f t="shared" si="428"/>
        <v>1.00226802</v>
      </c>
      <c r="M1087" s="12">
        <f t="shared" si="448"/>
        <v>1.00530005</v>
      </c>
      <c r="N1087" s="12">
        <f t="shared" si="444"/>
        <v>1.1567933469536782</v>
      </c>
      <c r="O1087" s="5">
        <f t="shared" si="446"/>
        <v>1.1594169700000001</v>
      </c>
      <c r="P1087" s="5">
        <f t="shared" si="429"/>
        <v>398.54867809000001</v>
      </c>
      <c r="Q1087" s="10">
        <f t="shared" si="430"/>
        <v>0</v>
      </c>
      <c r="R1087" s="6">
        <f t="shared" si="431"/>
        <v>0</v>
      </c>
      <c r="S1087" s="5">
        <f t="shared" si="432"/>
        <v>0</v>
      </c>
      <c r="T1087" s="6">
        <f t="shared" si="441"/>
        <v>0.12</v>
      </c>
      <c r="U1087" s="10">
        <f t="shared" si="445"/>
        <v>18</v>
      </c>
      <c r="V1087" s="10">
        <v>252</v>
      </c>
      <c r="W1087" s="12">
        <f t="shared" si="433"/>
        <v>1.0081277580000001</v>
      </c>
      <c r="X1087" s="5">
        <f t="shared" si="434"/>
        <v>3.2393071999999998</v>
      </c>
      <c r="Y1087" s="11">
        <f t="shared" si="435"/>
        <v>0</v>
      </c>
      <c r="Z1087" s="2" t="s">
        <v>65</v>
      </c>
      <c r="AA1087" s="64">
        <f t="shared" si="442"/>
        <v>44530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2"/>
      <c r="DH1087" s="1"/>
      <c r="DI1087" s="1"/>
      <c r="DJ1087" s="1"/>
      <c r="DK1087" s="1"/>
      <c r="DL1087" s="1"/>
      <c r="DM1087" s="1"/>
    </row>
    <row r="1088" spans="1:117" x14ac:dyDescent="0.2">
      <c r="A1088" s="97">
        <f t="shared" si="436"/>
        <v>44529</v>
      </c>
      <c r="B1088" s="5">
        <f t="shared" si="425"/>
        <v>401.78798528999999</v>
      </c>
      <c r="C1088" s="5">
        <f t="shared" si="437"/>
        <v>343.74921913999998</v>
      </c>
      <c r="D1088" s="63">
        <f t="shared" si="438"/>
        <v>5739.56</v>
      </c>
      <c r="E1088" s="11">
        <f>IF(K1088=1,VLOOKUP(A1088,[1]Plan1!$BO$80:$BQ$314,3),E1087)</f>
        <v>5769.98</v>
      </c>
      <c r="F1088" s="143">
        <f t="shared" si="439"/>
        <v>44363</v>
      </c>
      <c r="G1088" s="9">
        <f t="shared" si="426"/>
        <v>5.3000578441551038E-3</v>
      </c>
      <c r="H1088" s="64">
        <f t="shared" si="443"/>
        <v>44545</v>
      </c>
      <c r="I1088" s="64">
        <f t="shared" si="427"/>
        <v>44545</v>
      </c>
      <c r="J1088" s="1">
        <f t="shared" si="440"/>
        <v>21</v>
      </c>
      <c r="K1088" s="1">
        <f t="shared" si="447"/>
        <v>9</v>
      </c>
      <c r="L1088" s="5">
        <f t="shared" si="428"/>
        <v>1.00226802</v>
      </c>
      <c r="M1088" s="12">
        <f t="shared" si="448"/>
        <v>1.00530005</v>
      </c>
      <c r="N1088" s="12">
        <f t="shared" si="444"/>
        <v>1.1567933469536782</v>
      </c>
      <c r="O1088" s="5">
        <f t="shared" si="446"/>
        <v>1.1594169700000001</v>
      </c>
      <c r="P1088" s="5">
        <f t="shared" si="429"/>
        <v>398.54867809000001</v>
      </c>
      <c r="Q1088" s="10">
        <f t="shared" si="430"/>
        <v>0</v>
      </c>
      <c r="R1088" s="6">
        <f t="shared" si="431"/>
        <v>0</v>
      </c>
      <c r="S1088" s="5">
        <f t="shared" si="432"/>
        <v>0</v>
      </c>
      <c r="T1088" s="6">
        <f t="shared" si="441"/>
        <v>0.12</v>
      </c>
      <c r="U1088" s="10">
        <f t="shared" si="445"/>
        <v>18</v>
      </c>
      <c r="V1088" s="10">
        <v>252</v>
      </c>
      <c r="W1088" s="12">
        <f t="shared" si="433"/>
        <v>1.0081277580000001</v>
      </c>
      <c r="X1088" s="5">
        <f t="shared" si="434"/>
        <v>3.2393071999999998</v>
      </c>
      <c r="Y1088" s="11">
        <f t="shared" si="435"/>
        <v>0</v>
      </c>
      <c r="Z1088" s="2" t="s">
        <v>65</v>
      </c>
      <c r="AA1088" s="64">
        <f t="shared" si="442"/>
        <v>44530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2"/>
      <c r="DH1088" s="1"/>
      <c r="DI1088" s="1"/>
      <c r="DJ1088" s="1"/>
      <c r="DK1088" s="1"/>
      <c r="DL1088" s="1"/>
      <c r="DM1088" s="1"/>
    </row>
    <row r="1089" spans="1:117" x14ac:dyDescent="0.2">
      <c r="A1089" s="97">
        <f t="shared" si="436"/>
        <v>44530</v>
      </c>
      <c r="B1089" s="5">
        <f t="shared" si="425"/>
        <v>402.06991166</v>
      </c>
      <c r="C1089" s="5">
        <f t="shared" si="437"/>
        <v>343.74921913999998</v>
      </c>
      <c r="D1089" s="63">
        <f t="shared" si="438"/>
        <v>5739.56</v>
      </c>
      <c r="E1089" s="11">
        <f>IF(K1089=1,VLOOKUP(A1089,[1]Plan1!$BO$80:$BQ$314,3),E1088)</f>
        <v>5769.98</v>
      </c>
      <c r="F1089" s="143">
        <f t="shared" si="439"/>
        <v>44363</v>
      </c>
      <c r="G1089" s="9">
        <f t="shared" si="426"/>
        <v>5.3000578441551038E-3</v>
      </c>
      <c r="H1089" s="64">
        <f t="shared" si="443"/>
        <v>44545</v>
      </c>
      <c r="I1089" s="64">
        <f t="shared" si="427"/>
        <v>44545</v>
      </c>
      <c r="J1089" s="1">
        <f t="shared" si="440"/>
        <v>21</v>
      </c>
      <c r="K1089" s="1">
        <f t="shared" si="447"/>
        <v>10</v>
      </c>
      <c r="L1089" s="5">
        <f t="shared" si="428"/>
        <v>1.00252034</v>
      </c>
      <c r="M1089" s="12">
        <f t="shared" si="448"/>
        <v>1.00530005</v>
      </c>
      <c r="N1089" s="12">
        <f t="shared" si="444"/>
        <v>1.1567933469536782</v>
      </c>
      <c r="O1089" s="5">
        <f t="shared" si="446"/>
        <v>1.1597088499999999</v>
      </c>
      <c r="P1089" s="5">
        <f t="shared" si="429"/>
        <v>398.64901161</v>
      </c>
      <c r="Q1089" s="10">
        <f t="shared" si="430"/>
        <v>36</v>
      </c>
      <c r="R1089" s="6">
        <f t="shared" si="431"/>
        <v>9.0909000000000004E-2</v>
      </c>
      <c r="S1089" s="5">
        <f t="shared" si="432"/>
        <v>36.24078299</v>
      </c>
      <c r="T1089" s="6">
        <f t="shared" si="441"/>
        <v>0.12</v>
      </c>
      <c r="U1089" s="10">
        <f t="shared" si="445"/>
        <v>19</v>
      </c>
      <c r="V1089" s="10">
        <v>252</v>
      </c>
      <c r="W1089" s="12">
        <f t="shared" si="433"/>
        <v>1.0085812329999999</v>
      </c>
      <c r="X1089" s="5">
        <f t="shared" si="434"/>
        <v>3.4209000500000002</v>
      </c>
      <c r="Y1089" s="11">
        <f t="shared" si="435"/>
        <v>39.66168304</v>
      </c>
      <c r="Z1089" s="2" t="s">
        <v>65</v>
      </c>
      <c r="AA1089" s="64">
        <f t="shared" si="442"/>
        <v>44530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2"/>
      <c r="DH1089" s="1"/>
      <c r="DI1089" s="1"/>
      <c r="DJ1089" s="1"/>
      <c r="DK1089" s="1"/>
      <c r="DL1089" s="1"/>
      <c r="DM1089" s="1"/>
    </row>
    <row r="1090" spans="1:117" x14ac:dyDescent="0.2">
      <c r="A1090" s="97">
        <f t="shared" si="436"/>
        <v>44531</v>
      </c>
      <c r="B1090" s="5">
        <f t="shared" si="425"/>
        <v>362.66252469999995</v>
      </c>
      <c r="C1090" s="5">
        <f t="shared" si="437"/>
        <v>312.49932138000003</v>
      </c>
      <c r="D1090" s="63">
        <f t="shared" si="438"/>
        <v>5739.56</v>
      </c>
      <c r="E1090" s="11">
        <f>IF(K1090=1,VLOOKUP(A1090,[1]Plan1!$BO$80:$BQ$314,3),E1089)</f>
        <v>5769.98</v>
      </c>
      <c r="F1090" s="143">
        <f t="shared" si="439"/>
        <v>44363</v>
      </c>
      <c r="G1090" s="9">
        <f t="shared" si="426"/>
        <v>5.3000578441551038E-3</v>
      </c>
      <c r="H1090" s="64">
        <f t="shared" si="443"/>
        <v>44545</v>
      </c>
      <c r="I1090" s="64">
        <f t="shared" si="427"/>
        <v>44545</v>
      </c>
      <c r="J1090" s="1">
        <f t="shared" si="440"/>
        <v>21</v>
      </c>
      <c r="K1090" s="1">
        <f t="shared" si="447"/>
        <v>11</v>
      </c>
      <c r="L1090" s="5">
        <f t="shared" si="428"/>
        <v>1.0027727200000001</v>
      </c>
      <c r="M1090" s="12">
        <f t="shared" si="448"/>
        <v>1.00530005</v>
      </c>
      <c r="N1090" s="12">
        <f t="shared" si="444"/>
        <v>1.1567933469536782</v>
      </c>
      <c r="O1090" s="5">
        <f t="shared" si="446"/>
        <v>1.1600008100000001</v>
      </c>
      <c r="P1090" s="5">
        <f t="shared" si="429"/>
        <v>362.49946591999998</v>
      </c>
      <c r="Q1090" s="10">
        <f t="shared" si="430"/>
        <v>0</v>
      </c>
      <c r="R1090" s="6">
        <f t="shared" si="431"/>
        <v>0</v>
      </c>
      <c r="S1090" s="5">
        <f t="shared" si="432"/>
        <v>0</v>
      </c>
      <c r="T1090" s="6">
        <f t="shared" si="441"/>
        <v>0.12</v>
      </c>
      <c r="U1090" s="10">
        <f t="shared" si="445"/>
        <v>1</v>
      </c>
      <c r="V1090" s="10">
        <v>252</v>
      </c>
      <c r="W1090" s="12">
        <f t="shared" si="433"/>
        <v>1.0004498180000001</v>
      </c>
      <c r="X1090" s="5">
        <f t="shared" si="434"/>
        <v>0.16305877999999999</v>
      </c>
      <c r="Y1090" s="11">
        <f t="shared" si="435"/>
        <v>0</v>
      </c>
      <c r="Z1090" s="2" t="s">
        <v>65</v>
      </c>
      <c r="AA1090" s="64">
        <f t="shared" si="442"/>
        <v>44560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2"/>
      <c r="DH1090" s="1"/>
      <c r="DI1090" s="1"/>
      <c r="DJ1090" s="1"/>
      <c r="DK1090" s="1"/>
      <c r="DL1090" s="1"/>
      <c r="DM1090" s="1"/>
    </row>
    <row r="1091" spans="1:117" x14ac:dyDescent="0.2">
      <c r="A1091" s="97">
        <f t="shared" si="436"/>
        <v>44532</v>
      </c>
      <c r="B1091" s="5">
        <f t="shared" si="425"/>
        <v>362.91699836999999</v>
      </c>
      <c r="C1091" s="5">
        <f t="shared" si="437"/>
        <v>312.49932138000003</v>
      </c>
      <c r="D1091" s="63">
        <f t="shared" si="438"/>
        <v>5739.56</v>
      </c>
      <c r="E1091" s="11">
        <f>IF(K1091=1,VLOOKUP(A1091,[1]Plan1!$BO$80:$BQ$314,3),E1090)</f>
        <v>5769.98</v>
      </c>
      <c r="F1091" s="143">
        <f t="shared" si="439"/>
        <v>44363</v>
      </c>
      <c r="G1091" s="9">
        <f t="shared" si="426"/>
        <v>5.3000578441551038E-3</v>
      </c>
      <c r="H1091" s="64">
        <f t="shared" si="443"/>
        <v>44545</v>
      </c>
      <c r="I1091" s="64">
        <f t="shared" si="427"/>
        <v>44545</v>
      </c>
      <c r="J1091" s="1">
        <f t="shared" si="440"/>
        <v>21</v>
      </c>
      <c r="K1091" s="1">
        <f t="shared" si="447"/>
        <v>12</v>
      </c>
      <c r="L1091" s="5">
        <f t="shared" si="428"/>
        <v>1.0030251699999999</v>
      </c>
      <c r="M1091" s="12">
        <f t="shared" si="448"/>
        <v>1.00530005</v>
      </c>
      <c r="N1091" s="12">
        <f t="shared" si="444"/>
        <v>1.1567933469536782</v>
      </c>
      <c r="O1091" s="5">
        <f t="shared" si="446"/>
        <v>1.1602928400000001</v>
      </c>
      <c r="P1091" s="5">
        <f t="shared" si="429"/>
        <v>362.59072509999999</v>
      </c>
      <c r="Q1091" s="10">
        <f t="shared" si="430"/>
        <v>0</v>
      </c>
      <c r="R1091" s="6">
        <f t="shared" si="431"/>
        <v>0</v>
      </c>
      <c r="S1091" s="5">
        <f t="shared" si="432"/>
        <v>0</v>
      </c>
      <c r="T1091" s="6">
        <f t="shared" si="441"/>
        <v>0.12</v>
      </c>
      <c r="U1091" s="10">
        <f t="shared" si="445"/>
        <v>2</v>
      </c>
      <c r="V1091" s="10">
        <v>252</v>
      </c>
      <c r="W1091" s="12">
        <f t="shared" si="433"/>
        <v>1.0008998389999999</v>
      </c>
      <c r="X1091" s="5">
        <f t="shared" si="434"/>
        <v>0.32627327</v>
      </c>
      <c r="Y1091" s="11">
        <f t="shared" si="435"/>
        <v>0</v>
      </c>
      <c r="Z1091" s="2" t="s">
        <v>65</v>
      </c>
      <c r="AA1091" s="64">
        <f t="shared" si="442"/>
        <v>44560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2"/>
      <c r="DH1091" s="1"/>
      <c r="DI1091" s="1"/>
      <c r="DJ1091" s="1"/>
      <c r="DK1091" s="1"/>
      <c r="DL1091" s="1"/>
      <c r="DM1091" s="1"/>
    </row>
    <row r="1092" spans="1:117" x14ac:dyDescent="0.2">
      <c r="A1092" s="97">
        <f t="shared" si="436"/>
        <v>44533</v>
      </c>
      <c r="B1092" s="5">
        <f t="shared" si="425"/>
        <v>363.17164897999999</v>
      </c>
      <c r="C1092" s="5">
        <f t="shared" si="437"/>
        <v>312.49932138000003</v>
      </c>
      <c r="D1092" s="63">
        <f t="shared" si="438"/>
        <v>5739.56</v>
      </c>
      <c r="E1092" s="11">
        <f>IF(K1092=1,VLOOKUP(A1092,[1]Plan1!$BO$80:$BQ$314,3),E1091)</f>
        <v>5769.98</v>
      </c>
      <c r="F1092" s="143">
        <f t="shared" si="439"/>
        <v>44363</v>
      </c>
      <c r="G1092" s="9">
        <f t="shared" si="426"/>
        <v>5.3000578441551038E-3</v>
      </c>
      <c r="H1092" s="64">
        <f t="shared" si="443"/>
        <v>44545</v>
      </c>
      <c r="I1092" s="64">
        <f t="shared" si="427"/>
        <v>44545</v>
      </c>
      <c r="J1092" s="1">
        <f t="shared" si="440"/>
        <v>21</v>
      </c>
      <c r="K1092" s="1">
        <f t="shared" si="447"/>
        <v>13</v>
      </c>
      <c r="L1092" s="5">
        <f t="shared" si="428"/>
        <v>1.0032776800000001</v>
      </c>
      <c r="M1092" s="12">
        <f t="shared" si="448"/>
        <v>1.00530005</v>
      </c>
      <c r="N1092" s="12">
        <f t="shared" si="444"/>
        <v>1.1567933469536782</v>
      </c>
      <c r="O1092" s="5">
        <f t="shared" si="446"/>
        <v>1.1605849399999999</v>
      </c>
      <c r="P1092" s="5">
        <f t="shared" si="429"/>
        <v>362.68200615000001</v>
      </c>
      <c r="Q1092" s="10">
        <f t="shared" si="430"/>
        <v>0</v>
      </c>
      <c r="R1092" s="6">
        <f t="shared" si="431"/>
        <v>0</v>
      </c>
      <c r="S1092" s="5">
        <f t="shared" si="432"/>
        <v>0</v>
      </c>
      <c r="T1092" s="6">
        <f t="shared" si="441"/>
        <v>0.12</v>
      </c>
      <c r="U1092" s="10">
        <f t="shared" si="445"/>
        <v>3</v>
      </c>
      <c r="V1092" s="10">
        <v>252</v>
      </c>
      <c r="W1092" s="12">
        <f t="shared" si="433"/>
        <v>1.0013500609999999</v>
      </c>
      <c r="X1092" s="5">
        <f t="shared" si="434"/>
        <v>0.48964282999999997</v>
      </c>
      <c r="Y1092" s="11">
        <f t="shared" si="435"/>
        <v>0</v>
      </c>
      <c r="Z1092" s="2" t="s">
        <v>65</v>
      </c>
      <c r="AA1092" s="64">
        <f t="shared" si="442"/>
        <v>44560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2"/>
      <c r="DH1092" s="1"/>
      <c r="DI1092" s="1"/>
      <c r="DJ1092" s="1"/>
      <c r="DK1092" s="1"/>
      <c r="DL1092" s="1"/>
      <c r="DM1092" s="1"/>
    </row>
    <row r="1093" spans="1:117" x14ac:dyDescent="0.2">
      <c r="A1093" s="97">
        <f t="shared" si="436"/>
        <v>44534</v>
      </c>
      <c r="B1093" s="5">
        <f t="shared" si="425"/>
        <v>363.42647769999996</v>
      </c>
      <c r="C1093" s="5">
        <f t="shared" si="437"/>
        <v>312.49932138000003</v>
      </c>
      <c r="D1093" s="63">
        <f t="shared" si="438"/>
        <v>5739.56</v>
      </c>
      <c r="E1093" s="11">
        <f>IF(K1093=1,VLOOKUP(A1093,[1]Plan1!$BO$80:$BQ$314,3),E1092)</f>
        <v>5769.98</v>
      </c>
      <c r="F1093" s="143">
        <f t="shared" si="439"/>
        <v>44363</v>
      </c>
      <c r="G1093" s="9">
        <f t="shared" si="426"/>
        <v>5.3000578441551038E-3</v>
      </c>
      <c r="H1093" s="64">
        <f t="shared" si="443"/>
        <v>44545</v>
      </c>
      <c r="I1093" s="64">
        <f t="shared" si="427"/>
        <v>44545</v>
      </c>
      <c r="J1093" s="1">
        <f t="shared" si="440"/>
        <v>21</v>
      </c>
      <c r="K1093" s="1">
        <f t="shared" si="447"/>
        <v>14</v>
      </c>
      <c r="L1093" s="5">
        <f t="shared" si="428"/>
        <v>1.0035302500000001</v>
      </c>
      <c r="M1093" s="12">
        <f t="shared" si="448"/>
        <v>1.00530005</v>
      </c>
      <c r="N1093" s="12">
        <f t="shared" si="444"/>
        <v>1.1567933469536782</v>
      </c>
      <c r="O1093" s="5">
        <f t="shared" si="446"/>
        <v>1.1608771099999999</v>
      </c>
      <c r="P1093" s="5">
        <f t="shared" si="429"/>
        <v>362.77330907999999</v>
      </c>
      <c r="Q1093" s="10">
        <f t="shared" si="430"/>
        <v>0</v>
      </c>
      <c r="R1093" s="6">
        <f t="shared" si="431"/>
        <v>0</v>
      </c>
      <c r="S1093" s="5">
        <f t="shared" si="432"/>
        <v>0</v>
      </c>
      <c r="T1093" s="6">
        <f t="shared" si="441"/>
        <v>0.12</v>
      </c>
      <c r="U1093" s="10">
        <f t="shared" si="445"/>
        <v>4</v>
      </c>
      <c r="V1093" s="10">
        <v>252</v>
      </c>
      <c r="W1093" s="12">
        <f t="shared" si="433"/>
        <v>1.0018004869999999</v>
      </c>
      <c r="X1093" s="5">
        <f t="shared" si="434"/>
        <v>0.65316861999999998</v>
      </c>
      <c r="Y1093" s="11">
        <f t="shared" si="435"/>
        <v>0</v>
      </c>
      <c r="Z1093" s="2" t="s">
        <v>65</v>
      </c>
      <c r="AA1093" s="64">
        <f t="shared" si="442"/>
        <v>44560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2"/>
      <c r="DH1093" s="1"/>
      <c r="DI1093" s="1"/>
      <c r="DJ1093" s="1"/>
      <c r="DK1093" s="1"/>
      <c r="DL1093" s="1"/>
      <c r="DM1093" s="1"/>
    </row>
    <row r="1094" spans="1:117" x14ac:dyDescent="0.2">
      <c r="A1094" s="97">
        <f t="shared" si="436"/>
        <v>44535</v>
      </c>
      <c r="B1094" s="5">
        <f t="shared" si="425"/>
        <v>363.42647769999996</v>
      </c>
      <c r="C1094" s="5">
        <f t="shared" si="437"/>
        <v>312.49932138000003</v>
      </c>
      <c r="D1094" s="63">
        <f t="shared" si="438"/>
        <v>5739.56</v>
      </c>
      <c r="E1094" s="11">
        <f>IF(K1094=1,VLOOKUP(A1094,[1]Plan1!$BO$80:$BQ$314,3),E1093)</f>
        <v>5769.98</v>
      </c>
      <c r="F1094" s="143">
        <f t="shared" si="439"/>
        <v>44363</v>
      </c>
      <c r="G1094" s="9">
        <f t="shared" si="426"/>
        <v>5.3000578441551038E-3</v>
      </c>
      <c r="H1094" s="64">
        <f t="shared" si="443"/>
        <v>44545</v>
      </c>
      <c r="I1094" s="64">
        <f t="shared" si="427"/>
        <v>44545</v>
      </c>
      <c r="J1094" s="1">
        <f t="shared" si="440"/>
        <v>21</v>
      </c>
      <c r="K1094" s="1">
        <f t="shared" si="447"/>
        <v>14</v>
      </c>
      <c r="L1094" s="5">
        <f t="shared" si="428"/>
        <v>1.0035302500000001</v>
      </c>
      <c r="M1094" s="12">
        <f t="shared" si="448"/>
        <v>1.00530005</v>
      </c>
      <c r="N1094" s="12">
        <f t="shared" si="444"/>
        <v>1.1567933469536782</v>
      </c>
      <c r="O1094" s="5">
        <f t="shared" si="446"/>
        <v>1.1608771099999999</v>
      </c>
      <c r="P1094" s="5">
        <f t="shared" si="429"/>
        <v>362.77330907999999</v>
      </c>
      <c r="Q1094" s="10">
        <f t="shared" si="430"/>
        <v>0</v>
      </c>
      <c r="R1094" s="6">
        <f t="shared" si="431"/>
        <v>0</v>
      </c>
      <c r="S1094" s="5">
        <f t="shared" si="432"/>
        <v>0</v>
      </c>
      <c r="T1094" s="6">
        <f t="shared" si="441"/>
        <v>0.12</v>
      </c>
      <c r="U1094" s="10">
        <f t="shared" si="445"/>
        <v>4</v>
      </c>
      <c r="V1094" s="10">
        <v>252</v>
      </c>
      <c r="W1094" s="12">
        <f t="shared" si="433"/>
        <v>1.0018004869999999</v>
      </c>
      <c r="X1094" s="5">
        <f t="shared" si="434"/>
        <v>0.65316861999999998</v>
      </c>
      <c r="Y1094" s="11">
        <f t="shared" si="435"/>
        <v>0</v>
      </c>
      <c r="Z1094" s="2" t="s">
        <v>65</v>
      </c>
      <c r="AA1094" s="64">
        <f t="shared" si="442"/>
        <v>44560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2"/>
      <c r="DH1094" s="1"/>
      <c r="DI1094" s="1"/>
      <c r="DJ1094" s="1"/>
      <c r="DK1094" s="1"/>
      <c r="DL1094" s="1"/>
      <c r="DM1094" s="1"/>
    </row>
    <row r="1095" spans="1:117" x14ac:dyDescent="0.2">
      <c r="A1095" s="97">
        <f t="shared" si="436"/>
        <v>44536</v>
      </c>
      <c r="B1095" s="5">
        <f t="shared" si="425"/>
        <v>363.42647769999996</v>
      </c>
      <c r="C1095" s="5">
        <f t="shared" si="437"/>
        <v>312.49932138000003</v>
      </c>
      <c r="D1095" s="63">
        <f t="shared" si="438"/>
        <v>5739.56</v>
      </c>
      <c r="E1095" s="11">
        <f>IF(K1095=1,VLOOKUP(A1095,[1]Plan1!$BO$80:$BQ$314,3),E1094)</f>
        <v>5769.98</v>
      </c>
      <c r="F1095" s="143">
        <f t="shared" si="439"/>
        <v>44363</v>
      </c>
      <c r="G1095" s="9">
        <f t="shared" si="426"/>
        <v>5.3000578441551038E-3</v>
      </c>
      <c r="H1095" s="64">
        <f t="shared" si="443"/>
        <v>44545</v>
      </c>
      <c r="I1095" s="64">
        <f t="shared" si="427"/>
        <v>44545</v>
      </c>
      <c r="J1095" s="1">
        <f t="shared" si="440"/>
        <v>21</v>
      </c>
      <c r="K1095" s="1">
        <f t="shared" si="447"/>
        <v>14</v>
      </c>
      <c r="L1095" s="5">
        <f t="shared" si="428"/>
        <v>1.0035302500000001</v>
      </c>
      <c r="M1095" s="12">
        <f t="shared" si="448"/>
        <v>1.00530005</v>
      </c>
      <c r="N1095" s="12">
        <f t="shared" si="444"/>
        <v>1.1567933469536782</v>
      </c>
      <c r="O1095" s="5">
        <f t="shared" si="446"/>
        <v>1.1608771099999999</v>
      </c>
      <c r="P1095" s="5">
        <f t="shared" si="429"/>
        <v>362.77330907999999</v>
      </c>
      <c r="Q1095" s="10">
        <f t="shared" si="430"/>
        <v>0</v>
      </c>
      <c r="R1095" s="6">
        <f t="shared" si="431"/>
        <v>0</v>
      </c>
      <c r="S1095" s="5">
        <f t="shared" si="432"/>
        <v>0</v>
      </c>
      <c r="T1095" s="6">
        <f t="shared" si="441"/>
        <v>0.12</v>
      </c>
      <c r="U1095" s="10">
        <f t="shared" si="445"/>
        <v>4</v>
      </c>
      <c r="V1095" s="10">
        <v>252</v>
      </c>
      <c r="W1095" s="12">
        <f t="shared" si="433"/>
        <v>1.0018004869999999</v>
      </c>
      <c r="X1095" s="5">
        <f t="shared" si="434"/>
        <v>0.65316861999999998</v>
      </c>
      <c r="Y1095" s="11">
        <f t="shared" si="435"/>
        <v>0</v>
      </c>
      <c r="Z1095" s="2" t="s">
        <v>65</v>
      </c>
      <c r="AA1095" s="64">
        <f t="shared" si="442"/>
        <v>44560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2"/>
      <c r="DH1095" s="1"/>
      <c r="DI1095" s="1"/>
      <c r="DJ1095" s="1"/>
      <c r="DK1095" s="1"/>
      <c r="DL1095" s="1"/>
      <c r="DM1095" s="1"/>
    </row>
    <row r="1096" spans="1:117" x14ac:dyDescent="0.2">
      <c r="A1096" s="97">
        <f t="shared" si="436"/>
        <v>44537</v>
      </c>
      <c r="B1096" s="5">
        <f t="shared" si="425"/>
        <v>363.68148702000002</v>
      </c>
      <c r="C1096" s="5">
        <f t="shared" si="437"/>
        <v>312.49932138000003</v>
      </c>
      <c r="D1096" s="63">
        <f t="shared" si="438"/>
        <v>5739.56</v>
      </c>
      <c r="E1096" s="11">
        <f>IF(K1096=1,VLOOKUP(A1096,[1]Plan1!$BO$80:$BQ$314,3),E1095)</f>
        <v>5769.98</v>
      </c>
      <c r="F1096" s="143">
        <f t="shared" si="439"/>
        <v>44363</v>
      </c>
      <c r="G1096" s="9">
        <f t="shared" si="426"/>
        <v>5.3000578441551038E-3</v>
      </c>
      <c r="H1096" s="64">
        <f t="shared" si="443"/>
        <v>44545</v>
      </c>
      <c r="I1096" s="64">
        <f t="shared" si="427"/>
        <v>44545</v>
      </c>
      <c r="J1096" s="1">
        <f t="shared" si="440"/>
        <v>21</v>
      </c>
      <c r="K1096" s="1">
        <f t="shared" si="447"/>
        <v>15</v>
      </c>
      <c r="L1096" s="5">
        <f t="shared" si="428"/>
        <v>1.0037828900000001</v>
      </c>
      <c r="M1096" s="12">
        <f t="shared" si="448"/>
        <v>1.00530005</v>
      </c>
      <c r="N1096" s="12">
        <f t="shared" si="444"/>
        <v>1.1567933469536782</v>
      </c>
      <c r="O1096" s="5">
        <f t="shared" si="446"/>
        <v>1.1611693599999999</v>
      </c>
      <c r="P1096" s="5">
        <f t="shared" si="429"/>
        <v>362.86463700000002</v>
      </c>
      <c r="Q1096" s="10">
        <f t="shared" si="430"/>
        <v>0</v>
      </c>
      <c r="R1096" s="6">
        <f t="shared" si="431"/>
        <v>0</v>
      </c>
      <c r="S1096" s="5">
        <f t="shared" si="432"/>
        <v>0</v>
      </c>
      <c r="T1096" s="6">
        <f t="shared" si="441"/>
        <v>0.12</v>
      </c>
      <c r="U1096" s="10">
        <f t="shared" si="445"/>
        <v>5</v>
      </c>
      <c r="V1096" s="10">
        <v>252</v>
      </c>
      <c r="W1096" s="12">
        <f t="shared" si="433"/>
        <v>1.002251115</v>
      </c>
      <c r="X1096" s="5">
        <f t="shared" si="434"/>
        <v>0.81685001999999995</v>
      </c>
      <c r="Y1096" s="11">
        <f t="shared" si="435"/>
        <v>0</v>
      </c>
      <c r="Z1096" s="2" t="s">
        <v>65</v>
      </c>
      <c r="AA1096" s="64">
        <f t="shared" si="442"/>
        <v>44560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2"/>
      <c r="DH1096" s="1"/>
      <c r="DI1096" s="1"/>
      <c r="DJ1096" s="1"/>
      <c r="DK1096" s="1"/>
      <c r="DL1096" s="1"/>
      <c r="DM1096" s="1"/>
    </row>
    <row r="1097" spans="1:117" x14ac:dyDescent="0.2">
      <c r="A1097" s="97">
        <f t="shared" si="436"/>
        <v>44538</v>
      </c>
      <c r="B1097" s="5">
        <f t="shared" si="425"/>
        <v>363.93667740999996</v>
      </c>
      <c r="C1097" s="5">
        <f t="shared" si="437"/>
        <v>312.49932138000003</v>
      </c>
      <c r="D1097" s="63">
        <f t="shared" si="438"/>
        <v>5739.56</v>
      </c>
      <c r="E1097" s="11">
        <f>IF(K1097=1,VLOOKUP(A1097,[1]Plan1!$BO$80:$BQ$314,3),E1096)</f>
        <v>5769.98</v>
      </c>
      <c r="F1097" s="143">
        <f t="shared" si="439"/>
        <v>44363</v>
      </c>
      <c r="G1097" s="9">
        <f t="shared" si="426"/>
        <v>5.3000578441551038E-3</v>
      </c>
      <c r="H1097" s="64">
        <f t="shared" si="443"/>
        <v>44545</v>
      </c>
      <c r="I1097" s="64">
        <f t="shared" si="427"/>
        <v>44545</v>
      </c>
      <c r="J1097" s="1">
        <f t="shared" si="440"/>
        <v>21</v>
      </c>
      <c r="K1097" s="1">
        <f t="shared" si="447"/>
        <v>16</v>
      </c>
      <c r="L1097" s="5">
        <f t="shared" si="428"/>
        <v>1.00403559</v>
      </c>
      <c r="M1097" s="12">
        <f t="shared" si="448"/>
        <v>1.00530005</v>
      </c>
      <c r="N1097" s="12">
        <f t="shared" si="444"/>
        <v>1.1567933469536782</v>
      </c>
      <c r="O1097" s="5">
        <f t="shared" si="446"/>
        <v>1.1614616900000001</v>
      </c>
      <c r="P1097" s="5">
        <f t="shared" si="429"/>
        <v>362.95598992999999</v>
      </c>
      <c r="Q1097" s="10">
        <f t="shared" si="430"/>
        <v>0</v>
      </c>
      <c r="R1097" s="6">
        <f t="shared" si="431"/>
        <v>0</v>
      </c>
      <c r="S1097" s="5">
        <f t="shared" si="432"/>
        <v>0</v>
      </c>
      <c r="T1097" s="6">
        <f t="shared" si="441"/>
        <v>0.12</v>
      </c>
      <c r="U1097" s="10">
        <f t="shared" si="445"/>
        <v>6</v>
      </c>
      <c r="V1097" s="10">
        <v>252</v>
      </c>
      <c r="W1097" s="12">
        <f t="shared" si="433"/>
        <v>1.002701946</v>
      </c>
      <c r="X1097" s="5">
        <f t="shared" si="434"/>
        <v>0.98068747999999994</v>
      </c>
      <c r="Y1097" s="11">
        <f t="shared" si="435"/>
        <v>0</v>
      </c>
      <c r="Z1097" s="2" t="s">
        <v>65</v>
      </c>
      <c r="AA1097" s="64">
        <f t="shared" si="442"/>
        <v>44560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2"/>
      <c r="DH1097" s="1"/>
      <c r="DI1097" s="1"/>
      <c r="DJ1097" s="1"/>
      <c r="DK1097" s="1"/>
      <c r="DL1097" s="1"/>
      <c r="DM1097" s="1"/>
    </row>
    <row r="1098" spans="1:117" x14ac:dyDescent="0.2">
      <c r="A1098" s="97">
        <f t="shared" si="436"/>
        <v>44539</v>
      </c>
      <c r="B1098" s="5">
        <f t="shared" ref="B1098:B1161" si="449">(P1098+X1098)</f>
        <v>364.19204544000002</v>
      </c>
      <c r="C1098" s="5">
        <f t="shared" si="437"/>
        <v>312.49932138000003</v>
      </c>
      <c r="D1098" s="63">
        <f t="shared" si="438"/>
        <v>5739.56</v>
      </c>
      <c r="E1098" s="11">
        <f>IF(K1098=1,VLOOKUP(A1098,[1]Plan1!$BO$80:$BQ$314,3),E1097)</f>
        <v>5769.98</v>
      </c>
      <c r="F1098" s="143">
        <f t="shared" si="439"/>
        <v>44363</v>
      </c>
      <c r="G1098" s="9">
        <f t="shared" ref="G1098:G1161" si="450">(E1098/D1098)-1</f>
        <v>5.3000578441551038E-3</v>
      </c>
      <c r="H1098" s="64">
        <f t="shared" si="443"/>
        <v>44545</v>
      </c>
      <c r="I1098" s="64">
        <f t="shared" ref="I1098:I1161" si="451">IF(A1098&gt;I1097,H1098,I1097)</f>
        <v>44545</v>
      </c>
      <c r="J1098" s="1">
        <f t="shared" si="440"/>
        <v>21</v>
      </c>
      <c r="K1098" s="1">
        <f t="shared" si="447"/>
        <v>17</v>
      </c>
      <c r="L1098" s="5">
        <f t="shared" ref="L1098:L1161" si="452">TRUNC((E1098/D1098)^TRUNC((K1098/J1098),9),8)</f>
        <v>1.0042883600000001</v>
      </c>
      <c r="M1098" s="12">
        <f t="shared" si="448"/>
        <v>1.00530005</v>
      </c>
      <c r="N1098" s="12">
        <f t="shared" si="444"/>
        <v>1.1567933469536782</v>
      </c>
      <c r="O1098" s="5">
        <f t="shared" si="446"/>
        <v>1.1617540900000001</v>
      </c>
      <c r="P1098" s="5">
        <f t="shared" ref="P1098:P1161" si="453">TRUNC(C1098*O1098,8)</f>
        <v>363.04736473000003</v>
      </c>
      <c r="Q1098" s="10">
        <f t="shared" ref="Q1098:Q1161" si="454">IF(VLOOKUP(A1098,AD$10:AK$114,8)=VLOOKUP(A1097,AD$10:AK$114,8),0,VLOOKUP(A1098,AD$10:AK$114,8))</f>
        <v>0</v>
      </c>
      <c r="R1098" s="6">
        <f t="shared" ref="R1098:R1161" si="455">IF(Q1098&gt;0,VLOOKUP($A1098,$AD$10:$AI$114,6),0)</f>
        <v>0</v>
      </c>
      <c r="S1098" s="5">
        <f t="shared" ref="S1098:S1161" si="456">IF(R1098&gt;0,TRUNC(R1098*P1098,8),0)</f>
        <v>0</v>
      </c>
      <c r="T1098" s="6">
        <f t="shared" si="441"/>
        <v>0.12</v>
      </c>
      <c r="U1098" s="10">
        <f t="shared" si="445"/>
        <v>7</v>
      </c>
      <c r="V1098" s="10">
        <v>252</v>
      </c>
      <c r="W1098" s="12">
        <f t="shared" ref="W1098:W1161" si="457">ROUND((1+T1098)^TRUNC((U1098/V1098),9),9)</f>
        <v>1.003152979</v>
      </c>
      <c r="X1098" s="5">
        <f t="shared" ref="X1098:X1161" si="458">TRUNC((P1098*(W1098-1)),8)</f>
        <v>1.14468071</v>
      </c>
      <c r="Y1098" s="11">
        <f t="shared" ref="Y1098:Y1161" si="459">IF(Q1098&gt;0,S1098+X1098,0)</f>
        <v>0</v>
      </c>
      <c r="Z1098" s="2" t="s">
        <v>65</v>
      </c>
      <c r="AA1098" s="64">
        <f t="shared" si="442"/>
        <v>44560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2"/>
      <c r="DH1098" s="1"/>
      <c r="DI1098" s="1"/>
      <c r="DJ1098" s="1"/>
      <c r="DK1098" s="1"/>
      <c r="DL1098" s="1"/>
      <c r="DM1098" s="1"/>
    </row>
    <row r="1099" spans="1:117" x14ac:dyDescent="0.2">
      <c r="A1099" s="97">
        <f t="shared" ref="A1099:A1162" si="460">(A1098+1)</f>
        <v>44540</v>
      </c>
      <c r="B1099" s="5">
        <f t="shared" si="449"/>
        <v>364.44759194</v>
      </c>
      <c r="C1099" s="5">
        <f t="shared" ref="C1099:C1162" si="461">TRUNC(IF(Q1098&gt;0,VLOOKUP(A1098,$AD$12:$AE$114,2),C1098),8)</f>
        <v>312.49932138000003</v>
      </c>
      <c r="D1099" s="63">
        <f t="shared" ref="D1099:D1162" si="462">IF(E1099=E1098,D1098,E1098)</f>
        <v>5739.56</v>
      </c>
      <c r="E1099" s="11">
        <f>IF(K1099=1,VLOOKUP(A1099,[1]Plan1!$BO$80:$BQ$314,3),E1098)</f>
        <v>5769.98</v>
      </c>
      <c r="F1099" s="143">
        <f t="shared" ref="F1099:F1162" si="463">IF(D1099=D1098,F1098,A1099)</f>
        <v>44363</v>
      </c>
      <c r="G1099" s="9">
        <f t="shared" si="450"/>
        <v>5.3000578441551038E-3</v>
      </c>
      <c r="H1099" s="64">
        <f t="shared" si="443"/>
        <v>44545</v>
      </c>
      <c r="I1099" s="64">
        <f t="shared" si="451"/>
        <v>44545</v>
      </c>
      <c r="J1099" s="1">
        <f t="shared" ref="J1099:J1162" si="464">IF(I1099=I1098,J1098,NETWORKDAYS(I1098,I1099,$AD$118:$AD$502)-1)</f>
        <v>21</v>
      </c>
      <c r="K1099" s="1">
        <f t="shared" si="447"/>
        <v>18</v>
      </c>
      <c r="L1099" s="5">
        <f t="shared" si="452"/>
        <v>1.0045411900000001</v>
      </c>
      <c r="M1099" s="12">
        <f t="shared" si="448"/>
        <v>1.00530005</v>
      </c>
      <c r="N1099" s="12">
        <f t="shared" si="444"/>
        <v>1.1567933469536782</v>
      </c>
      <c r="O1099" s="5">
        <f t="shared" si="446"/>
        <v>1.1620465600000001</v>
      </c>
      <c r="P1099" s="5">
        <f t="shared" si="453"/>
        <v>363.13876140999997</v>
      </c>
      <c r="Q1099" s="10">
        <f t="shared" si="454"/>
        <v>0</v>
      </c>
      <c r="R1099" s="6">
        <f t="shared" si="455"/>
        <v>0</v>
      </c>
      <c r="S1099" s="5">
        <f t="shared" si="456"/>
        <v>0</v>
      </c>
      <c r="T1099" s="6">
        <f t="shared" ref="T1099:T1162" si="465">(T1098)</f>
        <v>0.12</v>
      </c>
      <c r="U1099" s="10">
        <f t="shared" si="445"/>
        <v>8</v>
      </c>
      <c r="V1099" s="10">
        <v>252</v>
      </c>
      <c r="W1099" s="12">
        <f t="shared" si="457"/>
        <v>1.003604216</v>
      </c>
      <c r="X1099" s="5">
        <f t="shared" si="458"/>
        <v>1.30883053</v>
      </c>
      <c r="Y1099" s="11">
        <f t="shared" si="459"/>
        <v>0</v>
      </c>
      <c r="Z1099" s="2" t="s">
        <v>65</v>
      </c>
      <c r="AA1099" s="64">
        <f t="shared" ref="AA1099:AA1162" si="466">IF(Q1098&gt;0,VLOOKUP(A1098,$AD$10:$AL$114,9),AA1098)</f>
        <v>44560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2"/>
      <c r="DH1099" s="1"/>
      <c r="DI1099" s="1"/>
      <c r="DJ1099" s="1"/>
      <c r="DK1099" s="1"/>
      <c r="DL1099" s="1"/>
      <c r="DM1099" s="1"/>
    </row>
    <row r="1100" spans="1:117" x14ac:dyDescent="0.2">
      <c r="A1100" s="97">
        <f t="shared" si="460"/>
        <v>44541</v>
      </c>
      <c r="B1100" s="5">
        <f t="shared" si="449"/>
        <v>364.70331625</v>
      </c>
      <c r="C1100" s="5">
        <f t="shared" si="461"/>
        <v>312.49932138000003</v>
      </c>
      <c r="D1100" s="63">
        <f t="shared" si="462"/>
        <v>5739.56</v>
      </c>
      <c r="E1100" s="11">
        <f>IF(K1100=1,VLOOKUP(A1100,[1]Plan1!$BO$80:$BQ$314,3),E1099)</f>
        <v>5769.98</v>
      </c>
      <c r="F1100" s="143">
        <f t="shared" si="463"/>
        <v>44363</v>
      </c>
      <c r="G1100" s="9">
        <f t="shared" si="450"/>
        <v>5.3000578441551038E-3</v>
      </c>
      <c r="H1100" s="64">
        <f t="shared" ref="H1100:H1163" si="467">IF(DAY(A1100)=15,VLOOKUP(A1100,AH$118:AK$167,4),H1099)</f>
        <v>44545</v>
      </c>
      <c r="I1100" s="64">
        <f t="shared" si="451"/>
        <v>44545</v>
      </c>
      <c r="J1100" s="1">
        <f t="shared" si="464"/>
        <v>21</v>
      </c>
      <c r="K1100" s="1">
        <f t="shared" si="447"/>
        <v>19</v>
      </c>
      <c r="L1100" s="5">
        <f t="shared" si="452"/>
        <v>1.0047940799999999</v>
      </c>
      <c r="M1100" s="12">
        <f t="shared" si="448"/>
        <v>1.00530005</v>
      </c>
      <c r="N1100" s="12">
        <f t="shared" si="444"/>
        <v>1.1567933469536782</v>
      </c>
      <c r="O1100" s="5">
        <f t="shared" si="446"/>
        <v>1.1623391000000001</v>
      </c>
      <c r="P1100" s="5">
        <f t="shared" si="453"/>
        <v>363.23017995999999</v>
      </c>
      <c r="Q1100" s="10">
        <f t="shared" si="454"/>
        <v>0</v>
      </c>
      <c r="R1100" s="6">
        <f t="shared" si="455"/>
        <v>0</v>
      </c>
      <c r="S1100" s="5">
        <f t="shared" si="456"/>
        <v>0</v>
      </c>
      <c r="T1100" s="6">
        <f t="shared" si="465"/>
        <v>0.12</v>
      </c>
      <c r="U1100" s="10">
        <f t="shared" si="445"/>
        <v>9</v>
      </c>
      <c r="V1100" s="10">
        <v>252</v>
      </c>
      <c r="W1100" s="12">
        <f t="shared" si="457"/>
        <v>1.0040556549999999</v>
      </c>
      <c r="X1100" s="5">
        <f t="shared" si="458"/>
        <v>1.47313629</v>
      </c>
      <c r="Y1100" s="11">
        <f t="shared" si="459"/>
        <v>0</v>
      </c>
      <c r="Z1100" s="2" t="s">
        <v>65</v>
      </c>
      <c r="AA1100" s="64">
        <f t="shared" si="466"/>
        <v>44560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2"/>
      <c r="DH1100" s="1"/>
      <c r="DI1100" s="1"/>
      <c r="DJ1100" s="1"/>
      <c r="DK1100" s="1"/>
      <c r="DL1100" s="1"/>
      <c r="DM1100" s="1"/>
    </row>
    <row r="1101" spans="1:117" x14ac:dyDescent="0.2">
      <c r="A1101" s="97">
        <f t="shared" si="460"/>
        <v>44542</v>
      </c>
      <c r="B1101" s="5">
        <f t="shared" si="449"/>
        <v>364.70331625</v>
      </c>
      <c r="C1101" s="5">
        <f t="shared" si="461"/>
        <v>312.49932138000003</v>
      </c>
      <c r="D1101" s="63">
        <f t="shared" si="462"/>
        <v>5739.56</v>
      </c>
      <c r="E1101" s="11">
        <f>IF(K1101=1,VLOOKUP(A1101,[1]Plan1!$BO$80:$BQ$314,3),E1100)</f>
        <v>5769.98</v>
      </c>
      <c r="F1101" s="143">
        <f t="shared" si="463"/>
        <v>44363</v>
      </c>
      <c r="G1101" s="9">
        <f t="shared" si="450"/>
        <v>5.3000578441551038E-3</v>
      </c>
      <c r="H1101" s="64">
        <f t="shared" si="467"/>
        <v>44545</v>
      </c>
      <c r="I1101" s="64">
        <f t="shared" si="451"/>
        <v>44545</v>
      </c>
      <c r="J1101" s="1">
        <f t="shared" si="464"/>
        <v>21</v>
      </c>
      <c r="K1101" s="1">
        <f t="shared" si="447"/>
        <v>19</v>
      </c>
      <c r="L1101" s="5">
        <f t="shared" si="452"/>
        <v>1.0047940799999999</v>
      </c>
      <c r="M1101" s="12">
        <f t="shared" si="448"/>
        <v>1.00530005</v>
      </c>
      <c r="N1101" s="12">
        <f t="shared" si="444"/>
        <v>1.1567933469536782</v>
      </c>
      <c r="O1101" s="5">
        <f t="shared" si="446"/>
        <v>1.1623391000000001</v>
      </c>
      <c r="P1101" s="5">
        <f t="shared" si="453"/>
        <v>363.23017995999999</v>
      </c>
      <c r="Q1101" s="10">
        <f t="shared" si="454"/>
        <v>0</v>
      </c>
      <c r="R1101" s="6">
        <f t="shared" si="455"/>
        <v>0</v>
      </c>
      <c r="S1101" s="5">
        <f t="shared" si="456"/>
        <v>0</v>
      </c>
      <c r="T1101" s="6">
        <f t="shared" si="465"/>
        <v>0.12</v>
      </c>
      <c r="U1101" s="10">
        <f t="shared" si="445"/>
        <v>9</v>
      </c>
      <c r="V1101" s="10">
        <v>252</v>
      </c>
      <c r="W1101" s="12">
        <f t="shared" si="457"/>
        <v>1.0040556549999999</v>
      </c>
      <c r="X1101" s="5">
        <f t="shared" si="458"/>
        <v>1.47313629</v>
      </c>
      <c r="Y1101" s="11">
        <f t="shared" si="459"/>
        <v>0</v>
      </c>
      <c r="Z1101" s="2" t="s">
        <v>65</v>
      </c>
      <c r="AA1101" s="64">
        <f t="shared" si="466"/>
        <v>44560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2"/>
      <c r="DH1101" s="1"/>
      <c r="DI1101" s="1"/>
      <c r="DJ1101" s="1"/>
      <c r="DK1101" s="1"/>
      <c r="DL1101" s="1"/>
      <c r="DM1101" s="1"/>
    </row>
    <row r="1102" spans="1:117" x14ac:dyDescent="0.2">
      <c r="A1102" s="97">
        <f t="shared" si="460"/>
        <v>44543</v>
      </c>
      <c r="B1102" s="5">
        <f t="shared" si="449"/>
        <v>364.70331625</v>
      </c>
      <c r="C1102" s="5">
        <f t="shared" si="461"/>
        <v>312.49932138000003</v>
      </c>
      <c r="D1102" s="63">
        <f t="shared" si="462"/>
        <v>5739.56</v>
      </c>
      <c r="E1102" s="11">
        <f>IF(K1102=1,VLOOKUP(A1102,[1]Plan1!$BO$80:$BQ$314,3),E1101)</f>
        <v>5769.98</v>
      </c>
      <c r="F1102" s="143">
        <f t="shared" si="463"/>
        <v>44363</v>
      </c>
      <c r="G1102" s="9">
        <f t="shared" si="450"/>
        <v>5.3000578441551038E-3</v>
      </c>
      <c r="H1102" s="64">
        <f t="shared" si="467"/>
        <v>44545</v>
      </c>
      <c r="I1102" s="64">
        <f t="shared" si="451"/>
        <v>44545</v>
      </c>
      <c r="J1102" s="1">
        <f t="shared" si="464"/>
        <v>21</v>
      </c>
      <c r="K1102" s="1">
        <f t="shared" si="447"/>
        <v>19</v>
      </c>
      <c r="L1102" s="5">
        <f t="shared" si="452"/>
        <v>1.0047940799999999</v>
      </c>
      <c r="M1102" s="12">
        <f t="shared" si="448"/>
        <v>1.00530005</v>
      </c>
      <c r="N1102" s="12">
        <f t="shared" si="444"/>
        <v>1.1567933469536782</v>
      </c>
      <c r="O1102" s="5">
        <f t="shared" si="446"/>
        <v>1.1623391000000001</v>
      </c>
      <c r="P1102" s="5">
        <f t="shared" si="453"/>
        <v>363.23017995999999</v>
      </c>
      <c r="Q1102" s="10">
        <f t="shared" si="454"/>
        <v>0</v>
      </c>
      <c r="R1102" s="6">
        <f t="shared" si="455"/>
        <v>0</v>
      </c>
      <c r="S1102" s="5">
        <f t="shared" si="456"/>
        <v>0</v>
      </c>
      <c r="T1102" s="6">
        <f t="shared" si="465"/>
        <v>0.12</v>
      </c>
      <c r="U1102" s="10">
        <f t="shared" si="445"/>
        <v>9</v>
      </c>
      <c r="V1102" s="10">
        <v>252</v>
      </c>
      <c r="W1102" s="12">
        <f t="shared" si="457"/>
        <v>1.0040556549999999</v>
      </c>
      <c r="X1102" s="5">
        <f t="shared" si="458"/>
        <v>1.47313629</v>
      </c>
      <c r="Y1102" s="11">
        <f t="shared" si="459"/>
        <v>0</v>
      </c>
      <c r="Z1102" s="2" t="s">
        <v>65</v>
      </c>
      <c r="AA1102" s="64">
        <f t="shared" si="466"/>
        <v>44560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2"/>
      <c r="DH1102" s="1"/>
      <c r="DI1102" s="1"/>
      <c r="DJ1102" s="1"/>
      <c r="DK1102" s="1"/>
      <c r="DL1102" s="1"/>
      <c r="DM1102" s="1"/>
    </row>
    <row r="1103" spans="1:117" x14ac:dyDescent="0.2">
      <c r="A1103" s="97">
        <f t="shared" si="460"/>
        <v>44544</v>
      </c>
      <c r="B1103" s="5">
        <f t="shared" si="449"/>
        <v>364.95921881999999</v>
      </c>
      <c r="C1103" s="5">
        <f t="shared" si="461"/>
        <v>312.49932138000003</v>
      </c>
      <c r="D1103" s="63">
        <f t="shared" si="462"/>
        <v>5739.56</v>
      </c>
      <c r="E1103" s="11">
        <f>IF(K1103=1,VLOOKUP(A1103,[1]Plan1!$BO$80:$BQ$314,3),E1102)</f>
        <v>5769.98</v>
      </c>
      <c r="F1103" s="143">
        <f t="shared" si="463"/>
        <v>44363</v>
      </c>
      <c r="G1103" s="9">
        <f t="shared" si="450"/>
        <v>5.3000578441551038E-3</v>
      </c>
      <c r="H1103" s="64">
        <f t="shared" si="467"/>
        <v>44545</v>
      </c>
      <c r="I1103" s="64">
        <f t="shared" si="451"/>
        <v>44545</v>
      </c>
      <c r="J1103" s="1">
        <f t="shared" si="464"/>
        <v>21</v>
      </c>
      <c r="K1103" s="1">
        <f t="shared" si="447"/>
        <v>20</v>
      </c>
      <c r="L1103" s="5">
        <f t="shared" si="452"/>
        <v>1.0050470300000001</v>
      </c>
      <c r="M1103" s="12">
        <f t="shared" si="448"/>
        <v>1.00530005</v>
      </c>
      <c r="N1103" s="12">
        <f t="shared" si="444"/>
        <v>1.1567933469536782</v>
      </c>
      <c r="O1103" s="5">
        <f t="shared" si="446"/>
        <v>1.1626317100000001</v>
      </c>
      <c r="P1103" s="5">
        <f t="shared" si="453"/>
        <v>363.32162038000001</v>
      </c>
      <c r="Q1103" s="10">
        <f t="shared" si="454"/>
        <v>0</v>
      </c>
      <c r="R1103" s="6">
        <f t="shared" si="455"/>
        <v>0</v>
      </c>
      <c r="S1103" s="5">
        <f t="shared" si="456"/>
        <v>0</v>
      </c>
      <c r="T1103" s="6">
        <f t="shared" si="465"/>
        <v>0.12</v>
      </c>
      <c r="U1103" s="10">
        <f t="shared" si="445"/>
        <v>10</v>
      </c>
      <c r="V1103" s="10">
        <v>252</v>
      </c>
      <c r="W1103" s="12">
        <f t="shared" si="457"/>
        <v>1.004507297</v>
      </c>
      <c r="X1103" s="5">
        <f t="shared" si="458"/>
        <v>1.6375984400000001</v>
      </c>
      <c r="Y1103" s="11">
        <f t="shared" si="459"/>
        <v>0</v>
      </c>
      <c r="Z1103" s="2" t="s">
        <v>65</v>
      </c>
      <c r="AA1103" s="64">
        <f t="shared" si="466"/>
        <v>44560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2"/>
      <c r="DH1103" s="1"/>
      <c r="DI1103" s="1"/>
      <c r="DJ1103" s="1"/>
      <c r="DK1103" s="1"/>
      <c r="DL1103" s="1"/>
      <c r="DM1103" s="1"/>
    </row>
    <row r="1104" spans="1:117" x14ac:dyDescent="0.2">
      <c r="A1104" s="97">
        <f t="shared" si="460"/>
        <v>44545</v>
      </c>
      <c r="B1104" s="5">
        <f t="shared" si="449"/>
        <v>365.21530326999999</v>
      </c>
      <c r="C1104" s="5">
        <f t="shared" si="461"/>
        <v>312.49932138000003</v>
      </c>
      <c r="D1104" s="63">
        <f t="shared" si="462"/>
        <v>5739.56</v>
      </c>
      <c r="E1104" s="11">
        <f>IF(K1104=1,VLOOKUP(A1104,[1]Plan1!$BO$80:$BQ$314,3),E1103)</f>
        <v>5769.98</v>
      </c>
      <c r="F1104" s="143">
        <f t="shared" si="463"/>
        <v>44363</v>
      </c>
      <c r="G1104" s="9">
        <f t="shared" si="450"/>
        <v>5.3000578441551038E-3</v>
      </c>
      <c r="H1104" s="64">
        <f t="shared" si="467"/>
        <v>44578</v>
      </c>
      <c r="I1104" s="64">
        <f t="shared" si="451"/>
        <v>44545</v>
      </c>
      <c r="J1104" s="1">
        <f t="shared" si="464"/>
        <v>21</v>
      </c>
      <c r="K1104" s="1">
        <f t="shared" si="447"/>
        <v>21</v>
      </c>
      <c r="L1104" s="5">
        <f t="shared" si="452"/>
        <v>1.00530005</v>
      </c>
      <c r="M1104" s="12">
        <f t="shared" si="448"/>
        <v>1.00530005</v>
      </c>
      <c r="N1104" s="12">
        <f t="shared" si="444"/>
        <v>1.1567933469536782</v>
      </c>
      <c r="O1104" s="5">
        <f t="shared" si="446"/>
        <v>1.1629244000000001</v>
      </c>
      <c r="P1104" s="5">
        <f t="shared" si="453"/>
        <v>363.41308580999998</v>
      </c>
      <c r="Q1104" s="10">
        <f t="shared" si="454"/>
        <v>0</v>
      </c>
      <c r="R1104" s="6">
        <f t="shared" si="455"/>
        <v>0</v>
      </c>
      <c r="S1104" s="5">
        <f t="shared" si="456"/>
        <v>0</v>
      </c>
      <c r="T1104" s="6">
        <f t="shared" si="465"/>
        <v>0.12</v>
      </c>
      <c r="U1104" s="10">
        <f t="shared" si="445"/>
        <v>11</v>
      </c>
      <c r="V1104" s="10">
        <v>252</v>
      </c>
      <c r="W1104" s="12">
        <f t="shared" si="457"/>
        <v>1.004959143</v>
      </c>
      <c r="X1104" s="5">
        <f t="shared" si="458"/>
        <v>1.80221746</v>
      </c>
      <c r="Y1104" s="11">
        <f t="shared" si="459"/>
        <v>0</v>
      </c>
      <c r="Z1104" s="2" t="s">
        <v>65</v>
      </c>
      <c r="AA1104" s="64">
        <f t="shared" si="466"/>
        <v>44560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2"/>
      <c r="DH1104" s="1"/>
      <c r="DI1104" s="1"/>
      <c r="DJ1104" s="1"/>
      <c r="DK1104" s="1"/>
      <c r="DL1104" s="1"/>
      <c r="DM1104" s="1"/>
    </row>
    <row r="1105" spans="1:117" x14ac:dyDescent="0.2">
      <c r="A1105" s="97">
        <f t="shared" si="460"/>
        <v>44546</v>
      </c>
      <c r="B1105" s="5">
        <f t="shared" si="449"/>
        <v>365.46356685999996</v>
      </c>
      <c r="C1105" s="5">
        <f t="shared" si="461"/>
        <v>312.49932138000003</v>
      </c>
      <c r="D1105" s="63">
        <f t="shared" si="462"/>
        <v>5739.56</v>
      </c>
      <c r="E1105" s="11">
        <f>IF(K1105=1,VLOOKUP(A1105,[1]Plan1!$BO$80:$BQ$314,3),E1104)</f>
        <v>5769.98</v>
      </c>
      <c r="F1105" s="143">
        <f t="shared" si="463"/>
        <v>44363</v>
      </c>
      <c r="G1105" s="9">
        <f t="shared" si="450"/>
        <v>5.3000578441551038E-3</v>
      </c>
      <c r="H1105" s="64">
        <f t="shared" si="467"/>
        <v>44578</v>
      </c>
      <c r="I1105" s="64">
        <f t="shared" si="451"/>
        <v>44578</v>
      </c>
      <c r="J1105" s="1">
        <f t="shared" si="464"/>
        <v>23</v>
      </c>
      <c r="K1105" s="1">
        <f t="shared" si="447"/>
        <v>1</v>
      </c>
      <c r="L1105" s="5">
        <f t="shared" si="452"/>
        <v>1.00022985</v>
      </c>
      <c r="M1105" s="12">
        <f t="shared" si="448"/>
        <v>1.00530005</v>
      </c>
      <c r="N1105" s="12">
        <f t="shared" si="444"/>
        <v>1.1629244095322</v>
      </c>
      <c r="O1105" s="5">
        <f t="shared" si="446"/>
        <v>1.1631917000000001</v>
      </c>
      <c r="P1105" s="5">
        <f t="shared" si="453"/>
        <v>363.49661687999998</v>
      </c>
      <c r="Q1105" s="10">
        <f t="shared" si="454"/>
        <v>0</v>
      </c>
      <c r="R1105" s="6">
        <f t="shared" si="455"/>
        <v>0</v>
      </c>
      <c r="S1105" s="5">
        <f t="shared" si="456"/>
        <v>0</v>
      </c>
      <c r="T1105" s="6">
        <f t="shared" si="465"/>
        <v>0.12</v>
      </c>
      <c r="U1105" s="10">
        <f t="shared" si="445"/>
        <v>12</v>
      </c>
      <c r="V1105" s="10">
        <v>252</v>
      </c>
      <c r="W1105" s="12">
        <f t="shared" si="457"/>
        <v>1.005411192</v>
      </c>
      <c r="X1105" s="5">
        <f t="shared" si="458"/>
        <v>1.9669499800000001</v>
      </c>
      <c r="Y1105" s="11">
        <f t="shared" si="459"/>
        <v>0</v>
      </c>
      <c r="Z1105" s="2" t="s">
        <v>65</v>
      </c>
      <c r="AA1105" s="64">
        <f t="shared" si="466"/>
        <v>44560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2"/>
      <c r="DH1105" s="1"/>
      <c r="DI1105" s="1"/>
      <c r="DJ1105" s="1"/>
      <c r="DK1105" s="1"/>
      <c r="DL1105" s="1"/>
      <c r="DM1105" s="1"/>
    </row>
    <row r="1106" spans="1:117" x14ac:dyDescent="0.2">
      <c r="A1106" s="97">
        <f t="shared" si="460"/>
        <v>44547</v>
      </c>
      <c r="B1106" s="5">
        <f t="shared" si="449"/>
        <v>365.71200177999998</v>
      </c>
      <c r="C1106" s="5">
        <f t="shared" si="461"/>
        <v>312.49932138000003</v>
      </c>
      <c r="D1106" s="63">
        <f t="shared" si="462"/>
        <v>5739.56</v>
      </c>
      <c r="E1106" s="11">
        <f>IF(K1106=1,VLOOKUP(A1106,[1]Plan1!$BO$80:$BQ$314,3),E1105)</f>
        <v>5769.98</v>
      </c>
      <c r="F1106" s="143">
        <f t="shared" si="463"/>
        <v>44363</v>
      </c>
      <c r="G1106" s="9">
        <f t="shared" si="450"/>
        <v>5.3000578441551038E-3</v>
      </c>
      <c r="H1106" s="64">
        <f t="shared" si="467"/>
        <v>44578</v>
      </c>
      <c r="I1106" s="64">
        <f t="shared" si="451"/>
        <v>44578</v>
      </c>
      <c r="J1106" s="1">
        <f t="shared" si="464"/>
        <v>23</v>
      </c>
      <c r="K1106" s="1">
        <f t="shared" si="447"/>
        <v>2</v>
      </c>
      <c r="L1106" s="5">
        <f t="shared" si="452"/>
        <v>1.00045976</v>
      </c>
      <c r="M1106" s="12">
        <f t="shared" si="448"/>
        <v>1.00530005</v>
      </c>
      <c r="N1106" s="12">
        <f t="shared" si="444"/>
        <v>1.1629244095322</v>
      </c>
      <c r="O1106" s="5">
        <f t="shared" si="446"/>
        <v>1.16345907</v>
      </c>
      <c r="P1106" s="5">
        <f t="shared" si="453"/>
        <v>363.58016981999998</v>
      </c>
      <c r="Q1106" s="10">
        <f t="shared" si="454"/>
        <v>0</v>
      </c>
      <c r="R1106" s="6">
        <f t="shared" si="455"/>
        <v>0</v>
      </c>
      <c r="S1106" s="5">
        <f t="shared" si="456"/>
        <v>0</v>
      </c>
      <c r="T1106" s="6">
        <f t="shared" si="465"/>
        <v>0.12</v>
      </c>
      <c r="U1106" s="10">
        <f t="shared" si="445"/>
        <v>13</v>
      </c>
      <c r="V1106" s="10">
        <v>252</v>
      </c>
      <c r="W1106" s="12">
        <f t="shared" si="457"/>
        <v>1.0058634440000001</v>
      </c>
      <c r="X1106" s="5">
        <f t="shared" si="458"/>
        <v>2.13183196</v>
      </c>
      <c r="Y1106" s="11">
        <f t="shared" si="459"/>
        <v>0</v>
      </c>
      <c r="Z1106" s="2" t="s">
        <v>65</v>
      </c>
      <c r="AA1106" s="64">
        <f t="shared" si="466"/>
        <v>44560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2"/>
      <c r="DH1106" s="1"/>
      <c r="DI1106" s="1"/>
      <c r="DJ1106" s="1"/>
      <c r="DK1106" s="1"/>
      <c r="DL1106" s="1"/>
      <c r="DM1106" s="1"/>
    </row>
    <row r="1107" spans="1:117" x14ac:dyDescent="0.2">
      <c r="A1107" s="97">
        <f t="shared" si="460"/>
        <v>44548</v>
      </c>
      <c r="B1107" s="5">
        <f t="shared" si="449"/>
        <v>365.96060533999997</v>
      </c>
      <c r="C1107" s="5">
        <f t="shared" si="461"/>
        <v>312.49932138000003</v>
      </c>
      <c r="D1107" s="63">
        <f t="shared" si="462"/>
        <v>5739.56</v>
      </c>
      <c r="E1107" s="11">
        <f>IF(K1107=1,VLOOKUP(A1107,[1]Plan1!$BO$80:$BQ$314,3),E1106)</f>
        <v>5769.98</v>
      </c>
      <c r="F1107" s="143">
        <f t="shared" si="463"/>
        <v>44363</v>
      </c>
      <c r="G1107" s="9">
        <f t="shared" si="450"/>
        <v>5.3000578441551038E-3</v>
      </c>
      <c r="H1107" s="64">
        <f t="shared" si="467"/>
        <v>44578</v>
      </c>
      <c r="I1107" s="64">
        <f t="shared" si="451"/>
        <v>44578</v>
      </c>
      <c r="J1107" s="1">
        <f t="shared" si="464"/>
        <v>23</v>
      </c>
      <c r="K1107" s="1">
        <f t="shared" si="447"/>
        <v>3</v>
      </c>
      <c r="L1107" s="5">
        <f t="shared" si="452"/>
        <v>1.00068972</v>
      </c>
      <c r="M1107" s="12">
        <f t="shared" si="448"/>
        <v>1.00530005</v>
      </c>
      <c r="N1107" s="12">
        <f t="shared" si="444"/>
        <v>1.1629244095322</v>
      </c>
      <c r="O1107" s="5">
        <f t="shared" si="446"/>
        <v>1.1637265000000001</v>
      </c>
      <c r="P1107" s="5">
        <f t="shared" si="453"/>
        <v>363.66374151999997</v>
      </c>
      <c r="Q1107" s="10">
        <f t="shared" si="454"/>
        <v>0</v>
      </c>
      <c r="R1107" s="6">
        <f t="shared" si="455"/>
        <v>0</v>
      </c>
      <c r="S1107" s="5">
        <f t="shared" si="456"/>
        <v>0</v>
      </c>
      <c r="T1107" s="6">
        <f t="shared" si="465"/>
        <v>0.12</v>
      </c>
      <c r="U1107" s="10">
        <f t="shared" si="445"/>
        <v>14</v>
      </c>
      <c r="V1107" s="10">
        <v>252</v>
      </c>
      <c r="W1107" s="12">
        <f t="shared" si="457"/>
        <v>1.0063158999999999</v>
      </c>
      <c r="X1107" s="5">
        <f t="shared" si="458"/>
        <v>2.29686382</v>
      </c>
      <c r="Y1107" s="11">
        <f t="shared" si="459"/>
        <v>0</v>
      </c>
      <c r="Z1107" s="2" t="s">
        <v>65</v>
      </c>
      <c r="AA1107" s="64">
        <f t="shared" si="466"/>
        <v>44560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2"/>
      <c r="DH1107" s="1"/>
      <c r="DI1107" s="1"/>
      <c r="DJ1107" s="1"/>
      <c r="DK1107" s="1"/>
      <c r="DL1107" s="1"/>
      <c r="DM1107" s="1"/>
    </row>
    <row r="1108" spans="1:117" x14ac:dyDescent="0.2">
      <c r="A1108" s="97">
        <f t="shared" si="460"/>
        <v>44549</v>
      </c>
      <c r="B1108" s="5">
        <f t="shared" si="449"/>
        <v>365.96060533999997</v>
      </c>
      <c r="C1108" s="5">
        <f t="shared" si="461"/>
        <v>312.49932138000003</v>
      </c>
      <c r="D1108" s="63">
        <f t="shared" si="462"/>
        <v>5739.56</v>
      </c>
      <c r="E1108" s="11">
        <f>IF(K1108=1,VLOOKUP(A1108,[1]Plan1!$BO$80:$BQ$314,3),E1107)</f>
        <v>5769.98</v>
      </c>
      <c r="F1108" s="143">
        <f t="shared" si="463"/>
        <v>44363</v>
      </c>
      <c r="G1108" s="9">
        <f t="shared" si="450"/>
        <v>5.3000578441551038E-3</v>
      </c>
      <c r="H1108" s="64">
        <f t="shared" si="467"/>
        <v>44578</v>
      </c>
      <c r="I1108" s="64">
        <f t="shared" si="451"/>
        <v>44578</v>
      </c>
      <c r="J1108" s="1">
        <f t="shared" si="464"/>
        <v>23</v>
      </c>
      <c r="K1108" s="1">
        <f t="shared" si="447"/>
        <v>3</v>
      </c>
      <c r="L1108" s="5">
        <f t="shared" si="452"/>
        <v>1.00068972</v>
      </c>
      <c r="M1108" s="12">
        <f t="shared" si="448"/>
        <v>1.00530005</v>
      </c>
      <c r="N1108" s="12">
        <f t="shared" si="444"/>
        <v>1.1629244095322</v>
      </c>
      <c r="O1108" s="5">
        <f t="shared" si="446"/>
        <v>1.1637265000000001</v>
      </c>
      <c r="P1108" s="5">
        <f t="shared" si="453"/>
        <v>363.66374151999997</v>
      </c>
      <c r="Q1108" s="10">
        <f t="shared" si="454"/>
        <v>0</v>
      </c>
      <c r="R1108" s="6">
        <f t="shared" si="455"/>
        <v>0</v>
      </c>
      <c r="S1108" s="5">
        <f t="shared" si="456"/>
        <v>0</v>
      </c>
      <c r="T1108" s="6">
        <f t="shared" si="465"/>
        <v>0.12</v>
      </c>
      <c r="U1108" s="10">
        <f t="shared" si="445"/>
        <v>14</v>
      </c>
      <c r="V1108" s="10">
        <v>252</v>
      </c>
      <c r="W1108" s="12">
        <f t="shared" si="457"/>
        <v>1.0063158999999999</v>
      </c>
      <c r="X1108" s="5">
        <f t="shared" si="458"/>
        <v>2.29686382</v>
      </c>
      <c r="Y1108" s="11">
        <f t="shared" si="459"/>
        <v>0</v>
      </c>
      <c r="Z1108" s="2" t="s">
        <v>65</v>
      </c>
      <c r="AA1108" s="64">
        <f t="shared" si="466"/>
        <v>44560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2"/>
      <c r="DH1108" s="1"/>
      <c r="DI1108" s="1"/>
      <c r="DJ1108" s="1"/>
      <c r="DK1108" s="1"/>
      <c r="DL1108" s="1"/>
      <c r="DM1108" s="1"/>
    </row>
    <row r="1109" spans="1:117" x14ac:dyDescent="0.2">
      <c r="A1109" s="97">
        <f t="shared" si="460"/>
        <v>44550</v>
      </c>
      <c r="B1109" s="5">
        <f t="shared" si="449"/>
        <v>365.96060533999997</v>
      </c>
      <c r="C1109" s="5">
        <f t="shared" si="461"/>
        <v>312.49932138000003</v>
      </c>
      <c r="D1109" s="63">
        <f t="shared" si="462"/>
        <v>5739.56</v>
      </c>
      <c r="E1109" s="11">
        <f>IF(K1109=1,VLOOKUP(A1109,[1]Plan1!$BO$80:$BQ$314,3),E1108)</f>
        <v>5769.98</v>
      </c>
      <c r="F1109" s="143">
        <f t="shared" si="463"/>
        <v>44363</v>
      </c>
      <c r="G1109" s="9">
        <f t="shared" si="450"/>
        <v>5.3000578441551038E-3</v>
      </c>
      <c r="H1109" s="64">
        <f t="shared" si="467"/>
        <v>44578</v>
      </c>
      <c r="I1109" s="64">
        <f t="shared" si="451"/>
        <v>44578</v>
      </c>
      <c r="J1109" s="1">
        <f t="shared" si="464"/>
        <v>23</v>
      </c>
      <c r="K1109" s="1">
        <f t="shared" si="447"/>
        <v>3</v>
      </c>
      <c r="L1109" s="5">
        <f t="shared" si="452"/>
        <v>1.00068972</v>
      </c>
      <c r="M1109" s="12">
        <f t="shared" si="448"/>
        <v>1.00530005</v>
      </c>
      <c r="N1109" s="12">
        <f t="shared" si="444"/>
        <v>1.1629244095322</v>
      </c>
      <c r="O1109" s="5">
        <f t="shared" si="446"/>
        <v>1.1637265000000001</v>
      </c>
      <c r="P1109" s="5">
        <f t="shared" si="453"/>
        <v>363.66374151999997</v>
      </c>
      <c r="Q1109" s="10">
        <f t="shared" si="454"/>
        <v>0</v>
      </c>
      <c r="R1109" s="6">
        <f t="shared" si="455"/>
        <v>0</v>
      </c>
      <c r="S1109" s="5">
        <f t="shared" si="456"/>
        <v>0</v>
      </c>
      <c r="T1109" s="6">
        <f t="shared" si="465"/>
        <v>0.12</v>
      </c>
      <c r="U1109" s="10">
        <f t="shared" si="445"/>
        <v>14</v>
      </c>
      <c r="V1109" s="10">
        <v>252</v>
      </c>
      <c r="W1109" s="12">
        <f t="shared" si="457"/>
        <v>1.0063158999999999</v>
      </c>
      <c r="X1109" s="5">
        <f t="shared" si="458"/>
        <v>2.29686382</v>
      </c>
      <c r="Y1109" s="11">
        <f t="shared" si="459"/>
        <v>0</v>
      </c>
      <c r="Z1109" s="2" t="s">
        <v>65</v>
      </c>
      <c r="AA1109" s="64">
        <f t="shared" si="466"/>
        <v>44560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2"/>
      <c r="DH1109" s="1"/>
      <c r="DI1109" s="1"/>
      <c r="DJ1109" s="1"/>
      <c r="DK1109" s="1"/>
      <c r="DL1109" s="1"/>
      <c r="DM1109" s="1"/>
    </row>
    <row r="1110" spans="1:117" x14ac:dyDescent="0.2">
      <c r="A1110" s="97">
        <f t="shared" si="460"/>
        <v>44551</v>
      </c>
      <c r="B1110" s="5">
        <f t="shared" si="449"/>
        <v>366.20937409000004</v>
      </c>
      <c r="C1110" s="5">
        <f t="shared" si="461"/>
        <v>312.49932138000003</v>
      </c>
      <c r="D1110" s="63">
        <f t="shared" si="462"/>
        <v>5739.56</v>
      </c>
      <c r="E1110" s="11">
        <f>IF(K1110=1,VLOOKUP(A1110,[1]Plan1!$BO$80:$BQ$314,3),E1109)</f>
        <v>5769.98</v>
      </c>
      <c r="F1110" s="143">
        <f t="shared" si="463"/>
        <v>44363</v>
      </c>
      <c r="G1110" s="9">
        <f t="shared" si="450"/>
        <v>5.3000578441551038E-3</v>
      </c>
      <c r="H1110" s="64">
        <f t="shared" si="467"/>
        <v>44578</v>
      </c>
      <c r="I1110" s="64">
        <f t="shared" si="451"/>
        <v>44578</v>
      </c>
      <c r="J1110" s="1">
        <f t="shared" si="464"/>
        <v>23</v>
      </c>
      <c r="K1110" s="1">
        <f t="shared" si="447"/>
        <v>4</v>
      </c>
      <c r="L1110" s="5">
        <f t="shared" si="452"/>
        <v>1.0009197299999999</v>
      </c>
      <c r="M1110" s="12">
        <f t="shared" si="448"/>
        <v>1.00530005</v>
      </c>
      <c r="N1110" s="12">
        <f t="shared" si="444"/>
        <v>1.1629244095322</v>
      </c>
      <c r="O1110" s="5">
        <f t="shared" si="446"/>
        <v>1.1639939800000001</v>
      </c>
      <c r="P1110" s="5">
        <f t="shared" si="453"/>
        <v>363.74732884000002</v>
      </c>
      <c r="Q1110" s="10">
        <f t="shared" si="454"/>
        <v>0</v>
      </c>
      <c r="R1110" s="6">
        <f t="shared" si="455"/>
        <v>0</v>
      </c>
      <c r="S1110" s="5">
        <f t="shared" si="456"/>
        <v>0</v>
      </c>
      <c r="T1110" s="6">
        <f t="shared" si="465"/>
        <v>0.12</v>
      </c>
      <c r="U1110" s="10">
        <f t="shared" si="445"/>
        <v>15</v>
      </c>
      <c r="V1110" s="10">
        <v>252</v>
      </c>
      <c r="W1110" s="12">
        <f t="shared" si="457"/>
        <v>1.006768559</v>
      </c>
      <c r="X1110" s="5">
        <f t="shared" si="458"/>
        <v>2.4620452500000001</v>
      </c>
      <c r="Y1110" s="11">
        <f t="shared" si="459"/>
        <v>0</v>
      </c>
      <c r="Z1110" s="2" t="s">
        <v>65</v>
      </c>
      <c r="AA1110" s="64">
        <f t="shared" si="466"/>
        <v>44560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2"/>
      <c r="DH1110" s="1"/>
      <c r="DI1110" s="1"/>
      <c r="DJ1110" s="1"/>
      <c r="DK1110" s="1"/>
      <c r="DL1110" s="1"/>
      <c r="DM1110" s="1"/>
    </row>
    <row r="1111" spans="1:117" x14ac:dyDescent="0.2">
      <c r="A1111" s="97">
        <f t="shared" si="460"/>
        <v>44552</v>
      </c>
      <c r="B1111" s="5">
        <f t="shared" si="449"/>
        <v>366.45831791000001</v>
      </c>
      <c r="C1111" s="5">
        <f t="shared" si="461"/>
        <v>312.49932138000003</v>
      </c>
      <c r="D1111" s="63">
        <f t="shared" si="462"/>
        <v>5739.56</v>
      </c>
      <c r="E1111" s="11">
        <f>IF(K1111=1,VLOOKUP(A1111,[1]Plan1!$BO$80:$BQ$314,3),E1110)</f>
        <v>5769.98</v>
      </c>
      <c r="F1111" s="143">
        <f t="shared" si="463"/>
        <v>44363</v>
      </c>
      <c r="G1111" s="9">
        <f t="shared" si="450"/>
        <v>5.3000578441551038E-3</v>
      </c>
      <c r="H1111" s="64">
        <f t="shared" si="467"/>
        <v>44578</v>
      </c>
      <c r="I1111" s="64">
        <f t="shared" si="451"/>
        <v>44578</v>
      </c>
      <c r="J1111" s="1">
        <f t="shared" si="464"/>
        <v>23</v>
      </c>
      <c r="K1111" s="1">
        <f t="shared" si="447"/>
        <v>5</v>
      </c>
      <c r="L1111" s="5">
        <f t="shared" si="452"/>
        <v>1.0011498000000001</v>
      </c>
      <c r="M1111" s="12">
        <f t="shared" si="448"/>
        <v>1.00530005</v>
      </c>
      <c r="N1111" s="12">
        <f t="shared" si="444"/>
        <v>1.1629244095322</v>
      </c>
      <c r="O1111" s="5">
        <f t="shared" si="446"/>
        <v>1.16426154</v>
      </c>
      <c r="P1111" s="5">
        <f t="shared" si="453"/>
        <v>363.83094115</v>
      </c>
      <c r="Q1111" s="10">
        <f t="shared" si="454"/>
        <v>0</v>
      </c>
      <c r="R1111" s="6">
        <f t="shared" si="455"/>
        <v>0</v>
      </c>
      <c r="S1111" s="5">
        <f t="shared" si="456"/>
        <v>0</v>
      </c>
      <c r="T1111" s="6">
        <f t="shared" si="465"/>
        <v>0.12</v>
      </c>
      <c r="U1111" s="10">
        <f t="shared" si="445"/>
        <v>16</v>
      </c>
      <c r="V1111" s="10">
        <v>252</v>
      </c>
      <c r="W1111" s="12">
        <f t="shared" si="457"/>
        <v>1.007221422</v>
      </c>
      <c r="X1111" s="5">
        <f t="shared" si="458"/>
        <v>2.6273767600000002</v>
      </c>
      <c r="Y1111" s="11">
        <f t="shared" si="459"/>
        <v>0</v>
      </c>
      <c r="Z1111" s="2" t="s">
        <v>65</v>
      </c>
      <c r="AA1111" s="64">
        <f t="shared" si="466"/>
        <v>44560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2"/>
      <c r="DH1111" s="1"/>
      <c r="DI1111" s="1"/>
      <c r="DJ1111" s="1"/>
      <c r="DK1111" s="1"/>
      <c r="DL1111" s="1"/>
      <c r="DM1111" s="1"/>
    </row>
    <row r="1112" spans="1:117" x14ac:dyDescent="0.2">
      <c r="A1112" s="97">
        <f t="shared" si="460"/>
        <v>44553</v>
      </c>
      <c r="B1112" s="5">
        <f t="shared" si="449"/>
        <v>366.70742709000001</v>
      </c>
      <c r="C1112" s="5">
        <f t="shared" si="461"/>
        <v>312.49932138000003</v>
      </c>
      <c r="D1112" s="63">
        <f t="shared" si="462"/>
        <v>5739.56</v>
      </c>
      <c r="E1112" s="11">
        <f>IF(K1112=1,VLOOKUP(A1112,[1]Plan1!$BO$80:$BQ$314,3),E1111)</f>
        <v>5769.98</v>
      </c>
      <c r="F1112" s="143">
        <f t="shared" si="463"/>
        <v>44363</v>
      </c>
      <c r="G1112" s="9">
        <f t="shared" si="450"/>
        <v>5.3000578441551038E-3</v>
      </c>
      <c r="H1112" s="64">
        <f t="shared" si="467"/>
        <v>44578</v>
      </c>
      <c r="I1112" s="64">
        <f t="shared" si="451"/>
        <v>44578</v>
      </c>
      <c r="J1112" s="1">
        <f t="shared" si="464"/>
        <v>23</v>
      </c>
      <c r="K1112" s="1">
        <f t="shared" si="447"/>
        <v>6</v>
      </c>
      <c r="L1112" s="5">
        <f t="shared" si="452"/>
        <v>1.00137992</v>
      </c>
      <c r="M1112" s="12">
        <f t="shared" si="448"/>
        <v>1.00530005</v>
      </c>
      <c r="N1112" s="12">
        <f t="shared" si="444"/>
        <v>1.1629244095322</v>
      </c>
      <c r="O1112" s="5">
        <f t="shared" si="446"/>
        <v>1.1645291499999999</v>
      </c>
      <c r="P1112" s="5">
        <f t="shared" si="453"/>
        <v>363.91456909999999</v>
      </c>
      <c r="Q1112" s="10">
        <f t="shared" si="454"/>
        <v>0</v>
      </c>
      <c r="R1112" s="6">
        <f t="shared" si="455"/>
        <v>0</v>
      </c>
      <c r="S1112" s="5">
        <f t="shared" si="456"/>
        <v>0</v>
      </c>
      <c r="T1112" s="6">
        <f t="shared" si="465"/>
        <v>0.12</v>
      </c>
      <c r="U1112" s="10">
        <f t="shared" si="445"/>
        <v>17</v>
      </c>
      <c r="V1112" s="10">
        <v>252</v>
      </c>
      <c r="W1112" s="12">
        <f t="shared" si="457"/>
        <v>1.0076744879999999</v>
      </c>
      <c r="X1112" s="5">
        <f t="shared" si="458"/>
        <v>2.7928579899999999</v>
      </c>
      <c r="Y1112" s="11">
        <f t="shared" si="459"/>
        <v>0</v>
      </c>
      <c r="Z1112" s="2" t="s">
        <v>65</v>
      </c>
      <c r="AA1112" s="64">
        <f t="shared" si="466"/>
        <v>44560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2"/>
      <c r="DH1112" s="1"/>
      <c r="DI1112" s="1"/>
      <c r="DJ1112" s="1"/>
      <c r="DK1112" s="1"/>
      <c r="DL1112" s="1"/>
      <c r="DM1112" s="1"/>
    </row>
    <row r="1113" spans="1:117" x14ac:dyDescent="0.2">
      <c r="A1113" s="97">
        <f t="shared" si="460"/>
        <v>44554</v>
      </c>
      <c r="B1113" s="5">
        <f t="shared" si="449"/>
        <v>366.95670520000004</v>
      </c>
      <c r="C1113" s="5">
        <f t="shared" si="461"/>
        <v>312.49932138000003</v>
      </c>
      <c r="D1113" s="63">
        <f t="shared" si="462"/>
        <v>5739.56</v>
      </c>
      <c r="E1113" s="11">
        <f>IF(K1113=1,VLOOKUP(A1113,[1]Plan1!$BO$80:$BQ$314,3),E1112)</f>
        <v>5769.98</v>
      </c>
      <c r="F1113" s="143">
        <f t="shared" si="463"/>
        <v>44363</v>
      </c>
      <c r="G1113" s="9">
        <f t="shared" si="450"/>
        <v>5.3000578441551038E-3</v>
      </c>
      <c r="H1113" s="64">
        <f t="shared" si="467"/>
        <v>44578</v>
      </c>
      <c r="I1113" s="64">
        <f t="shared" si="451"/>
        <v>44578</v>
      </c>
      <c r="J1113" s="1">
        <f t="shared" si="464"/>
        <v>23</v>
      </c>
      <c r="K1113" s="1">
        <f t="shared" si="447"/>
        <v>7</v>
      </c>
      <c r="L1113" s="5">
        <f t="shared" si="452"/>
        <v>1.00161009</v>
      </c>
      <c r="M1113" s="12">
        <f t="shared" si="448"/>
        <v>1.00530005</v>
      </c>
      <c r="N1113" s="12">
        <f t="shared" si="444"/>
        <v>1.1629244095322</v>
      </c>
      <c r="O1113" s="5">
        <f t="shared" si="446"/>
        <v>1.1647968200000001</v>
      </c>
      <c r="P1113" s="5">
        <f t="shared" si="453"/>
        <v>363.99821579000002</v>
      </c>
      <c r="Q1113" s="10">
        <f t="shared" si="454"/>
        <v>0</v>
      </c>
      <c r="R1113" s="6">
        <f t="shared" si="455"/>
        <v>0</v>
      </c>
      <c r="S1113" s="5">
        <f t="shared" si="456"/>
        <v>0</v>
      </c>
      <c r="T1113" s="6">
        <f t="shared" si="465"/>
        <v>0.12</v>
      </c>
      <c r="U1113" s="10">
        <f t="shared" si="445"/>
        <v>18</v>
      </c>
      <c r="V1113" s="10">
        <v>252</v>
      </c>
      <c r="W1113" s="12">
        <f t="shared" si="457"/>
        <v>1.0081277580000001</v>
      </c>
      <c r="X1113" s="5">
        <f t="shared" si="458"/>
        <v>2.9584894099999999</v>
      </c>
      <c r="Y1113" s="11">
        <f t="shared" si="459"/>
        <v>0</v>
      </c>
      <c r="Z1113" s="2" t="s">
        <v>65</v>
      </c>
      <c r="AA1113" s="64">
        <f t="shared" si="466"/>
        <v>44560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2"/>
      <c r="DH1113" s="1"/>
      <c r="DI1113" s="1"/>
      <c r="DJ1113" s="1"/>
      <c r="DK1113" s="1"/>
      <c r="DL1113" s="1"/>
      <c r="DM1113" s="1"/>
    </row>
    <row r="1114" spans="1:117" x14ac:dyDescent="0.2">
      <c r="A1114" s="97">
        <f t="shared" si="460"/>
        <v>44555</v>
      </c>
      <c r="B1114" s="5">
        <f t="shared" si="449"/>
        <v>367.20615584000001</v>
      </c>
      <c r="C1114" s="5">
        <f t="shared" si="461"/>
        <v>312.49932138000003</v>
      </c>
      <c r="D1114" s="63">
        <f t="shared" si="462"/>
        <v>5739.56</v>
      </c>
      <c r="E1114" s="11">
        <f>IF(K1114=1,VLOOKUP(A1114,[1]Plan1!$BO$80:$BQ$314,3),E1113)</f>
        <v>5769.98</v>
      </c>
      <c r="F1114" s="143">
        <f t="shared" si="463"/>
        <v>44363</v>
      </c>
      <c r="G1114" s="9">
        <f t="shared" si="450"/>
        <v>5.3000578441551038E-3</v>
      </c>
      <c r="H1114" s="64">
        <f t="shared" si="467"/>
        <v>44578</v>
      </c>
      <c r="I1114" s="64">
        <f t="shared" si="451"/>
        <v>44578</v>
      </c>
      <c r="J1114" s="1">
        <f t="shared" si="464"/>
        <v>23</v>
      </c>
      <c r="K1114" s="1">
        <f t="shared" si="447"/>
        <v>8</v>
      </c>
      <c r="L1114" s="5">
        <f t="shared" si="452"/>
        <v>1.0018403199999999</v>
      </c>
      <c r="M1114" s="12">
        <f t="shared" si="448"/>
        <v>1.00530005</v>
      </c>
      <c r="N1114" s="12">
        <f t="shared" si="444"/>
        <v>1.1629244095322</v>
      </c>
      <c r="O1114" s="5">
        <f t="shared" si="446"/>
        <v>1.16506456</v>
      </c>
      <c r="P1114" s="5">
        <f t="shared" si="453"/>
        <v>364.08188436</v>
      </c>
      <c r="Q1114" s="10">
        <f t="shared" si="454"/>
        <v>0</v>
      </c>
      <c r="R1114" s="6">
        <f t="shared" si="455"/>
        <v>0</v>
      </c>
      <c r="S1114" s="5">
        <f t="shared" si="456"/>
        <v>0</v>
      </c>
      <c r="T1114" s="6">
        <f t="shared" si="465"/>
        <v>0.12</v>
      </c>
      <c r="U1114" s="10">
        <f t="shared" si="445"/>
        <v>19</v>
      </c>
      <c r="V1114" s="10">
        <v>252</v>
      </c>
      <c r="W1114" s="12">
        <f t="shared" si="457"/>
        <v>1.0085812329999999</v>
      </c>
      <c r="X1114" s="5">
        <f t="shared" si="458"/>
        <v>3.12427148</v>
      </c>
      <c r="Y1114" s="11">
        <f t="shared" si="459"/>
        <v>0</v>
      </c>
      <c r="Z1114" s="2" t="s">
        <v>65</v>
      </c>
      <c r="AA1114" s="64">
        <f t="shared" si="466"/>
        <v>44560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2"/>
      <c r="DH1114" s="1"/>
      <c r="DI1114" s="1"/>
      <c r="DJ1114" s="1"/>
      <c r="DK1114" s="1"/>
      <c r="DL1114" s="1"/>
      <c r="DM1114" s="1"/>
    </row>
    <row r="1115" spans="1:117" x14ac:dyDescent="0.2">
      <c r="A1115" s="97">
        <f t="shared" si="460"/>
        <v>44556</v>
      </c>
      <c r="B1115" s="5">
        <f t="shared" si="449"/>
        <v>367.20615584000001</v>
      </c>
      <c r="C1115" s="5">
        <f t="shared" si="461"/>
        <v>312.49932138000003</v>
      </c>
      <c r="D1115" s="63">
        <f t="shared" si="462"/>
        <v>5739.56</v>
      </c>
      <c r="E1115" s="11">
        <f>IF(K1115=1,VLOOKUP(A1115,[1]Plan1!$BO$80:$BQ$314,3),E1114)</f>
        <v>5769.98</v>
      </c>
      <c r="F1115" s="143">
        <f t="shared" si="463"/>
        <v>44363</v>
      </c>
      <c r="G1115" s="9">
        <f t="shared" si="450"/>
        <v>5.3000578441551038E-3</v>
      </c>
      <c r="H1115" s="64">
        <f t="shared" si="467"/>
        <v>44578</v>
      </c>
      <c r="I1115" s="64">
        <f t="shared" si="451"/>
        <v>44578</v>
      </c>
      <c r="J1115" s="1">
        <f t="shared" si="464"/>
        <v>23</v>
      </c>
      <c r="K1115" s="1">
        <f t="shared" si="447"/>
        <v>8</v>
      </c>
      <c r="L1115" s="5">
        <f t="shared" si="452"/>
        <v>1.0018403199999999</v>
      </c>
      <c r="M1115" s="12">
        <f t="shared" si="448"/>
        <v>1.00530005</v>
      </c>
      <c r="N1115" s="12">
        <f t="shared" si="444"/>
        <v>1.1629244095322</v>
      </c>
      <c r="O1115" s="5">
        <f t="shared" si="446"/>
        <v>1.16506456</v>
      </c>
      <c r="P1115" s="5">
        <f t="shared" si="453"/>
        <v>364.08188436</v>
      </c>
      <c r="Q1115" s="10">
        <f t="shared" si="454"/>
        <v>0</v>
      </c>
      <c r="R1115" s="6">
        <f t="shared" si="455"/>
        <v>0</v>
      </c>
      <c r="S1115" s="5">
        <f t="shared" si="456"/>
        <v>0</v>
      </c>
      <c r="T1115" s="6">
        <f t="shared" si="465"/>
        <v>0.12</v>
      </c>
      <c r="U1115" s="10">
        <f t="shared" si="445"/>
        <v>19</v>
      </c>
      <c r="V1115" s="10">
        <v>252</v>
      </c>
      <c r="W1115" s="12">
        <f t="shared" si="457"/>
        <v>1.0085812329999999</v>
      </c>
      <c r="X1115" s="5">
        <f t="shared" si="458"/>
        <v>3.12427148</v>
      </c>
      <c r="Y1115" s="11">
        <f t="shared" si="459"/>
        <v>0</v>
      </c>
      <c r="Z1115" s="2" t="s">
        <v>65</v>
      </c>
      <c r="AA1115" s="64">
        <f t="shared" si="466"/>
        <v>44560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2"/>
      <c r="DH1115" s="1"/>
      <c r="DI1115" s="1"/>
      <c r="DJ1115" s="1"/>
      <c r="DK1115" s="1"/>
      <c r="DL1115" s="1"/>
      <c r="DM1115" s="1"/>
    </row>
    <row r="1116" spans="1:117" x14ac:dyDescent="0.2">
      <c r="A1116" s="97">
        <f t="shared" si="460"/>
        <v>44557</v>
      </c>
      <c r="B1116" s="5">
        <f t="shared" si="449"/>
        <v>367.20615584000001</v>
      </c>
      <c r="C1116" s="5">
        <f t="shared" si="461"/>
        <v>312.49932138000003</v>
      </c>
      <c r="D1116" s="63">
        <f t="shared" si="462"/>
        <v>5739.56</v>
      </c>
      <c r="E1116" s="11">
        <f>IF(K1116=1,VLOOKUP(A1116,[1]Plan1!$BO$80:$BQ$314,3),E1115)</f>
        <v>5769.98</v>
      </c>
      <c r="F1116" s="143">
        <f t="shared" si="463"/>
        <v>44363</v>
      </c>
      <c r="G1116" s="9">
        <f t="shared" si="450"/>
        <v>5.3000578441551038E-3</v>
      </c>
      <c r="H1116" s="64">
        <f t="shared" si="467"/>
        <v>44578</v>
      </c>
      <c r="I1116" s="64">
        <f t="shared" si="451"/>
        <v>44578</v>
      </c>
      <c r="J1116" s="1">
        <f t="shared" si="464"/>
        <v>23</v>
      </c>
      <c r="K1116" s="1">
        <f t="shared" si="447"/>
        <v>8</v>
      </c>
      <c r="L1116" s="5">
        <f t="shared" si="452"/>
        <v>1.0018403199999999</v>
      </c>
      <c r="M1116" s="12">
        <f t="shared" si="448"/>
        <v>1.00530005</v>
      </c>
      <c r="N1116" s="12">
        <f t="shared" si="444"/>
        <v>1.1629244095322</v>
      </c>
      <c r="O1116" s="5">
        <f t="shared" si="446"/>
        <v>1.16506456</v>
      </c>
      <c r="P1116" s="5">
        <f t="shared" si="453"/>
        <v>364.08188436</v>
      </c>
      <c r="Q1116" s="10">
        <f t="shared" si="454"/>
        <v>0</v>
      </c>
      <c r="R1116" s="6">
        <f t="shared" si="455"/>
        <v>0</v>
      </c>
      <c r="S1116" s="5">
        <f t="shared" si="456"/>
        <v>0</v>
      </c>
      <c r="T1116" s="6">
        <f t="shared" si="465"/>
        <v>0.12</v>
      </c>
      <c r="U1116" s="10">
        <f t="shared" si="445"/>
        <v>19</v>
      </c>
      <c r="V1116" s="10">
        <v>252</v>
      </c>
      <c r="W1116" s="12">
        <f t="shared" si="457"/>
        <v>1.0085812329999999</v>
      </c>
      <c r="X1116" s="5">
        <f t="shared" si="458"/>
        <v>3.12427148</v>
      </c>
      <c r="Y1116" s="11">
        <f t="shared" si="459"/>
        <v>0</v>
      </c>
      <c r="Z1116" s="2" t="s">
        <v>65</v>
      </c>
      <c r="AA1116" s="64">
        <f t="shared" si="466"/>
        <v>44560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2"/>
      <c r="DH1116" s="1"/>
      <c r="DI1116" s="1"/>
      <c r="DJ1116" s="1"/>
      <c r="DK1116" s="1"/>
      <c r="DL1116" s="1"/>
      <c r="DM1116" s="1"/>
    </row>
    <row r="1117" spans="1:117" x14ac:dyDescent="0.2">
      <c r="A1117" s="97">
        <f t="shared" si="460"/>
        <v>44558</v>
      </c>
      <c r="B1117" s="5">
        <f t="shared" si="449"/>
        <v>367.45576890000001</v>
      </c>
      <c r="C1117" s="5">
        <f t="shared" si="461"/>
        <v>312.49932138000003</v>
      </c>
      <c r="D1117" s="63">
        <f t="shared" si="462"/>
        <v>5739.56</v>
      </c>
      <c r="E1117" s="11">
        <f>IF(K1117=1,VLOOKUP(A1117,[1]Plan1!$BO$80:$BQ$314,3),E1116)</f>
        <v>5769.98</v>
      </c>
      <c r="F1117" s="143">
        <f t="shared" si="463"/>
        <v>44363</v>
      </c>
      <c r="G1117" s="9">
        <f t="shared" si="450"/>
        <v>5.3000578441551038E-3</v>
      </c>
      <c r="H1117" s="64">
        <f t="shared" si="467"/>
        <v>44578</v>
      </c>
      <c r="I1117" s="64">
        <f t="shared" si="451"/>
        <v>44578</v>
      </c>
      <c r="J1117" s="1">
        <f t="shared" si="464"/>
        <v>23</v>
      </c>
      <c r="K1117" s="1">
        <f t="shared" si="447"/>
        <v>9</v>
      </c>
      <c r="L1117" s="5">
        <f t="shared" si="452"/>
        <v>1.00207059</v>
      </c>
      <c r="M1117" s="12">
        <f t="shared" si="448"/>
        <v>1.00530005</v>
      </c>
      <c r="N1117" s="12">
        <f t="shared" si="444"/>
        <v>1.1629244095322</v>
      </c>
      <c r="O1117" s="5">
        <f t="shared" si="446"/>
        <v>1.16533234</v>
      </c>
      <c r="P1117" s="5">
        <f t="shared" si="453"/>
        <v>364.16556543000002</v>
      </c>
      <c r="Q1117" s="10">
        <f t="shared" si="454"/>
        <v>0</v>
      </c>
      <c r="R1117" s="6">
        <f t="shared" si="455"/>
        <v>0</v>
      </c>
      <c r="S1117" s="5">
        <f t="shared" si="456"/>
        <v>0</v>
      </c>
      <c r="T1117" s="6">
        <f t="shared" si="465"/>
        <v>0.12</v>
      </c>
      <c r="U1117" s="10">
        <f t="shared" si="445"/>
        <v>20</v>
      </c>
      <c r="V1117" s="10">
        <v>252</v>
      </c>
      <c r="W1117" s="12">
        <f t="shared" si="457"/>
        <v>1.0090349110000001</v>
      </c>
      <c r="X1117" s="5">
        <f t="shared" si="458"/>
        <v>3.2902034699999998</v>
      </c>
      <c r="Y1117" s="11">
        <f t="shared" si="459"/>
        <v>0</v>
      </c>
      <c r="Z1117" s="2" t="s">
        <v>65</v>
      </c>
      <c r="AA1117" s="64">
        <f t="shared" si="466"/>
        <v>44560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2"/>
      <c r="DH1117" s="1"/>
      <c r="DI1117" s="1"/>
      <c r="DJ1117" s="1"/>
      <c r="DK1117" s="1"/>
      <c r="DL1117" s="1"/>
      <c r="DM1117" s="1"/>
    </row>
    <row r="1118" spans="1:117" x14ac:dyDescent="0.2">
      <c r="A1118" s="97">
        <f t="shared" si="460"/>
        <v>44559</v>
      </c>
      <c r="B1118" s="5">
        <f t="shared" si="449"/>
        <v>367.70556058</v>
      </c>
      <c r="C1118" s="5">
        <f t="shared" si="461"/>
        <v>312.49932138000003</v>
      </c>
      <c r="D1118" s="63">
        <f t="shared" si="462"/>
        <v>5739.56</v>
      </c>
      <c r="E1118" s="11">
        <f>IF(K1118=1,VLOOKUP(A1118,[1]Plan1!$BO$80:$BQ$314,3),E1117)</f>
        <v>5769.98</v>
      </c>
      <c r="F1118" s="143">
        <f t="shared" si="463"/>
        <v>44363</v>
      </c>
      <c r="G1118" s="9">
        <f t="shared" si="450"/>
        <v>5.3000578441551038E-3</v>
      </c>
      <c r="H1118" s="64">
        <f t="shared" si="467"/>
        <v>44578</v>
      </c>
      <c r="I1118" s="64">
        <f t="shared" si="451"/>
        <v>44578</v>
      </c>
      <c r="J1118" s="1">
        <f t="shared" si="464"/>
        <v>23</v>
      </c>
      <c r="K1118" s="1">
        <f t="shared" si="447"/>
        <v>10</v>
      </c>
      <c r="L1118" s="5">
        <f t="shared" si="452"/>
        <v>1.0023009300000001</v>
      </c>
      <c r="M1118" s="12">
        <f t="shared" si="448"/>
        <v>1.00530005</v>
      </c>
      <c r="N1118" s="12">
        <f t="shared" si="444"/>
        <v>1.1629244095322</v>
      </c>
      <c r="O1118" s="5">
        <f t="shared" si="446"/>
        <v>1.16560021</v>
      </c>
      <c r="P1118" s="5">
        <f t="shared" si="453"/>
        <v>364.24927461999999</v>
      </c>
      <c r="Q1118" s="10">
        <f t="shared" si="454"/>
        <v>0</v>
      </c>
      <c r="R1118" s="6">
        <f t="shared" si="455"/>
        <v>0</v>
      </c>
      <c r="S1118" s="5">
        <f t="shared" si="456"/>
        <v>0</v>
      </c>
      <c r="T1118" s="6">
        <f t="shared" si="465"/>
        <v>0.12</v>
      </c>
      <c r="U1118" s="10">
        <f t="shared" si="445"/>
        <v>21</v>
      </c>
      <c r="V1118" s="10">
        <v>252</v>
      </c>
      <c r="W1118" s="12">
        <f t="shared" si="457"/>
        <v>1.0094887930000001</v>
      </c>
      <c r="X1118" s="5">
        <f t="shared" si="458"/>
        <v>3.4562859600000002</v>
      </c>
      <c r="Y1118" s="11">
        <f t="shared" si="459"/>
        <v>0</v>
      </c>
      <c r="Z1118" s="2" t="s">
        <v>65</v>
      </c>
      <c r="AA1118" s="64">
        <f t="shared" si="466"/>
        <v>44560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2"/>
      <c r="DH1118" s="1"/>
      <c r="DI1118" s="1"/>
      <c r="DJ1118" s="1"/>
      <c r="DK1118" s="1"/>
      <c r="DL1118" s="1"/>
      <c r="DM1118" s="1"/>
    </row>
    <row r="1119" spans="1:117" x14ac:dyDescent="0.2">
      <c r="A1119" s="97">
        <f t="shared" si="460"/>
        <v>44560</v>
      </c>
      <c r="B1119" s="5">
        <f t="shared" si="449"/>
        <v>367.95551835999999</v>
      </c>
      <c r="C1119" s="5">
        <f t="shared" si="461"/>
        <v>312.49932138000003</v>
      </c>
      <c r="D1119" s="63">
        <f t="shared" si="462"/>
        <v>5739.56</v>
      </c>
      <c r="E1119" s="11">
        <f>IF(K1119=1,VLOOKUP(A1119,[1]Plan1!$BO$80:$BQ$314,3),E1118)</f>
        <v>5769.98</v>
      </c>
      <c r="F1119" s="143">
        <f t="shared" si="463"/>
        <v>44363</v>
      </c>
      <c r="G1119" s="9">
        <f t="shared" si="450"/>
        <v>5.3000578441551038E-3</v>
      </c>
      <c r="H1119" s="64">
        <f t="shared" si="467"/>
        <v>44578</v>
      </c>
      <c r="I1119" s="64">
        <f t="shared" si="451"/>
        <v>44578</v>
      </c>
      <c r="J1119" s="1">
        <f t="shared" si="464"/>
        <v>23</v>
      </c>
      <c r="K1119" s="1">
        <f t="shared" si="447"/>
        <v>11</v>
      </c>
      <c r="L1119" s="5">
        <f t="shared" si="452"/>
        <v>1.00253131</v>
      </c>
      <c r="M1119" s="12">
        <f t="shared" si="448"/>
        <v>1.00530005</v>
      </c>
      <c r="N1119" s="12">
        <f t="shared" ref="N1119:N1182" si="468">IF(I1119&gt;I1118,N1118*M1119,N1118)</f>
        <v>1.1629244095322</v>
      </c>
      <c r="O1119" s="5">
        <f t="shared" si="446"/>
        <v>1.16586813</v>
      </c>
      <c r="P1119" s="5">
        <f t="shared" si="453"/>
        <v>364.33299943999998</v>
      </c>
      <c r="Q1119" s="10">
        <f t="shared" si="454"/>
        <v>37</v>
      </c>
      <c r="R1119" s="6">
        <f t="shared" si="455"/>
        <v>0.1</v>
      </c>
      <c r="S1119" s="5">
        <f t="shared" si="456"/>
        <v>36.433299939999998</v>
      </c>
      <c r="T1119" s="6">
        <f t="shared" si="465"/>
        <v>0.12</v>
      </c>
      <c r="U1119" s="10">
        <f t="shared" si="445"/>
        <v>22</v>
      </c>
      <c r="V1119" s="10">
        <v>252</v>
      </c>
      <c r="W1119" s="12">
        <f t="shared" si="457"/>
        <v>1.009942879</v>
      </c>
      <c r="X1119" s="5">
        <f t="shared" si="458"/>
        <v>3.6225189200000001</v>
      </c>
      <c r="Y1119" s="11">
        <f t="shared" si="459"/>
        <v>40.055818859999995</v>
      </c>
      <c r="Z1119" s="2" t="s">
        <v>65</v>
      </c>
      <c r="AA1119" s="64">
        <f t="shared" si="466"/>
        <v>44560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2"/>
      <c r="DH1119" s="1"/>
      <c r="DI1119" s="1"/>
      <c r="DJ1119" s="1"/>
      <c r="DK1119" s="1"/>
      <c r="DL1119" s="1"/>
      <c r="DM1119" s="1"/>
    </row>
    <row r="1120" spans="1:117" x14ac:dyDescent="0.2">
      <c r="A1120" s="97">
        <f t="shared" si="460"/>
        <v>44561</v>
      </c>
      <c r="B1120" s="5">
        <f t="shared" si="449"/>
        <v>328.12259779000004</v>
      </c>
      <c r="C1120" s="5">
        <f t="shared" si="461"/>
        <v>281.24938924999998</v>
      </c>
      <c r="D1120" s="63">
        <f t="shared" si="462"/>
        <v>5739.56</v>
      </c>
      <c r="E1120" s="11">
        <f>IF(K1120=1,VLOOKUP(A1120,[1]Plan1!$BO$80:$BQ$314,3),E1119)</f>
        <v>5769.98</v>
      </c>
      <c r="F1120" s="143">
        <f t="shared" si="463"/>
        <v>44363</v>
      </c>
      <c r="G1120" s="9">
        <f t="shared" si="450"/>
        <v>5.3000578441551038E-3</v>
      </c>
      <c r="H1120" s="64">
        <f t="shared" si="467"/>
        <v>44578</v>
      </c>
      <c r="I1120" s="64">
        <f t="shared" si="451"/>
        <v>44578</v>
      </c>
      <c r="J1120" s="1">
        <f t="shared" si="464"/>
        <v>23</v>
      </c>
      <c r="K1120" s="1">
        <f t="shared" si="447"/>
        <v>12</v>
      </c>
      <c r="L1120" s="5">
        <f t="shared" si="452"/>
        <v>1.0027617499999999</v>
      </c>
      <c r="M1120" s="12">
        <f t="shared" si="448"/>
        <v>1.00530005</v>
      </c>
      <c r="N1120" s="12">
        <f t="shared" si="468"/>
        <v>1.1629244095322</v>
      </c>
      <c r="O1120" s="5">
        <f t="shared" si="446"/>
        <v>1.1661361100000001</v>
      </c>
      <c r="P1120" s="5">
        <f t="shared" si="453"/>
        <v>327.97506871000002</v>
      </c>
      <c r="Q1120" s="10">
        <f t="shared" si="454"/>
        <v>0</v>
      </c>
      <c r="R1120" s="6">
        <f t="shared" si="455"/>
        <v>0</v>
      </c>
      <c r="S1120" s="5">
        <f t="shared" si="456"/>
        <v>0</v>
      </c>
      <c r="T1120" s="6">
        <f t="shared" si="465"/>
        <v>0.12</v>
      </c>
      <c r="U1120" s="10">
        <f t="shared" si="445"/>
        <v>1</v>
      </c>
      <c r="V1120" s="10">
        <v>252</v>
      </c>
      <c r="W1120" s="12">
        <f t="shared" si="457"/>
        <v>1.0004498180000001</v>
      </c>
      <c r="X1120" s="5">
        <f t="shared" si="458"/>
        <v>0.14752908000000001</v>
      </c>
      <c r="Y1120" s="11">
        <f t="shared" si="459"/>
        <v>0</v>
      </c>
      <c r="Z1120" s="2" t="s">
        <v>65</v>
      </c>
      <c r="AA1120" s="64">
        <f t="shared" si="466"/>
        <v>44592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2"/>
      <c r="DH1120" s="1"/>
      <c r="DI1120" s="1"/>
      <c r="DJ1120" s="1"/>
      <c r="DK1120" s="1"/>
      <c r="DL1120" s="1"/>
      <c r="DM1120" s="1"/>
    </row>
    <row r="1121" spans="1:117" x14ac:dyDescent="0.2">
      <c r="A1121" s="97">
        <f t="shared" si="460"/>
        <v>44562</v>
      </c>
      <c r="B1121" s="5">
        <f t="shared" si="449"/>
        <v>328.34564739000001</v>
      </c>
      <c r="C1121" s="5">
        <f t="shared" si="461"/>
        <v>281.24938924999998</v>
      </c>
      <c r="D1121" s="63">
        <f t="shared" si="462"/>
        <v>5739.56</v>
      </c>
      <c r="E1121" s="11">
        <f>IF(K1121=1,VLOOKUP(A1121,[1]Plan1!$BO$80:$BQ$314,3),E1120)</f>
        <v>5769.98</v>
      </c>
      <c r="F1121" s="143">
        <f t="shared" si="463"/>
        <v>44363</v>
      </c>
      <c r="G1121" s="9">
        <f t="shared" si="450"/>
        <v>5.3000578441551038E-3</v>
      </c>
      <c r="H1121" s="64">
        <f t="shared" si="467"/>
        <v>44578</v>
      </c>
      <c r="I1121" s="64">
        <f t="shared" si="451"/>
        <v>44578</v>
      </c>
      <c r="J1121" s="1">
        <f t="shared" si="464"/>
        <v>23</v>
      </c>
      <c r="K1121" s="1">
        <f t="shared" si="447"/>
        <v>13</v>
      </c>
      <c r="L1121" s="5">
        <f t="shared" si="452"/>
        <v>1.00299224</v>
      </c>
      <c r="M1121" s="12">
        <f t="shared" si="448"/>
        <v>1.00530005</v>
      </c>
      <c r="N1121" s="12">
        <f t="shared" si="468"/>
        <v>1.1629244095322</v>
      </c>
      <c r="O1121" s="5">
        <f t="shared" si="446"/>
        <v>1.16640415</v>
      </c>
      <c r="P1121" s="5">
        <f t="shared" si="453"/>
        <v>328.05045480000001</v>
      </c>
      <c r="Q1121" s="10">
        <f t="shared" si="454"/>
        <v>0</v>
      </c>
      <c r="R1121" s="6">
        <f t="shared" si="455"/>
        <v>0</v>
      </c>
      <c r="S1121" s="5">
        <f t="shared" si="456"/>
        <v>0</v>
      </c>
      <c r="T1121" s="6">
        <f t="shared" si="465"/>
        <v>0.12</v>
      </c>
      <c r="U1121" s="10">
        <f t="shared" si="445"/>
        <v>2</v>
      </c>
      <c r="V1121" s="10">
        <v>252</v>
      </c>
      <c r="W1121" s="12">
        <f t="shared" si="457"/>
        <v>1.0008998389999999</v>
      </c>
      <c r="X1121" s="5">
        <f t="shared" si="458"/>
        <v>0.29519258999999998</v>
      </c>
      <c r="Y1121" s="11">
        <f t="shared" si="459"/>
        <v>0</v>
      </c>
      <c r="Z1121" s="2" t="s">
        <v>65</v>
      </c>
      <c r="AA1121" s="64">
        <f t="shared" si="466"/>
        <v>44592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2"/>
      <c r="DH1121" s="1"/>
      <c r="DI1121" s="1"/>
      <c r="DJ1121" s="1"/>
      <c r="DK1121" s="1"/>
      <c r="DL1121" s="1"/>
      <c r="DM1121" s="1"/>
    </row>
    <row r="1122" spans="1:117" x14ac:dyDescent="0.2">
      <c r="A1122" s="97">
        <f t="shared" si="460"/>
        <v>44563</v>
      </c>
      <c r="B1122" s="5">
        <f t="shared" si="449"/>
        <v>328.34564739000001</v>
      </c>
      <c r="C1122" s="5">
        <f t="shared" si="461"/>
        <v>281.24938924999998</v>
      </c>
      <c r="D1122" s="63">
        <f t="shared" si="462"/>
        <v>5739.56</v>
      </c>
      <c r="E1122" s="11">
        <f>IF(K1122=1,VLOOKUP(A1122,[1]Plan1!$BO$80:$BQ$314,3),E1121)</f>
        <v>5769.98</v>
      </c>
      <c r="F1122" s="143">
        <f t="shared" si="463"/>
        <v>44363</v>
      </c>
      <c r="G1122" s="9">
        <f t="shared" si="450"/>
        <v>5.3000578441551038E-3</v>
      </c>
      <c r="H1122" s="64">
        <f t="shared" si="467"/>
        <v>44578</v>
      </c>
      <c r="I1122" s="64">
        <f t="shared" si="451"/>
        <v>44578</v>
      </c>
      <c r="J1122" s="1">
        <f t="shared" si="464"/>
        <v>23</v>
      </c>
      <c r="K1122" s="1">
        <f t="shared" si="447"/>
        <v>13</v>
      </c>
      <c r="L1122" s="5">
        <f t="shared" si="452"/>
        <v>1.00299224</v>
      </c>
      <c r="M1122" s="12">
        <f t="shared" si="448"/>
        <v>1.00530005</v>
      </c>
      <c r="N1122" s="12">
        <f t="shared" si="468"/>
        <v>1.1629244095322</v>
      </c>
      <c r="O1122" s="5">
        <f t="shared" si="446"/>
        <v>1.16640415</v>
      </c>
      <c r="P1122" s="5">
        <f t="shared" si="453"/>
        <v>328.05045480000001</v>
      </c>
      <c r="Q1122" s="10">
        <f t="shared" si="454"/>
        <v>0</v>
      </c>
      <c r="R1122" s="6">
        <f t="shared" si="455"/>
        <v>0</v>
      </c>
      <c r="S1122" s="5">
        <f t="shared" si="456"/>
        <v>0</v>
      </c>
      <c r="T1122" s="6">
        <f t="shared" si="465"/>
        <v>0.12</v>
      </c>
      <c r="U1122" s="10">
        <f t="shared" si="445"/>
        <v>2</v>
      </c>
      <c r="V1122" s="10">
        <v>252</v>
      </c>
      <c r="W1122" s="12">
        <f t="shared" si="457"/>
        <v>1.0008998389999999</v>
      </c>
      <c r="X1122" s="5">
        <f t="shared" si="458"/>
        <v>0.29519258999999998</v>
      </c>
      <c r="Y1122" s="11">
        <f t="shared" si="459"/>
        <v>0</v>
      </c>
      <c r="Z1122" s="2" t="s">
        <v>65</v>
      </c>
      <c r="AA1122" s="64">
        <f t="shared" si="466"/>
        <v>44592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2"/>
      <c r="DH1122" s="1"/>
      <c r="DI1122" s="1"/>
      <c r="DJ1122" s="1"/>
      <c r="DK1122" s="1"/>
      <c r="DL1122" s="1"/>
      <c r="DM1122" s="1"/>
    </row>
    <row r="1123" spans="1:117" x14ac:dyDescent="0.2">
      <c r="A1123" s="97">
        <f t="shared" si="460"/>
        <v>44564</v>
      </c>
      <c r="B1123" s="5">
        <f t="shared" si="449"/>
        <v>328.34564739000001</v>
      </c>
      <c r="C1123" s="5">
        <f t="shared" si="461"/>
        <v>281.24938924999998</v>
      </c>
      <c r="D1123" s="63">
        <f t="shared" si="462"/>
        <v>5739.56</v>
      </c>
      <c r="E1123" s="11">
        <f>IF(K1123=1,VLOOKUP(A1123,[1]Plan1!$BO$80:$BQ$314,3),E1122)</f>
        <v>5769.98</v>
      </c>
      <c r="F1123" s="143">
        <f t="shared" si="463"/>
        <v>44363</v>
      </c>
      <c r="G1123" s="9">
        <f t="shared" si="450"/>
        <v>5.3000578441551038E-3</v>
      </c>
      <c r="H1123" s="64">
        <f t="shared" si="467"/>
        <v>44578</v>
      </c>
      <c r="I1123" s="64">
        <f t="shared" si="451"/>
        <v>44578</v>
      </c>
      <c r="J1123" s="1">
        <f t="shared" si="464"/>
        <v>23</v>
      </c>
      <c r="K1123" s="1">
        <f t="shared" si="447"/>
        <v>13</v>
      </c>
      <c r="L1123" s="5">
        <f t="shared" si="452"/>
        <v>1.00299224</v>
      </c>
      <c r="M1123" s="12">
        <f t="shared" si="448"/>
        <v>1.00530005</v>
      </c>
      <c r="N1123" s="12">
        <f t="shared" si="468"/>
        <v>1.1629244095322</v>
      </c>
      <c r="O1123" s="5">
        <f t="shared" si="446"/>
        <v>1.16640415</v>
      </c>
      <c r="P1123" s="5">
        <f t="shared" si="453"/>
        <v>328.05045480000001</v>
      </c>
      <c r="Q1123" s="10">
        <f t="shared" si="454"/>
        <v>0</v>
      </c>
      <c r="R1123" s="6">
        <f t="shared" si="455"/>
        <v>0</v>
      </c>
      <c r="S1123" s="5">
        <f t="shared" si="456"/>
        <v>0</v>
      </c>
      <c r="T1123" s="6">
        <f t="shared" si="465"/>
        <v>0.12</v>
      </c>
      <c r="U1123" s="10">
        <f t="shared" si="445"/>
        <v>2</v>
      </c>
      <c r="V1123" s="10">
        <v>252</v>
      </c>
      <c r="W1123" s="12">
        <f t="shared" si="457"/>
        <v>1.0008998389999999</v>
      </c>
      <c r="X1123" s="5">
        <f t="shared" si="458"/>
        <v>0.29519258999999998</v>
      </c>
      <c r="Y1123" s="11">
        <f t="shared" si="459"/>
        <v>0</v>
      </c>
      <c r="Z1123" s="2" t="s">
        <v>65</v>
      </c>
      <c r="AA1123" s="64">
        <f t="shared" si="466"/>
        <v>44592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2"/>
      <c r="DH1123" s="1"/>
      <c r="DI1123" s="1"/>
      <c r="DJ1123" s="1"/>
      <c r="DK1123" s="1"/>
      <c r="DL1123" s="1"/>
      <c r="DM1123" s="1"/>
    </row>
    <row r="1124" spans="1:117" x14ac:dyDescent="0.2">
      <c r="A1124" s="97">
        <f t="shared" si="460"/>
        <v>44565</v>
      </c>
      <c r="B1124" s="5">
        <f t="shared" si="449"/>
        <v>328.56884767999998</v>
      </c>
      <c r="C1124" s="5">
        <f t="shared" si="461"/>
        <v>281.24938924999998</v>
      </c>
      <c r="D1124" s="63">
        <f t="shared" si="462"/>
        <v>5739.56</v>
      </c>
      <c r="E1124" s="11">
        <f>IF(K1124=1,VLOOKUP(A1124,[1]Plan1!$BO$80:$BQ$314,3),E1123)</f>
        <v>5769.98</v>
      </c>
      <c r="F1124" s="143">
        <f t="shared" si="463"/>
        <v>44363</v>
      </c>
      <c r="G1124" s="9">
        <f t="shared" si="450"/>
        <v>5.3000578441551038E-3</v>
      </c>
      <c r="H1124" s="64">
        <f t="shared" si="467"/>
        <v>44578</v>
      </c>
      <c r="I1124" s="64">
        <f t="shared" si="451"/>
        <v>44578</v>
      </c>
      <c r="J1124" s="1">
        <f t="shared" si="464"/>
        <v>23</v>
      </c>
      <c r="K1124" s="1">
        <f t="shared" si="447"/>
        <v>14</v>
      </c>
      <c r="L1124" s="5">
        <f t="shared" si="452"/>
        <v>1.00322278</v>
      </c>
      <c r="M1124" s="12">
        <f t="shared" si="448"/>
        <v>1.00530005</v>
      </c>
      <c r="N1124" s="12">
        <f t="shared" si="468"/>
        <v>1.1629244095322</v>
      </c>
      <c r="O1124" s="5">
        <f t="shared" si="446"/>
        <v>1.16667225</v>
      </c>
      <c r="P1124" s="5">
        <f t="shared" si="453"/>
        <v>328.12585775999997</v>
      </c>
      <c r="Q1124" s="10">
        <f t="shared" si="454"/>
        <v>0</v>
      </c>
      <c r="R1124" s="6">
        <f t="shared" si="455"/>
        <v>0</v>
      </c>
      <c r="S1124" s="5">
        <f t="shared" si="456"/>
        <v>0</v>
      </c>
      <c r="T1124" s="6">
        <f t="shared" si="465"/>
        <v>0.12</v>
      </c>
      <c r="U1124" s="10">
        <f t="shared" si="445"/>
        <v>3</v>
      </c>
      <c r="V1124" s="10">
        <v>252</v>
      </c>
      <c r="W1124" s="12">
        <f t="shared" si="457"/>
        <v>1.0013500609999999</v>
      </c>
      <c r="X1124" s="5">
        <f t="shared" si="458"/>
        <v>0.44298991999999998</v>
      </c>
      <c r="Y1124" s="11">
        <f t="shared" si="459"/>
        <v>0</v>
      </c>
      <c r="Z1124" s="2" t="s">
        <v>65</v>
      </c>
      <c r="AA1124" s="64">
        <f t="shared" si="466"/>
        <v>44592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2"/>
      <c r="DH1124" s="1"/>
      <c r="DI1124" s="1"/>
      <c r="DJ1124" s="1"/>
      <c r="DK1124" s="1"/>
      <c r="DL1124" s="1"/>
      <c r="DM1124" s="1"/>
    </row>
    <row r="1125" spans="1:117" x14ac:dyDescent="0.2">
      <c r="A1125" s="97">
        <f t="shared" si="460"/>
        <v>44566</v>
      </c>
      <c r="B1125" s="5">
        <f t="shared" si="449"/>
        <v>328.79220254000001</v>
      </c>
      <c r="C1125" s="5">
        <f t="shared" si="461"/>
        <v>281.24938924999998</v>
      </c>
      <c r="D1125" s="63">
        <f t="shared" si="462"/>
        <v>5739.56</v>
      </c>
      <c r="E1125" s="11">
        <f>IF(K1125=1,VLOOKUP(A1125,[1]Plan1!$BO$80:$BQ$314,3),E1124)</f>
        <v>5769.98</v>
      </c>
      <c r="F1125" s="143">
        <f t="shared" si="463"/>
        <v>44363</v>
      </c>
      <c r="G1125" s="9">
        <f t="shared" si="450"/>
        <v>5.3000578441551038E-3</v>
      </c>
      <c r="H1125" s="64">
        <f t="shared" si="467"/>
        <v>44578</v>
      </c>
      <c r="I1125" s="64">
        <f t="shared" si="451"/>
        <v>44578</v>
      </c>
      <c r="J1125" s="1">
        <f t="shared" si="464"/>
        <v>23</v>
      </c>
      <c r="K1125" s="1">
        <f t="shared" si="447"/>
        <v>15</v>
      </c>
      <c r="L1125" s="5">
        <f t="shared" si="452"/>
        <v>1.0034533800000001</v>
      </c>
      <c r="M1125" s="12">
        <f t="shared" si="448"/>
        <v>1.00530005</v>
      </c>
      <c r="N1125" s="12">
        <f t="shared" si="468"/>
        <v>1.1629244095322</v>
      </c>
      <c r="O1125" s="5">
        <f t="shared" si="446"/>
        <v>1.16694042</v>
      </c>
      <c r="P1125" s="5">
        <f t="shared" si="453"/>
        <v>328.20128040999998</v>
      </c>
      <c r="Q1125" s="10">
        <f t="shared" si="454"/>
        <v>0</v>
      </c>
      <c r="R1125" s="6">
        <f t="shared" si="455"/>
        <v>0</v>
      </c>
      <c r="S1125" s="5">
        <f t="shared" si="456"/>
        <v>0</v>
      </c>
      <c r="T1125" s="6">
        <f t="shared" si="465"/>
        <v>0.12</v>
      </c>
      <c r="U1125" s="10">
        <f t="shared" ref="U1125:U1188" si="469">IF(Q1124&gt;0,1,IF(K1125=K1124,U1124,U1124+1))</f>
        <v>4</v>
      </c>
      <c r="V1125" s="10">
        <v>252</v>
      </c>
      <c r="W1125" s="12">
        <f t="shared" si="457"/>
        <v>1.0018004869999999</v>
      </c>
      <c r="X1125" s="5">
        <f t="shared" si="458"/>
        <v>0.59092213000000005</v>
      </c>
      <c r="Y1125" s="11">
        <f t="shared" si="459"/>
        <v>0</v>
      </c>
      <c r="Z1125" s="2" t="s">
        <v>65</v>
      </c>
      <c r="AA1125" s="64">
        <f t="shared" si="466"/>
        <v>44592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2"/>
      <c r="DH1125" s="1"/>
      <c r="DI1125" s="1"/>
      <c r="DJ1125" s="1"/>
      <c r="DK1125" s="1"/>
      <c r="DL1125" s="1"/>
      <c r="DM1125" s="1"/>
    </row>
    <row r="1126" spans="1:117" x14ac:dyDescent="0.2">
      <c r="A1126" s="97">
        <f t="shared" si="460"/>
        <v>44567</v>
      </c>
      <c r="B1126" s="5">
        <f t="shared" si="449"/>
        <v>329.01570576</v>
      </c>
      <c r="C1126" s="5">
        <f t="shared" si="461"/>
        <v>281.24938924999998</v>
      </c>
      <c r="D1126" s="63">
        <f t="shared" si="462"/>
        <v>5739.56</v>
      </c>
      <c r="E1126" s="11">
        <f>IF(K1126=1,VLOOKUP(A1126,[1]Plan1!$BO$80:$BQ$314,3),E1125)</f>
        <v>5769.98</v>
      </c>
      <c r="F1126" s="143">
        <f t="shared" si="463"/>
        <v>44363</v>
      </c>
      <c r="G1126" s="9">
        <f t="shared" si="450"/>
        <v>5.3000578441551038E-3</v>
      </c>
      <c r="H1126" s="64">
        <f t="shared" si="467"/>
        <v>44578</v>
      </c>
      <c r="I1126" s="64">
        <f t="shared" si="451"/>
        <v>44578</v>
      </c>
      <c r="J1126" s="1">
        <f t="shared" si="464"/>
        <v>23</v>
      </c>
      <c r="K1126" s="1">
        <f t="shared" si="447"/>
        <v>16</v>
      </c>
      <c r="L1126" s="5">
        <f t="shared" si="452"/>
        <v>1.0036840199999999</v>
      </c>
      <c r="M1126" s="12">
        <f t="shared" si="448"/>
        <v>1.00530005</v>
      </c>
      <c r="N1126" s="12">
        <f t="shared" si="468"/>
        <v>1.1629244095322</v>
      </c>
      <c r="O1126" s="5">
        <f t="shared" si="446"/>
        <v>1.1672086399999999</v>
      </c>
      <c r="P1126" s="5">
        <f t="shared" si="453"/>
        <v>328.27671712</v>
      </c>
      <c r="Q1126" s="10">
        <f t="shared" si="454"/>
        <v>0</v>
      </c>
      <c r="R1126" s="6">
        <f t="shared" si="455"/>
        <v>0</v>
      </c>
      <c r="S1126" s="5">
        <f t="shared" si="456"/>
        <v>0</v>
      </c>
      <c r="T1126" s="6">
        <f t="shared" si="465"/>
        <v>0.12</v>
      </c>
      <c r="U1126" s="10">
        <f t="shared" si="469"/>
        <v>5</v>
      </c>
      <c r="V1126" s="10">
        <v>252</v>
      </c>
      <c r="W1126" s="12">
        <f t="shared" si="457"/>
        <v>1.002251115</v>
      </c>
      <c r="X1126" s="5">
        <f t="shared" si="458"/>
        <v>0.73898863999999997</v>
      </c>
      <c r="Y1126" s="11">
        <f t="shared" si="459"/>
        <v>0</v>
      </c>
      <c r="Z1126" s="2" t="s">
        <v>65</v>
      </c>
      <c r="AA1126" s="64">
        <f t="shared" si="466"/>
        <v>44592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2"/>
      <c r="DH1126" s="1"/>
      <c r="DI1126" s="1"/>
      <c r="DJ1126" s="1"/>
      <c r="DK1126" s="1"/>
      <c r="DL1126" s="1"/>
      <c r="DM1126" s="1"/>
    </row>
    <row r="1127" spans="1:117" x14ac:dyDescent="0.2">
      <c r="A1127" s="97">
        <f t="shared" si="460"/>
        <v>44568</v>
      </c>
      <c r="B1127" s="5">
        <f t="shared" si="449"/>
        <v>329.23936617000004</v>
      </c>
      <c r="C1127" s="5">
        <f t="shared" si="461"/>
        <v>281.24938924999998</v>
      </c>
      <c r="D1127" s="63">
        <f t="shared" si="462"/>
        <v>5739.56</v>
      </c>
      <c r="E1127" s="11">
        <f>IF(K1127=1,VLOOKUP(A1127,[1]Plan1!$BO$80:$BQ$314,3),E1126)</f>
        <v>5769.98</v>
      </c>
      <c r="F1127" s="143">
        <f t="shared" si="463"/>
        <v>44363</v>
      </c>
      <c r="G1127" s="9">
        <f t="shared" si="450"/>
        <v>5.3000578441551038E-3</v>
      </c>
      <c r="H1127" s="64">
        <f t="shared" si="467"/>
        <v>44578</v>
      </c>
      <c r="I1127" s="64">
        <f t="shared" si="451"/>
        <v>44578</v>
      </c>
      <c r="J1127" s="1">
        <f t="shared" si="464"/>
        <v>23</v>
      </c>
      <c r="K1127" s="1">
        <f t="shared" si="447"/>
        <v>17</v>
      </c>
      <c r="L1127" s="5">
        <f t="shared" si="452"/>
        <v>1.00391473</v>
      </c>
      <c r="M1127" s="12">
        <f t="shared" si="448"/>
        <v>1.00530005</v>
      </c>
      <c r="N1127" s="12">
        <f t="shared" si="468"/>
        <v>1.1629244095322</v>
      </c>
      <c r="O1127" s="5">
        <f t="shared" si="446"/>
        <v>1.16747694</v>
      </c>
      <c r="P1127" s="5">
        <f t="shared" si="453"/>
        <v>328.35217633000002</v>
      </c>
      <c r="Q1127" s="10">
        <f t="shared" si="454"/>
        <v>0</v>
      </c>
      <c r="R1127" s="6">
        <f t="shared" si="455"/>
        <v>0</v>
      </c>
      <c r="S1127" s="5">
        <f t="shared" si="456"/>
        <v>0</v>
      </c>
      <c r="T1127" s="6">
        <f t="shared" si="465"/>
        <v>0.12</v>
      </c>
      <c r="U1127" s="10">
        <f t="shared" si="469"/>
        <v>6</v>
      </c>
      <c r="V1127" s="10">
        <v>252</v>
      </c>
      <c r="W1127" s="12">
        <f t="shared" si="457"/>
        <v>1.002701946</v>
      </c>
      <c r="X1127" s="5">
        <f t="shared" si="458"/>
        <v>0.88718984000000001</v>
      </c>
      <c r="Y1127" s="11">
        <f t="shared" si="459"/>
        <v>0</v>
      </c>
      <c r="Z1127" s="2" t="s">
        <v>65</v>
      </c>
      <c r="AA1127" s="64">
        <f t="shared" si="466"/>
        <v>44592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2"/>
      <c r="DH1127" s="1"/>
      <c r="DI1127" s="1"/>
      <c r="DJ1127" s="1"/>
      <c r="DK1127" s="1"/>
      <c r="DL1127" s="1"/>
      <c r="DM1127" s="1"/>
    </row>
    <row r="1128" spans="1:117" x14ac:dyDescent="0.2">
      <c r="A1128" s="97">
        <f t="shared" si="460"/>
        <v>44569</v>
      </c>
      <c r="B1128" s="5">
        <f t="shared" si="449"/>
        <v>329.46317225999996</v>
      </c>
      <c r="C1128" s="5">
        <f t="shared" si="461"/>
        <v>281.24938924999998</v>
      </c>
      <c r="D1128" s="63">
        <f t="shared" si="462"/>
        <v>5739.56</v>
      </c>
      <c r="E1128" s="11">
        <f>IF(K1128=1,VLOOKUP(A1128,[1]Plan1!$BO$80:$BQ$314,3),E1127)</f>
        <v>5769.98</v>
      </c>
      <c r="F1128" s="143">
        <f t="shared" si="463"/>
        <v>44363</v>
      </c>
      <c r="G1128" s="9">
        <f t="shared" si="450"/>
        <v>5.3000578441551038E-3</v>
      </c>
      <c r="H1128" s="64">
        <f t="shared" si="467"/>
        <v>44578</v>
      </c>
      <c r="I1128" s="64">
        <f t="shared" si="451"/>
        <v>44578</v>
      </c>
      <c r="J1128" s="1">
        <f t="shared" si="464"/>
        <v>23</v>
      </c>
      <c r="K1128" s="1">
        <f t="shared" si="447"/>
        <v>18</v>
      </c>
      <c r="L1128" s="5">
        <f t="shared" si="452"/>
        <v>1.00414548</v>
      </c>
      <c r="M1128" s="12">
        <f t="shared" si="448"/>
        <v>1.00530005</v>
      </c>
      <c r="N1128" s="12">
        <f t="shared" si="468"/>
        <v>1.1629244095322</v>
      </c>
      <c r="O1128" s="5">
        <f t="shared" si="446"/>
        <v>1.1677452800000001</v>
      </c>
      <c r="P1128" s="5">
        <f t="shared" si="453"/>
        <v>328.42764678999998</v>
      </c>
      <c r="Q1128" s="10">
        <f t="shared" si="454"/>
        <v>0</v>
      </c>
      <c r="R1128" s="6">
        <f t="shared" si="455"/>
        <v>0</v>
      </c>
      <c r="S1128" s="5">
        <f t="shared" si="456"/>
        <v>0</v>
      </c>
      <c r="T1128" s="6">
        <f t="shared" si="465"/>
        <v>0.12</v>
      </c>
      <c r="U1128" s="10">
        <f t="shared" si="469"/>
        <v>7</v>
      </c>
      <c r="V1128" s="10">
        <v>252</v>
      </c>
      <c r="W1128" s="12">
        <f t="shared" si="457"/>
        <v>1.003152979</v>
      </c>
      <c r="X1128" s="5">
        <f t="shared" si="458"/>
        <v>1.0355254700000001</v>
      </c>
      <c r="Y1128" s="11">
        <f t="shared" si="459"/>
        <v>0</v>
      </c>
      <c r="Z1128" s="2" t="s">
        <v>65</v>
      </c>
      <c r="AA1128" s="64">
        <f t="shared" si="466"/>
        <v>44592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2"/>
      <c r="DH1128" s="1"/>
      <c r="DI1128" s="1"/>
      <c r="DJ1128" s="1"/>
      <c r="DK1128" s="1"/>
      <c r="DL1128" s="1"/>
      <c r="DM1128" s="1"/>
    </row>
    <row r="1129" spans="1:117" x14ac:dyDescent="0.2">
      <c r="A1129" s="97">
        <f t="shared" si="460"/>
        <v>44570</v>
      </c>
      <c r="B1129" s="5">
        <f t="shared" si="449"/>
        <v>329.46317225999996</v>
      </c>
      <c r="C1129" s="5">
        <f t="shared" si="461"/>
        <v>281.24938924999998</v>
      </c>
      <c r="D1129" s="63">
        <f t="shared" si="462"/>
        <v>5739.56</v>
      </c>
      <c r="E1129" s="11">
        <f>IF(K1129=1,VLOOKUP(A1129,[1]Plan1!$BO$80:$BQ$314,3),E1128)</f>
        <v>5769.98</v>
      </c>
      <c r="F1129" s="143">
        <f t="shared" si="463"/>
        <v>44363</v>
      </c>
      <c r="G1129" s="9">
        <f t="shared" si="450"/>
        <v>5.3000578441551038E-3</v>
      </c>
      <c r="H1129" s="64">
        <f t="shared" si="467"/>
        <v>44578</v>
      </c>
      <c r="I1129" s="64">
        <f t="shared" si="451"/>
        <v>44578</v>
      </c>
      <c r="J1129" s="1">
        <f t="shared" si="464"/>
        <v>23</v>
      </c>
      <c r="K1129" s="1">
        <f t="shared" si="447"/>
        <v>18</v>
      </c>
      <c r="L1129" s="5">
        <f t="shared" si="452"/>
        <v>1.00414548</v>
      </c>
      <c r="M1129" s="12">
        <f t="shared" si="448"/>
        <v>1.00530005</v>
      </c>
      <c r="N1129" s="12">
        <f t="shared" si="468"/>
        <v>1.1629244095322</v>
      </c>
      <c r="O1129" s="5">
        <f t="shared" ref="O1129:O1192" si="470">TRUNC(TRUNC((L1129*N1129),15),8)</f>
        <v>1.1677452800000001</v>
      </c>
      <c r="P1129" s="5">
        <f t="shared" si="453"/>
        <v>328.42764678999998</v>
      </c>
      <c r="Q1129" s="10">
        <f t="shared" si="454"/>
        <v>0</v>
      </c>
      <c r="R1129" s="6">
        <f t="shared" si="455"/>
        <v>0</v>
      </c>
      <c r="S1129" s="5">
        <f t="shared" si="456"/>
        <v>0</v>
      </c>
      <c r="T1129" s="6">
        <f t="shared" si="465"/>
        <v>0.12</v>
      </c>
      <c r="U1129" s="10">
        <f t="shared" si="469"/>
        <v>7</v>
      </c>
      <c r="V1129" s="10">
        <v>252</v>
      </c>
      <c r="W1129" s="12">
        <f t="shared" si="457"/>
        <v>1.003152979</v>
      </c>
      <c r="X1129" s="5">
        <f t="shared" si="458"/>
        <v>1.0355254700000001</v>
      </c>
      <c r="Y1129" s="11">
        <f t="shared" si="459"/>
        <v>0</v>
      </c>
      <c r="Z1129" s="2" t="s">
        <v>65</v>
      </c>
      <c r="AA1129" s="64">
        <f t="shared" si="466"/>
        <v>44592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2"/>
      <c r="DH1129" s="1"/>
      <c r="DI1129" s="1"/>
      <c r="DJ1129" s="1"/>
      <c r="DK1129" s="1"/>
      <c r="DL1129" s="1"/>
      <c r="DM1129" s="1"/>
    </row>
    <row r="1130" spans="1:117" x14ac:dyDescent="0.2">
      <c r="A1130" s="97">
        <f t="shared" si="460"/>
        <v>44571</v>
      </c>
      <c r="B1130" s="5">
        <f t="shared" si="449"/>
        <v>329.46317225999996</v>
      </c>
      <c r="C1130" s="5">
        <f t="shared" si="461"/>
        <v>281.24938924999998</v>
      </c>
      <c r="D1130" s="63">
        <f t="shared" si="462"/>
        <v>5739.56</v>
      </c>
      <c r="E1130" s="11">
        <f>IF(K1130=1,VLOOKUP(A1130,[1]Plan1!$BO$80:$BQ$314,3),E1129)</f>
        <v>5769.98</v>
      </c>
      <c r="F1130" s="143">
        <f t="shared" si="463"/>
        <v>44363</v>
      </c>
      <c r="G1130" s="9">
        <f t="shared" si="450"/>
        <v>5.3000578441551038E-3</v>
      </c>
      <c r="H1130" s="64">
        <f t="shared" si="467"/>
        <v>44578</v>
      </c>
      <c r="I1130" s="64">
        <f t="shared" si="451"/>
        <v>44578</v>
      </c>
      <c r="J1130" s="1">
        <f t="shared" si="464"/>
        <v>23</v>
      </c>
      <c r="K1130" s="1">
        <f t="shared" ref="K1130:K1193" si="471">(J1130-(NETWORKDAYS(A1130,I1130,AD$118:AD$502)-1))</f>
        <v>18</v>
      </c>
      <c r="L1130" s="5">
        <f t="shared" si="452"/>
        <v>1.00414548</v>
      </c>
      <c r="M1130" s="12">
        <f t="shared" ref="M1130:M1193" si="472">IF(I1130&gt;I1129,L1129,M1129)</f>
        <v>1.00530005</v>
      </c>
      <c r="N1130" s="12">
        <f t="shared" si="468"/>
        <v>1.1629244095322</v>
      </c>
      <c r="O1130" s="5">
        <f t="shared" si="470"/>
        <v>1.1677452800000001</v>
      </c>
      <c r="P1130" s="5">
        <f t="shared" si="453"/>
        <v>328.42764678999998</v>
      </c>
      <c r="Q1130" s="10">
        <f t="shared" si="454"/>
        <v>0</v>
      </c>
      <c r="R1130" s="6">
        <f t="shared" si="455"/>
        <v>0</v>
      </c>
      <c r="S1130" s="5">
        <f t="shared" si="456"/>
        <v>0</v>
      </c>
      <c r="T1130" s="6">
        <f t="shared" si="465"/>
        <v>0.12</v>
      </c>
      <c r="U1130" s="10">
        <f t="shared" si="469"/>
        <v>7</v>
      </c>
      <c r="V1130" s="10">
        <v>252</v>
      </c>
      <c r="W1130" s="12">
        <f t="shared" si="457"/>
        <v>1.003152979</v>
      </c>
      <c r="X1130" s="5">
        <f t="shared" si="458"/>
        <v>1.0355254700000001</v>
      </c>
      <c r="Y1130" s="11">
        <f t="shared" si="459"/>
        <v>0</v>
      </c>
      <c r="Z1130" s="2" t="s">
        <v>65</v>
      </c>
      <c r="AA1130" s="64">
        <f t="shared" si="466"/>
        <v>44592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2"/>
      <c r="DH1130" s="1"/>
      <c r="DI1130" s="1"/>
      <c r="DJ1130" s="1"/>
      <c r="DK1130" s="1"/>
      <c r="DL1130" s="1"/>
      <c r="DM1130" s="1"/>
    </row>
    <row r="1131" spans="1:117" x14ac:dyDescent="0.2">
      <c r="A1131" s="97">
        <f t="shared" si="460"/>
        <v>44572</v>
      </c>
      <c r="B1131" s="5">
        <f t="shared" si="449"/>
        <v>329.68713603000003</v>
      </c>
      <c r="C1131" s="5">
        <f t="shared" si="461"/>
        <v>281.24938924999998</v>
      </c>
      <c r="D1131" s="63">
        <f t="shared" si="462"/>
        <v>5739.56</v>
      </c>
      <c r="E1131" s="11">
        <f>IF(K1131=1,VLOOKUP(A1131,[1]Plan1!$BO$80:$BQ$314,3),E1130)</f>
        <v>5769.98</v>
      </c>
      <c r="F1131" s="143">
        <f t="shared" si="463"/>
        <v>44363</v>
      </c>
      <c r="G1131" s="9">
        <f t="shared" si="450"/>
        <v>5.3000578441551038E-3</v>
      </c>
      <c r="H1131" s="64">
        <f t="shared" si="467"/>
        <v>44578</v>
      </c>
      <c r="I1131" s="64">
        <f t="shared" si="451"/>
        <v>44578</v>
      </c>
      <c r="J1131" s="1">
        <f t="shared" si="464"/>
        <v>23</v>
      </c>
      <c r="K1131" s="1">
        <f t="shared" si="471"/>
        <v>19</v>
      </c>
      <c r="L1131" s="5">
        <f t="shared" si="452"/>
        <v>1.0043762899999999</v>
      </c>
      <c r="M1131" s="12">
        <f t="shared" si="472"/>
        <v>1.00530005</v>
      </c>
      <c r="N1131" s="12">
        <f t="shared" si="468"/>
        <v>1.1629244095322</v>
      </c>
      <c r="O1131" s="5">
        <f t="shared" si="470"/>
        <v>1.1680136999999999</v>
      </c>
      <c r="P1131" s="5">
        <f t="shared" si="453"/>
        <v>328.50313976000001</v>
      </c>
      <c r="Q1131" s="10">
        <f t="shared" si="454"/>
        <v>0</v>
      </c>
      <c r="R1131" s="6">
        <f t="shared" si="455"/>
        <v>0</v>
      </c>
      <c r="S1131" s="5">
        <f t="shared" si="456"/>
        <v>0</v>
      </c>
      <c r="T1131" s="6">
        <f t="shared" si="465"/>
        <v>0.12</v>
      </c>
      <c r="U1131" s="10">
        <f t="shared" si="469"/>
        <v>8</v>
      </c>
      <c r="V1131" s="10">
        <v>252</v>
      </c>
      <c r="W1131" s="12">
        <f t="shared" si="457"/>
        <v>1.003604216</v>
      </c>
      <c r="X1131" s="5">
        <f t="shared" si="458"/>
        <v>1.18399627</v>
      </c>
      <c r="Y1131" s="11">
        <f t="shared" si="459"/>
        <v>0</v>
      </c>
      <c r="Z1131" s="2" t="s">
        <v>65</v>
      </c>
      <c r="AA1131" s="64">
        <f t="shared" si="466"/>
        <v>44592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2"/>
      <c r="DH1131" s="1"/>
      <c r="DI1131" s="1"/>
      <c r="DJ1131" s="1"/>
      <c r="DK1131" s="1"/>
      <c r="DL1131" s="1"/>
      <c r="DM1131" s="1"/>
    </row>
    <row r="1132" spans="1:117" x14ac:dyDescent="0.2">
      <c r="A1132" s="97">
        <f t="shared" si="460"/>
        <v>44573</v>
      </c>
      <c r="B1132" s="5">
        <f t="shared" si="449"/>
        <v>329.91124840999998</v>
      </c>
      <c r="C1132" s="5">
        <f t="shared" si="461"/>
        <v>281.24938924999998</v>
      </c>
      <c r="D1132" s="63">
        <f t="shared" si="462"/>
        <v>5739.56</v>
      </c>
      <c r="E1132" s="11">
        <f>IF(K1132=1,VLOOKUP(A1132,[1]Plan1!$BO$80:$BQ$314,3),E1131)</f>
        <v>5769.98</v>
      </c>
      <c r="F1132" s="143">
        <f t="shared" si="463"/>
        <v>44363</v>
      </c>
      <c r="G1132" s="9">
        <f t="shared" si="450"/>
        <v>5.3000578441551038E-3</v>
      </c>
      <c r="H1132" s="64">
        <f t="shared" si="467"/>
        <v>44578</v>
      </c>
      <c r="I1132" s="64">
        <f t="shared" si="451"/>
        <v>44578</v>
      </c>
      <c r="J1132" s="1">
        <f t="shared" si="464"/>
        <v>23</v>
      </c>
      <c r="K1132" s="1">
        <f t="shared" si="471"/>
        <v>20</v>
      </c>
      <c r="L1132" s="5">
        <f t="shared" si="452"/>
        <v>1.00460715</v>
      </c>
      <c r="M1132" s="12">
        <f t="shared" si="472"/>
        <v>1.00530005</v>
      </c>
      <c r="N1132" s="12">
        <f t="shared" si="468"/>
        <v>1.1629244095322</v>
      </c>
      <c r="O1132" s="5">
        <f t="shared" si="470"/>
        <v>1.1682821699999999</v>
      </c>
      <c r="P1132" s="5">
        <f t="shared" si="453"/>
        <v>328.57864677999999</v>
      </c>
      <c r="Q1132" s="10">
        <f t="shared" si="454"/>
        <v>0</v>
      </c>
      <c r="R1132" s="6">
        <f t="shared" si="455"/>
        <v>0</v>
      </c>
      <c r="S1132" s="5">
        <f t="shared" si="456"/>
        <v>0</v>
      </c>
      <c r="T1132" s="6">
        <f t="shared" si="465"/>
        <v>0.12</v>
      </c>
      <c r="U1132" s="10">
        <f t="shared" si="469"/>
        <v>9</v>
      </c>
      <c r="V1132" s="10">
        <v>252</v>
      </c>
      <c r="W1132" s="12">
        <f t="shared" si="457"/>
        <v>1.0040556549999999</v>
      </c>
      <c r="X1132" s="5">
        <f t="shared" si="458"/>
        <v>1.3326016300000001</v>
      </c>
      <c r="Y1132" s="11">
        <f t="shared" si="459"/>
        <v>0</v>
      </c>
      <c r="Z1132" s="2" t="s">
        <v>65</v>
      </c>
      <c r="AA1132" s="64">
        <f t="shared" si="466"/>
        <v>44592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2"/>
      <c r="DH1132" s="1"/>
      <c r="DI1132" s="1"/>
      <c r="DJ1132" s="1"/>
      <c r="DK1132" s="1"/>
      <c r="DL1132" s="1"/>
      <c r="DM1132" s="1"/>
    </row>
    <row r="1133" spans="1:117" x14ac:dyDescent="0.2">
      <c r="A1133" s="97">
        <f t="shared" si="460"/>
        <v>44574</v>
      </c>
      <c r="B1133" s="5">
        <f t="shared" si="449"/>
        <v>330.13551546000002</v>
      </c>
      <c r="C1133" s="5">
        <f t="shared" si="461"/>
        <v>281.24938924999998</v>
      </c>
      <c r="D1133" s="63">
        <f t="shared" si="462"/>
        <v>5739.56</v>
      </c>
      <c r="E1133" s="11">
        <f>IF(K1133=1,VLOOKUP(A1133,[1]Plan1!$BO$80:$BQ$314,3),E1132)</f>
        <v>5769.98</v>
      </c>
      <c r="F1133" s="143">
        <f t="shared" si="463"/>
        <v>44363</v>
      </c>
      <c r="G1133" s="9">
        <f t="shared" si="450"/>
        <v>5.3000578441551038E-3</v>
      </c>
      <c r="H1133" s="64">
        <f t="shared" si="467"/>
        <v>44578</v>
      </c>
      <c r="I1133" s="64">
        <f t="shared" si="451"/>
        <v>44578</v>
      </c>
      <c r="J1133" s="1">
        <f t="shared" si="464"/>
        <v>23</v>
      </c>
      <c r="K1133" s="1">
        <f t="shared" si="471"/>
        <v>21</v>
      </c>
      <c r="L1133" s="5">
        <f t="shared" si="452"/>
        <v>1.0048380699999999</v>
      </c>
      <c r="M1133" s="12">
        <f t="shared" si="472"/>
        <v>1.00530005</v>
      </c>
      <c r="N1133" s="12">
        <f t="shared" si="468"/>
        <v>1.1629244095322</v>
      </c>
      <c r="O1133" s="5">
        <f t="shared" si="470"/>
        <v>1.1685507100000001</v>
      </c>
      <c r="P1133" s="5">
        <f t="shared" si="453"/>
        <v>328.65417349000001</v>
      </c>
      <c r="Q1133" s="10">
        <f t="shared" si="454"/>
        <v>0</v>
      </c>
      <c r="R1133" s="6">
        <f t="shared" si="455"/>
        <v>0</v>
      </c>
      <c r="S1133" s="5">
        <f t="shared" si="456"/>
        <v>0</v>
      </c>
      <c r="T1133" s="6">
        <f t="shared" si="465"/>
        <v>0.12</v>
      </c>
      <c r="U1133" s="10">
        <f t="shared" si="469"/>
        <v>10</v>
      </c>
      <c r="V1133" s="10">
        <v>252</v>
      </c>
      <c r="W1133" s="12">
        <f t="shared" si="457"/>
        <v>1.004507297</v>
      </c>
      <c r="X1133" s="5">
        <f t="shared" si="458"/>
        <v>1.4813419699999999</v>
      </c>
      <c r="Y1133" s="11">
        <f t="shared" si="459"/>
        <v>0</v>
      </c>
      <c r="Z1133" s="2" t="s">
        <v>65</v>
      </c>
      <c r="AA1133" s="64">
        <f t="shared" si="466"/>
        <v>44592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2"/>
      <c r="DH1133" s="1"/>
      <c r="DI1133" s="1"/>
      <c r="DJ1133" s="1"/>
      <c r="DK1133" s="1"/>
      <c r="DL1133" s="1"/>
      <c r="DM1133" s="1"/>
    </row>
    <row r="1134" spans="1:117" x14ac:dyDescent="0.2">
      <c r="A1134" s="97">
        <f t="shared" si="460"/>
        <v>44575</v>
      </c>
      <c r="B1134" s="5">
        <f t="shared" si="449"/>
        <v>330.35993192000001</v>
      </c>
      <c r="C1134" s="5">
        <f t="shared" si="461"/>
        <v>281.24938924999998</v>
      </c>
      <c r="D1134" s="63">
        <f t="shared" si="462"/>
        <v>5739.56</v>
      </c>
      <c r="E1134" s="11">
        <f>IF(K1134=1,VLOOKUP(A1134,[1]Plan1!$BO$80:$BQ$314,3),E1133)</f>
        <v>5769.98</v>
      </c>
      <c r="F1134" s="143">
        <f t="shared" si="463"/>
        <v>44363</v>
      </c>
      <c r="G1134" s="9">
        <f t="shared" si="450"/>
        <v>5.3000578441551038E-3</v>
      </c>
      <c r="H1134" s="64">
        <f t="shared" si="467"/>
        <v>44578</v>
      </c>
      <c r="I1134" s="64">
        <f t="shared" si="451"/>
        <v>44578</v>
      </c>
      <c r="J1134" s="1">
        <f t="shared" si="464"/>
        <v>23</v>
      </c>
      <c r="K1134" s="1">
        <f t="shared" si="471"/>
        <v>22</v>
      </c>
      <c r="L1134" s="5">
        <f t="shared" si="452"/>
        <v>1.00506903</v>
      </c>
      <c r="M1134" s="12">
        <f t="shared" si="472"/>
        <v>1.00530005</v>
      </c>
      <c r="N1134" s="12">
        <f t="shared" si="468"/>
        <v>1.1629244095322</v>
      </c>
      <c r="O1134" s="5">
        <f t="shared" si="470"/>
        <v>1.1688193</v>
      </c>
      <c r="P1134" s="5">
        <f t="shared" si="453"/>
        <v>328.72971425999998</v>
      </c>
      <c r="Q1134" s="10">
        <f t="shared" si="454"/>
        <v>0</v>
      </c>
      <c r="R1134" s="6">
        <f t="shared" si="455"/>
        <v>0</v>
      </c>
      <c r="S1134" s="5">
        <f t="shared" si="456"/>
        <v>0</v>
      </c>
      <c r="T1134" s="6">
        <f t="shared" si="465"/>
        <v>0.12</v>
      </c>
      <c r="U1134" s="10">
        <f t="shared" si="469"/>
        <v>11</v>
      </c>
      <c r="V1134" s="10">
        <v>252</v>
      </c>
      <c r="W1134" s="12">
        <f t="shared" si="457"/>
        <v>1.004959143</v>
      </c>
      <c r="X1134" s="5">
        <f t="shared" si="458"/>
        <v>1.63021766</v>
      </c>
      <c r="Y1134" s="11">
        <f t="shared" si="459"/>
        <v>0</v>
      </c>
      <c r="Z1134" s="2" t="s">
        <v>65</v>
      </c>
      <c r="AA1134" s="64">
        <f t="shared" si="466"/>
        <v>44592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2"/>
      <c r="DH1134" s="1"/>
      <c r="DI1134" s="1"/>
      <c r="DJ1134" s="1"/>
      <c r="DK1134" s="1"/>
      <c r="DL1134" s="1"/>
      <c r="DM1134" s="1"/>
    </row>
    <row r="1135" spans="1:117" x14ac:dyDescent="0.2">
      <c r="A1135" s="97">
        <f t="shared" si="460"/>
        <v>44576</v>
      </c>
      <c r="B1135" s="5">
        <f t="shared" si="449"/>
        <v>330.58450319000002</v>
      </c>
      <c r="C1135" s="5">
        <f t="shared" si="461"/>
        <v>281.24938924999998</v>
      </c>
      <c r="D1135" s="63">
        <f t="shared" si="462"/>
        <v>5739.56</v>
      </c>
      <c r="E1135" s="11">
        <f>IF(K1135=1,VLOOKUP(A1135,[1]Plan1!$BO$80:$BQ$314,3),E1134)</f>
        <v>5769.98</v>
      </c>
      <c r="F1135" s="143">
        <f t="shared" si="463"/>
        <v>44363</v>
      </c>
      <c r="G1135" s="9">
        <f t="shared" si="450"/>
        <v>5.3000578441551038E-3</v>
      </c>
      <c r="H1135" s="64">
        <f t="shared" si="467"/>
        <v>44607</v>
      </c>
      <c r="I1135" s="64">
        <f t="shared" si="451"/>
        <v>44578</v>
      </c>
      <c r="J1135" s="1">
        <f t="shared" si="464"/>
        <v>23</v>
      </c>
      <c r="K1135" s="1">
        <f t="shared" si="471"/>
        <v>23</v>
      </c>
      <c r="L1135" s="5">
        <f t="shared" si="452"/>
        <v>1.00530005</v>
      </c>
      <c r="M1135" s="12">
        <f t="shared" si="472"/>
        <v>1.00530005</v>
      </c>
      <c r="N1135" s="12">
        <f t="shared" si="468"/>
        <v>1.1629244095322</v>
      </c>
      <c r="O1135" s="5">
        <f t="shared" si="470"/>
        <v>1.1690879599999999</v>
      </c>
      <c r="P1135" s="5">
        <f t="shared" si="453"/>
        <v>328.80527472</v>
      </c>
      <c r="Q1135" s="10">
        <f t="shared" si="454"/>
        <v>0</v>
      </c>
      <c r="R1135" s="6">
        <f t="shared" si="455"/>
        <v>0</v>
      </c>
      <c r="S1135" s="5">
        <f t="shared" si="456"/>
        <v>0</v>
      </c>
      <c r="T1135" s="6">
        <f t="shared" si="465"/>
        <v>0.12</v>
      </c>
      <c r="U1135" s="10">
        <f t="shared" si="469"/>
        <v>12</v>
      </c>
      <c r="V1135" s="10">
        <v>252</v>
      </c>
      <c r="W1135" s="12">
        <f t="shared" si="457"/>
        <v>1.005411192</v>
      </c>
      <c r="X1135" s="5">
        <f t="shared" si="458"/>
        <v>1.7792284700000001</v>
      </c>
      <c r="Y1135" s="11">
        <f t="shared" si="459"/>
        <v>0</v>
      </c>
      <c r="Z1135" s="2" t="s">
        <v>65</v>
      </c>
      <c r="AA1135" s="64">
        <f t="shared" si="466"/>
        <v>44592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2"/>
      <c r="DH1135" s="1"/>
      <c r="DI1135" s="1"/>
      <c r="DJ1135" s="1"/>
      <c r="DK1135" s="1"/>
      <c r="DL1135" s="1"/>
      <c r="DM1135" s="1"/>
    </row>
    <row r="1136" spans="1:117" x14ac:dyDescent="0.2">
      <c r="A1136" s="97">
        <f t="shared" si="460"/>
        <v>44577</v>
      </c>
      <c r="B1136" s="5">
        <f t="shared" si="449"/>
        <v>330.58450319000002</v>
      </c>
      <c r="C1136" s="5">
        <f t="shared" si="461"/>
        <v>281.24938924999998</v>
      </c>
      <c r="D1136" s="63">
        <f t="shared" si="462"/>
        <v>5739.56</v>
      </c>
      <c r="E1136" s="11">
        <f>IF(K1136=1,VLOOKUP(A1136,[1]Plan1!$BO$80:$BQ$314,3),E1135)</f>
        <v>5769.98</v>
      </c>
      <c r="F1136" s="143">
        <f t="shared" si="463"/>
        <v>44363</v>
      </c>
      <c r="G1136" s="9">
        <f t="shared" si="450"/>
        <v>5.3000578441551038E-3</v>
      </c>
      <c r="H1136" s="64">
        <f t="shared" si="467"/>
        <v>44607</v>
      </c>
      <c r="I1136" s="64">
        <f t="shared" si="451"/>
        <v>44578</v>
      </c>
      <c r="J1136" s="1">
        <f t="shared" si="464"/>
        <v>23</v>
      </c>
      <c r="K1136" s="1">
        <f t="shared" si="471"/>
        <v>23</v>
      </c>
      <c r="L1136" s="5">
        <f t="shared" si="452"/>
        <v>1.00530005</v>
      </c>
      <c r="M1136" s="12">
        <f t="shared" si="472"/>
        <v>1.00530005</v>
      </c>
      <c r="N1136" s="12">
        <f t="shared" si="468"/>
        <v>1.1629244095322</v>
      </c>
      <c r="O1136" s="5">
        <f t="shared" si="470"/>
        <v>1.1690879599999999</v>
      </c>
      <c r="P1136" s="5">
        <f t="shared" si="453"/>
        <v>328.80527472</v>
      </c>
      <c r="Q1136" s="10">
        <f t="shared" si="454"/>
        <v>0</v>
      </c>
      <c r="R1136" s="6">
        <f t="shared" si="455"/>
        <v>0</v>
      </c>
      <c r="S1136" s="5">
        <f t="shared" si="456"/>
        <v>0</v>
      </c>
      <c r="T1136" s="6">
        <f t="shared" si="465"/>
        <v>0.12</v>
      </c>
      <c r="U1136" s="10">
        <f t="shared" si="469"/>
        <v>12</v>
      </c>
      <c r="V1136" s="10">
        <v>252</v>
      </c>
      <c r="W1136" s="12">
        <f t="shared" si="457"/>
        <v>1.005411192</v>
      </c>
      <c r="X1136" s="5">
        <f t="shared" si="458"/>
        <v>1.7792284700000001</v>
      </c>
      <c r="Y1136" s="11">
        <f t="shared" si="459"/>
        <v>0</v>
      </c>
      <c r="Z1136" s="2" t="s">
        <v>65</v>
      </c>
      <c r="AA1136" s="64">
        <f t="shared" si="466"/>
        <v>44592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2"/>
      <c r="DH1136" s="1"/>
      <c r="DI1136" s="1"/>
      <c r="DJ1136" s="1"/>
      <c r="DK1136" s="1"/>
      <c r="DL1136" s="1"/>
      <c r="DM1136" s="1"/>
    </row>
    <row r="1137" spans="1:117" x14ac:dyDescent="0.2">
      <c r="A1137" s="97">
        <f t="shared" si="460"/>
        <v>44578</v>
      </c>
      <c r="B1137" s="5">
        <f t="shared" si="449"/>
        <v>330.58450319000002</v>
      </c>
      <c r="C1137" s="5">
        <f t="shared" si="461"/>
        <v>281.24938924999998</v>
      </c>
      <c r="D1137" s="63">
        <f t="shared" si="462"/>
        <v>5739.56</v>
      </c>
      <c r="E1137" s="11">
        <f>IF(K1137=1,VLOOKUP(A1137,[1]Plan1!$BO$80:$BQ$314,3),E1136)</f>
        <v>5769.98</v>
      </c>
      <c r="F1137" s="143">
        <f t="shared" si="463"/>
        <v>44363</v>
      </c>
      <c r="G1137" s="9">
        <f t="shared" si="450"/>
        <v>5.3000578441551038E-3</v>
      </c>
      <c r="H1137" s="64">
        <f t="shared" si="467"/>
        <v>44607</v>
      </c>
      <c r="I1137" s="64">
        <f t="shared" si="451"/>
        <v>44578</v>
      </c>
      <c r="J1137" s="1">
        <f t="shared" si="464"/>
        <v>23</v>
      </c>
      <c r="K1137" s="1">
        <f t="shared" si="471"/>
        <v>23</v>
      </c>
      <c r="L1137" s="5">
        <f t="shared" si="452"/>
        <v>1.00530005</v>
      </c>
      <c r="M1137" s="12">
        <f t="shared" si="472"/>
        <v>1.00530005</v>
      </c>
      <c r="N1137" s="12">
        <f t="shared" si="468"/>
        <v>1.1629244095322</v>
      </c>
      <c r="O1137" s="5">
        <f t="shared" si="470"/>
        <v>1.1690879599999999</v>
      </c>
      <c r="P1137" s="5">
        <f t="shared" si="453"/>
        <v>328.80527472</v>
      </c>
      <c r="Q1137" s="10">
        <f t="shared" si="454"/>
        <v>0</v>
      </c>
      <c r="R1137" s="6">
        <f t="shared" si="455"/>
        <v>0</v>
      </c>
      <c r="S1137" s="5">
        <f t="shared" si="456"/>
        <v>0</v>
      </c>
      <c r="T1137" s="6">
        <f t="shared" si="465"/>
        <v>0.12</v>
      </c>
      <c r="U1137" s="10">
        <f t="shared" si="469"/>
        <v>12</v>
      </c>
      <c r="V1137" s="10">
        <v>252</v>
      </c>
      <c r="W1137" s="12">
        <f t="shared" si="457"/>
        <v>1.005411192</v>
      </c>
      <c r="X1137" s="5">
        <f t="shared" si="458"/>
        <v>1.7792284700000001</v>
      </c>
      <c r="Y1137" s="11">
        <f t="shared" si="459"/>
        <v>0</v>
      </c>
      <c r="Z1137" s="2" t="s">
        <v>65</v>
      </c>
      <c r="AA1137" s="64">
        <f t="shared" si="466"/>
        <v>44592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2"/>
      <c r="DH1137" s="1"/>
      <c r="DI1137" s="1"/>
      <c r="DJ1137" s="1"/>
      <c r="DK1137" s="1"/>
      <c r="DL1137" s="1"/>
      <c r="DM1137" s="1"/>
    </row>
    <row r="1138" spans="1:117" x14ac:dyDescent="0.2">
      <c r="A1138" s="97">
        <f t="shared" si="460"/>
        <v>44579</v>
      </c>
      <c r="B1138" s="5">
        <f t="shared" si="449"/>
        <v>330.81646587999995</v>
      </c>
      <c r="C1138" s="5">
        <f t="shared" si="461"/>
        <v>281.24938924999998</v>
      </c>
      <c r="D1138" s="63">
        <f t="shared" si="462"/>
        <v>5739.56</v>
      </c>
      <c r="E1138" s="11">
        <f>IF(K1138=1,VLOOKUP(A1138,[1]Plan1!$BO$80:$BQ$314,3),E1137)</f>
        <v>5769.98</v>
      </c>
      <c r="F1138" s="143">
        <f t="shared" si="463"/>
        <v>44363</v>
      </c>
      <c r="G1138" s="9">
        <f t="shared" si="450"/>
        <v>5.3000578441551038E-3</v>
      </c>
      <c r="H1138" s="64">
        <f t="shared" si="467"/>
        <v>44607</v>
      </c>
      <c r="I1138" s="64">
        <f t="shared" si="451"/>
        <v>44607</v>
      </c>
      <c r="J1138" s="1">
        <f t="shared" si="464"/>
        <v>21</v>
      </c>
      <c r="K1138" s="1">
        <f t="shared" si="471"/>
        <v>1</v>
      </c>
      <c r="L1138" s="5">
        <f t="shared" si="452"/>
        <v>1.0002517399999999</v>
      </c>
      <c r="M1138" s="12">
        <f t="shared" si="472"/>
        <v>1.00530005</v>
      </c>
      <c r="N1138" s="12">
        <f t="shared" si="468"/>
        <v>1.1690879670489411</v>
      </c>
      <c r="O1138" s="5">
        <f t="shared" si="470"/>
        <v>1.1693822700000001</v>
      </c>
      <c r="P1138" s="5">
        <f t="shared" si="453"/>
        <v>328.88804922999998</v>
      </c>
      <c r="Q1138" s="10">
        <f t="shared" si="454"/>
        <v>0</v>
      </c>
      <c r="R1138" s="6">
        <f t="shared" si="455"/>
        <v>0</v>
      </c>
      <c r="S1138" s="5">
        <f t="shared" si="456"/>
        <v>0</v>
      </c>
      <c r="T1138" s="6">
        <f t="shared" si="465"/>
        <v>0.12</v>
      </c>
      <c r="U1138" s="10">
        <f t="shared" si="469"/>
        <v>13</v>
      </c>
      <c r="V1138" s="10">
        <v>252</v>
      </c>
      <c r="W1138" s="12">
        <f t="shared" si="457"/>
        <v>1.0058634440000001</v>
      </c>
      <c r="X1138" s="5">
        <f t="shared" si="458"/>
        <v>1.92841665</v>
      </c>
      <c r="Y1138" s="11">
        <f t="shared" si="459"/>
        <v>0</v>
      </c>
      <c r="Z1138" s="2" t="s">
        <v>65</v>
      </c>
      <c r="AA1138" s="64">
        <f t="shared" si="466"/>
        <v>44592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2"/>
      <c r="DH1138" s="1"/>
      <c r="DI1138" s="1"/>
      <c r="DJ1138" s="1"/>
      <c r="DK1138" s="1"/>
      <c r="DL1138" s="1"/>
      <c r="DM1138" s="1"/>
    </row>
    <row r="1139" spans="1:117" x14ac:dyDescent="0.2">
      <c r="A1139" s="97">
        <f t="shared" si="460"/>
        <v>44580</v>
      </c>
      <c r="B1139" s="5">
        <f t="shared" si="449"/>
        <v>331.04859603</v>
      </c>
      <c r="C1139" s="5">
        <f t="shared" si="461"/>
        <v>281.24938924999998</v>
      </c>
      <c r="D1139" s="63">
        <f t="shared" si="462"/>
        <v>5739.56</v>
      </c>
      <c r="E1139" s="11">
        <f>IF(K1139=1,VLOOKUP(A1139,[1]Plan1!$BO$80:$BQ$314,3),E1138)</f>
        <v>5769.98</v>
      </c>
      <c r="F1139" s="143">
        <f t="shared" si="463"/>
        <v>44363</v>
      </c>
      <c r="G1139" s="9">
        <f t="shared" si="450"/>
        <v>5.3000578441551038E-3</v>
      </c>
      <c r="H1139" s="64">
        <f t="shared" si="467"/>
        <v>44607</v>
      </c>
      <c r="I1139" s="64">
        <f t="shared" si="451"/>
        <v>44607</v>
      </c>
      <c r="J1139" s="1">
        <f t="shared" si="464"/>
        <v>21</v>
      </c>
      <c r="K1139" s="1">
        <f t="shared" si="471"/>
        <v>2</v>
      </c>
      <c r="L1139" s="5">
        <f t="shared" si="452"/>
        <v>1.0005035600000001</v>
      </c>
      <c r="M1139" s="12">
        <f t="shared" si="472"/>
        <v>1.00530005</v>
      </c>
      <c r="N1139" s="12">
        <f t="shared" si="468"/>
        <v>1.1690879670489411</v>
      </c>
      <c r="O1139" s="5">
        <f t="shared" si="470"/>
        <v>1.1696766700000001</v>
      </c>
      <c r="P1139" s="5">
        <f t="shared" si="453"/>
        <v>328.97084905000003</v>
      </c>
      <c r="Q1139" s="10">
        <f t="shared" si="454"/>
        <v>0</v>
      </c>
      <c r="R1139" s="6">
        <f t="shared" si="455"/>
        <v>0</v>
      </c>
      <c r="S1139" s="5">
        <f t="shared" si="456"/>
        <v>0</v>
      </c>
      <c r="T1139" s="6">
        <f t="shared" si="465"/>
        <v>0.12</v>
      </c>
      <c r="U1139" s="10">
        <f t="shared" si="469"/>
        <v>14</v>
      </c>
      <c r="V1139" s="10">
        <v>252</v>
      </c>
      <c r="W1139" s="12">
        <f t="shared" si="457"/>
        <v>1.0063158999999999</v>
      </c>
      <c r="X1139" s="5">
        <f t="shared" si="458"/>
        <v>2.0777469800000001</v>
      </c>
      <c r="Y1139" s="11">
        <f t="shared" si="459"/>
        <v>0</v>
      </c>
      <c r="Z1139" s="2" t="s">
        <v>65</v>
      </c>
      <c r="AA1139" s="64">
        <f t="shared" si="466"/>
        <v>44592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2"/>
      <c r="DH1139" s="1"/>
      <c r="DI1139" s="1"/>
      <c r="DJ1139" s="1"/>
      <c r="DK1139" s="1"/>
      <c r="DL1139" s="1"/>
      <c r="DM1139" s="1"/>
    </row>
    <row r="1140" spans="1:117" x14ac:dyDescent="0.2">
      <c r="A1140" s="97">
        <f t="shared" si="460"/>
        <v>44581</v>
      </c>
      <c r="B1140" s="5">
        <f t="shared" si="449"/>
        <v>331.28088489999999</v>
      </c>
      <c r="C1140" s="5">
        <f t="shared" si="461"/>
        <v>281.24938924999998</v>
      </c>
      <c r="D1140" s="63">
        <f t="shared" si="462"/>
        <v>5739.56</v>
      </c>
      <c r="E1140" s="11">
        <f>IF(K1140=1,VLOOKUP(A1140,[1]Plan1!$BO$80:$BQ$314,3),E1139)</f>
        <v>5769.98</v>
      </c>
      <c r="F1140" s="143">
        <f t="shared" si="463"/>
        <v>44363</v>
      </c>
      <c r="G1140" s="9">
        <f t="shared" si="450"/>
        <v>5.3000578441551038E-3</v>
      </c>
      <c r="H1140" s="64">
        <f t="shared" si="467"/>
        <v>44607</v>
      </c>
      <c r="I1140" s="64">
        <f t="shared" si="451"/>
        <v>44607</v>
      </c>
      <c r="J1140" s="1">
        <f t="shared" si="464"/>
        <v>21</v>
      </c>
      <c r="K1140" s="1">
        <f t="shared" si="471"/>
        <v>3</v>
      </c>
      <c r="L1140" s="5">
        <f t="shared" si="452"/>
        <v>1.0007554299999999</v>
      </c>
      <c r="M1140" s="12">
        <f t="shared" si="472"/>
        <v>1.00530005</v>
      </c>
      <c r="N1140" s="12">
        <f t="shared" si="468"/>
        <v>1.1690879670489411</v>
      </c>
      <c r="O1140" s="5">
        <f t="shared" si="470"/>
        <v>1.16997113</v>
      </c>
      <c r="P1140" s="5">
        <f t="shared" si="453"/>
        <v>329.05366574999999</v>
      </c>
      <c r="Q1140" s="10">
        <f t="shared" si="454"/>
        <v>0</v>
      </c>
      <c r="R1140" s="6">
        <f t="shared" si="455"/>
        <v>0</v>
      </c>
      <c r="S1140" s="5">
        <f t="shared" si="456"/>
        <v>0</v>
      </c>
      <c r="T1140" s="6">
        <f t="shared" si="465"/>
        <v>0.12</v>
      </c>
      <c r="U1140" s="10">
        <f t="shared" si="469"/>
        <v>15</v>
      </c>
      <c r="V1140" s="10">
        <v>252</v>
      </c>
      <c r="W1140" s="12">
        <f t="shared" si="457"/>
        <v>1.006768559</v>
      </c>
      <c r="X1140" s="5">
        <f t="shared" si="458"/>
        <v>2.2272191499999998</v>
      </c>
      <c r="Y1140" s="11">
        <f t="shared" si="459"/>
        <v>0</v>
      </c>
      <c r="Z1140" s="2" t="s">
        <v>65</v>
      </c>
      <c r="AA1140" s="64">
        <f t="shared" si="466"/>
        <v>44592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2"/>
      <c r="DH1140" s="1"/>
      <c r="DI1140" s="1"/>
      <c r="DJ1140" s="1"/>
      <c r="DK1140" s="1"/>
      <c r="DL1140" s="1"/>
      <c r="DM1140" s="1"/>
    </row>
    <row r="1141" spans="1:117" x14ac:dyDescent="0.2">
      <c r="A1141" s="97">
        <f t="shared" si="460"/>
        <v>44582</v>
      </c>
      <c r="B1141" s="5">
        <f t="shared" si="449"/>
        <v>331.51333853</v>
      </c>
      <c r="C1141" s="5">
        <f t="shared" si="461"/>
        <v>281.24938924999998</v>
      </c>
      <c r="D1141" s="63">
        <f t="shared" si="462"/>
        <v>5739.56</v>
      </c>
      <c r="E1141" s="11">
        <f>IF(K1141=1,VLOOKUP(A1141,[1]Plan1!$BO$80:$BQ$314,3),E1140)</f>
        <v>5769.98</v>
      </c>
      <c r="F1141" s="143">
        <f t="shared" si="463"/>
        <v>44363</v>
      </c>
      <c r="G1141" s="9">
        <f t="shared" si="450"/>
        <v>5.3000578441551038E-3</v>
      </c>
      <c r="H1141" s="64">
        <f t="shared" si="467"/>
        <v>44607</v>
      </c>
      <c r="I1141" s="64">
        <f t="shared" si="451"/>
        <v>44607</v>
      </c>
      <c r="J1141" s="1">
        <f t="shared" si="464"/>
        <v>21</v>
      </c>
      <c r="K1141" s="1">
        <f t="shared" si="471"/>
        <v>4</v>
      </c>
      <c r="L1141" s="5">
        <f t="shared" si="452"/>
        <v>1.00100737</v>
      </c>
      <c r="M1141" s="12">
        <f t="shared" si="472"/>
        <v>1.00530005</v>
      </c>
      <c r="N1141" s="12">
        <f t="shared" si="468"/>
        <v>1.1690879670489411</v>
      </c>
      <c r="O1141" s="5">
        <f t="shared" si="470"/>
        <v>1.17026567</v>
      </c>
      <c r="P1141" s="5">
        <f t="shared" si="453"/>
        <v>329.13650494000001</v>
      </c>
      <c r="Q1141" s="10">
        <f t="shared" si="454"/>
        <v>0</v>
      </c>
      <c r="R1141" s="6">
        <f t="shared" si="455"/>
        <v>0</v>
      </c>
      <c r="S1141" s="5">
        <f t="shared" si="456"/>
        <v>0</v>
      </c>
      <c r="T1141" s="6">
        <f t="shared" si="465"/>
        <v>0.12</v>
      </c>
      <c r="U1141" s="10">
        <f t="shared" si="469"/>
        <v>16</v>
      </c>
      <c r="V1141" s="10">
        <v>252</v>
      </c>
      <c r="W1141" s="12">
        <f t="shared" si="457"/>
        <v>1.007221422</v>
      </c>
      <c r="X1141" s="5">
        <f t="shared" si="458"/>
        <v>2.3768335899999999</v>
      </c>
      <c r="Y1141" s="11">
        <f t="shared" si="459"/>
        <v>0</v>
      </c>
      <c r="Z1141" s="2" t="s">
        <v>65</v>
      </c>
      <c r="AA1141" s="64">
        <f t="shared" si="466"/>
        <v>44592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2"/>
      <c r="DH1141" s="1"/>
      <c r="DI1141" s="1"/>
      <c r="DJ1141" s="1"/>
      <c r="DK1141" s="1"/>
      <c r="DL1141" s="1"/>
      <c r="DM1141" s="1"/>
    </row>
    <row r="1142" spans="1:117" x14ac:dyDescent="0.2">
      <c r="A1142" s="97">
        <f t="shared" si="460"/>
        <v>44583</v>
      </c>
      <c r="B1142" s="5">
        <f t="shared" si="449"/>
        <v>331.74595388</v>
      </c>
      <c r="C1142" s="5">
        <f t="shared" si="461"/>
        <v>281.24938924999998</v>
      </c>
      <c r="D1142" s="63">
        <f t="shared" si="462"/>
        <v>5739.56</v>
      </c>
      <c r="E1142" s="11">
        <f>IF(K1142=1,VLOOKUP(A1142,[1]Plan1!$BO$80:$BQ$314,3),E1141)</f>
        <v>5769.98</v>
      </c>
      <c r="F1142" s="143">
        <f t="shared" si="463"/>
        <v>44363</v>
      </c>
      <c r="G1142" s="9">
        <f t="shared" si="450"/>
        <v>5.3000578441551038E-3</v>
      </c>
      <c r="H1142" s="64">
        <f t="shared" si="467"/>
        <v>44607</v>
      </c>
      <c r="I1142" s="64">
        <f t="shared" si="451"/>
        <v>44607</v>
      </c>
      <c r="J1142" s="1">
        <f t="shared" si="464"/>
        <v>21</v>
      </c>
      <c r="K1142" s="1">
        <f t="shared" si="471"/>
        <v>5</v>
      </c>
      <c r="L1142" s="5">
        <f t="shared" si="452"/>
        <v>1.0012593700000001</v>
      </c>
      <c r="M1142" s="12">
        <f t="shared" si="472"/>
        <v>1.00530005</v>
      </c>
      <c r="N1142" s="12">
        <f t="shared" si="468"/>
        <v>1.1690879670489411</v>
      </c>
      <c r="O1142" s="5">
        <f t="shared" si="470"/>
        <v>1.1705602799999999</v>
      </c>
      <c r="P1142" s="5">
        <f t="shared" si="453"/>
        <v>329.21936383000002</v>
      </c>
      <c r="Q1142" s="10">
        <f t="shared" si="454"/>
        <v>0</v>
      </c>
      <c r="R1142" s="6">
        <f t="shared" si="455"/>
        <v>0</v>
      </c>
      <c r="S1142" s="5">
        <f t="shared" si="456"/>
        <v>0</v>
      </c>
      <c r="T1142" s="6">
        <f t="shared" si="465"/>
        <v>0.12</v>
      </c>
      <c r="U1142" s="10">
        <f t="shared" si="469"/>
        <v>17</v>
      </c>
      <c r="V1142" s="10">
        <v>252</v>
      </c>
      <c r="W1142" s="12">
        <f t="shared" si="457"/>
        <v>1.0076744879999999</v>
      </c>
      <c r="X1142" s="5">
        <f t="shared" si="458"/>
        <v>2.5265900499999998</v>
      </c>
      <c r="Y1142" s="11">
        <f t="shared" si="459"/>
        <v>0</v>
      </c>
      <c r="Z1142" s="2" t="s">
        <v>65</v>
      </c>
      <c r="AA1142" s="64">
        <f t="shared" si="466"/>
        <v>44592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2"/>
      <c r="DH1142" s="1"/>
      <c r="DI1142" s="1"/>
      <c r="DJ1142" s="1"/>
      <c r="DK1142" s="1"/>
      <c r="DL1142" s="1"/>
      <c r="DM1142" s="1"/>
    </row>
    <row r="1143" spans="1:117" x14ac:dyDescent="0.2">
      <c r="A1143" s="97">
        <f t="shared" si="460"/>
        <v>44584</v>
      </c>
      <c r="B1143" s="5">
        <f t="shared" si="449"/>
        <v>331.74595388</v>
      </c>
      <c r="C1143" s="5">
        <f t="shared" si="461"/>
        <v>281.24938924999998</v>
      </c>
      <c r="D1143" s="63">
        <f t="shared" si="462"/>
        <v>5739.56</v>
      </c>
      <c r="E1143" s="11">
        <f>IF(K1143=1,VLOOKUP(A1143,[1]Plan1!$BO$80:$BQ$314,3),E1142)</f>
        <v>5769.98</v>
      </c>
      <c r="F1143" s="143">
        <f t="shared" si="463"/>
        <v>44363</v>
      </c>
      <c r="G1143" s="9">
        <f t="shared" si="450"/>
        <v>5.3000578441551038E-3</v>
      </c>
      <c r="H1143" s="64">
        <f t="shared" si="467"/>
        <v>44607</v>
      </c>
      <c r="I1143" s="64">
        <f t="shared" si="451"/>
        <v>44607</v>
      </c>
      <c r="J1143" s="1">
        <f t="shared" si="464"/>
        <v>21</v>
      </c>
      <c r="K1143" s="1">
        <f t="shared" si="471"/>
        <v>5</v>
      </c>
      <c r="L1143" s="5">
        <f t="shared" si="452"/>
        <v>1.0012593700000001</v>
      </c>
      <c r="M1143" s="12">
        <f t="shared" si="472"/>
        <v>1.00530005</v>
      </c>
      <c r="N1143" s="12">
        <f t="shared" si="468"/>
        <v>1.1690879670489411</v>
      </c>
      <c r="O1143" s="5">
        <f t="shared" si="470"/>
        <v>1.1705602799999999</v>
      </c>
      <c r="P1143" s="5">
        <f t="shared" si="453"/>
        <v>329.21936383000002</v>
      </c>
      <c r="Q1143" s="10">
        <f t="shared" si="454"/>
        <v>0</v>
      </c>
      <c r="R1143" s="6">
        <f t="shared" si="455"/>
        <v>0</v>
      </c>
      <c r="S1143" s="5">
        <f t="shared" si="456"/>
        <v>0</v>
      </c>
      <c r="T1143" s="6">
        <f t="shared" si="465"/>
        <v>0.12</v>
      </c>
      <c r="U1143" s="10">
        <f t="shared" si="469"/>
        <v>17</v>
      </c>
      <c r="V1143" s="10">
        <v>252</v>
      </c>
      <c r="W1143" s="12">
        <f t="shared" si="457"/>
        <v>1.0076744879999999</v>
      </c>
      <c r="X1143" s="5">
        <f t="shared" si="458"/>
        <v>2.5265900499999998</v>
      </c>
      <c r="Y1143" s="11">
        <f t="shared" si="459"/>
        <v>0</v>
      </c>
      <c r="Z1143" s="2" t="s">
        <v>65</v>
      </c>
      <c r="AA1143" s="64">
        <f t="shared" si="466"/>
        <v>44592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2"/>
      <c r="DH1143" s="1"/>
      <c r="DI1143" s="1"/>
      <c r="DJ1143" s="1"/>
      <c r="DK1143" s="1"/>
      <c r="DL1143" s="1"/>
      <c r="DM1143" s="1"/>
    </row>
    <row r="1144" spans="1:117" x14ac:dyDescent="0.2">
      <c r="A1144" s="97">
        <f t="shared" si="460"/>
        <v>44585</v>
      </c>
      <c r="B1144" s="5">
        <f t="shared" si="449"/>
        <v>331.74595388</v>
      </c>
      <c r="C1144" s="5">
        <f t="shared" si="461"/>
        <v>281.24938924999998</v>
      </c>
      <c r="D1144" s="63">
        <f t="shared" si="462"/>
        <v>5739.56</v>
      </c>
      <c r="E1144" s="11">
        <f>IF(K1144=1,VLOOKUP(A1144,[1]Plan1!$BO$80:$BQ$314,3),E1143)</f>
        <v>5769.98</v>
      </c>
      <c r="F1144" s="143">
        <f t="shared" si="463"/>
        <v>44363</v>
      </c>
      <c r="G1144" s="9">
        <f t="shared" si="450"/>
        <v>5.3000578441551038E-3</v>
      </c>
      <c r="H1144" s="64">
        <f t="shared" si="467"/>
        <v>44607</v>
      </c>
      <c r="I1144" s="64">
        <f t="shared" si="451"/>
        <v>44607</v>
      </c>
      <c r="J1144" s="1">
        <f t="shared" si="464"/>
        <v>21</v>
      </c>
      <c r="K1144" s="1">
        <f t="shared" si="471"/>
        <v>5</v>
      </c>
      <c r="L1144" s="5">
        <f t="shared" si="452"/>
        <v>1.0012593700000001</v>
      </c>
      <c r="M1144" s="12">
        <f t="shared" si="472"/>
        <v>1.00530005</v>
      </c>
      <c r="N1144" s="12">
        <f t="shared" si="468"/>
        <v>1.1690879670489411</v>
      </c>
      <c r="O1144" s="5">
        <f t="shared" si="470"/>
        <v>1.1705602799999999</v>
      </c>
      <c r="P1144" s="5">
        <f t="shared" si="453"/>
        <v>329.21936383000002</v>
      </c>
      <c r="Q1144" s="10">
        <f t="shared" si="454"/>
        <v>0</v>
      </c>
      <c r="R1144" s="6">
        <f t="shared" si="455"/>
        <v>0</v>
      </c>
      <c r="S1144" s="5">
        <f t="shared" si="456"/>
        <v>0</v>
      </c>
      <c r="T1144" s="6">
        <f t="shared" si="465"/>
        <v>0.12</v>
      </c>
      <c r="U1144" s="10">
        <f t="shared" si="469"/>
        <v>17</v>
      </c>
      <c r="V1144" s="10">
        <v>252</v>
      </c>
      <c r="W1144" s="12">
        <f t="shared" si="457"/>
        <v>1.0076744879999999</v>
      </c>
      <c r="X1144" s="5">
        <f t="shared" si="458"/>
        <v>2.5265900499999998</v>
      </c>
      <c r="Y1144" s="11">
        <f t="shared" si="459"/>
        <v>0</v>
      </c>
      <c r="Z1144" s="2" t="s">
        <v>65</v>
      </c>
      <c r="AA1144" s="64">
        <f t="shared" si="466"/>
        <v>44592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2"/>
      <c r="DH1144" s="1"/>
      <c r="DI1144" s="1"/>
      <c r="DJ1144" s="1"/>
      <c r="DK1144" s="1"/>
      <c r="DL1144" s="1"/>
      <c r="DM1144" s="1"/>
    </row>
    <row r="1145" spans="1:117" x14ac:dyDescent="0.2">
      <c r="A1145" s="97">
        <f t="shared" si="460"/>
        <v>44586</v>
      </c>
      <c r="B1145" s="5">
        <f t="shared" si="449"/>
        <v>331.97873416000004</v>
      </c>
      <c r="C1145" s="5">
        <f t="shared" si="461"/>
        <v>281.24938924999998</v>
      </c>
      <c r="D1145" s="63">
        <f t="shared" si="462"/>
        <v>5739.56</v>
      </c>
      <c r="E1145" s="11">
        <f>IF(K1145=1,VLOOKUP(A1145,[1]Plan1!$BO$80:$BQ$314,3),E1144)</f>
        <v>5769.98</v>
      </c>
      <c r="F1145" s="143">
        <f t="shared" si="463"/>
        <v>44363</v>
      </c>
      <c r="G1145" s="9">
        <f t="shared" si="450"/>
        <v>5.3000578441551038E-3</v>
      </c>
      <c r="H1145" s="64">
        <f t="shared" si="467"/>
        <v>44607</v>
      </c>
      <c r="I1145" s="64">
        <f t="shared" si="451"/>
        <v>44607</v>
      </c>
      <c r="J1145" s="1">
        <f t="shared" si="464"/>
        <v>21</v>
      </c>
      <c r="K1145" s="1">
        <f t="shared" si="471"/>
        <v>6</v>
      </c>
      <c r="L1145" s="5">
        <f t="shared" si="452"/>
        <v>1.00151144</v>
      </c>
      <c r="M1145" s="12">
        <f t="shared" si="472"/>
        <v>1.00530005</v>
      </c>
      <c r="N1145" s="12">
        <f t="shared" si="468"/>
        <v>1.1690879670489411</v>
      </c>
      <c r="O1145" s="5">
        <f t="shared" si="470"/>
        <v>1.1708549699999999</v>
      </c>
      <c r="P1145" s="5">
        <f t="shared" si="453"/>
        <v>329.30224521000002</v>
      </c>
      <c r="Q1145" s="10">
        <f t="shared" si="454"/>
        <v>0</v>
      </c>
      <c r="R1145" s="6">
        <f t="shared" si="455"/>
        <v>0</v>
      </c>
      <c r="S1145" s="5">
        <f t="shared" si="456"/>
        <v>0</v>
      </c>
      <c r="T1145" s="6">
        <f t="shared" si="465"/>
        <v>0.12</v>
      </c>
      <c r="U1145" s="10">
        <f t="shared" si="469"/>
        <v>18</v>
      </c>
      <c r="V1145" s="10">
        <v>252</v>
      </c>
      <c r="W1145" s="12">
        <f t="shared" si="457"/>
        <v>1.0081277580000001</v>
      </c>
      <c r="X1145" s="5">
        <f t="shared" si="458"/>
        <v>2.67648895</v>
      </c>
      <c r="Y1145" s="11">
        <f t="shared" si="459"/>
        <v>0</v>
      </c>
      <c r="Z1145" s="2" t="s">
        <v>65</v>
      </c>
      <c r="AA1145" s="64">
        <f t="shared" si="466"/>
        <v>44592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2"/>
      <c r="DH1145" s="1"/>
      <c r="DI1145" s="1"/>
      <c r="DJ1145" s="1"/>
      <c r="DK1145" s="1"/>
      <c r="DL1145" s="1"/>
      <c r="DM1145" s="1"/>
    </row>
    <row r="1146" spans="1:117" x14ac:dyDescent="0.2">
      <c r="A1146" s="97">
        <f t="shared" si="460"/>
        <v>44587</v>
      </c>
      <c r="B1146" s="5">
        <f t="shared" si="449"/>
        <v>332.21167696000003</v>
      </c>
      <c r="C1146" s="5">
        <f t="shared" si="461"/>
        <v>281.24938924999998</v>
      </c>
      <c r="D1146" s="63">
        <f t="shared" si="462"/>
        <v>5739.56</v>
      </c>
      <c r="E1146" s="11">
        <f>IF(K1146=1,VLOOKUP(A1146,[1]Plan1!$BO$80:$BQ$314,3),E1145)</f>
        <v>5769.98</v>
      </c>
      <c r="F1146" s="143">
        <f t="shared" si="463"/>
        <v>44363</v>
      </c>
      <c r="G1146" s="9">
        <f t="shared" si="450"/>
        <v>5.3000578441551038E-3</v>
      </c>
      <c r="H1146" s="64">
        <f t="shared" si="467"/>
        <v>44607</v>
      </c>
      <c r="I1146" s="64">
        <f t="shared" si="451"/>
        <v>44607</v>
      </c>
      <c r="J1146" s="1">
        <f t="shared" si="464"/>
        <v>21</v>
      </c>
      <c r="K1146" s="1">
        <f t="shared" si="471"/>
        <v>7</v>
      </c>
      <c r="L1146" s="5">
        <f t="shared" si="452"/>
        <v>1.00176357</v>
      </c>
      <c r="M1146" s="12">
        <f t="shared" si="472"/>
        <v>1.00530005</v>
      </c>
      <c r="N1146" s="12">
        <f t="shared" si="468"/>
        <v>1.1690879670489411</v>
      </c>
      <c r="O1146" s="5">
        <f t="shared" si="470"/>
        <v>1.17114973</v>
      </c>
      <c r="P1146" s="5">
        <f t="shared" si="453"/>
        <v>329.38514628000001</v>
      </c>
      <c r="Q1146" s="10">
        <f t="shared" si="454"/>
        <v>0</v>
      </c>
      <c r="R1146" s="6">
        <f t="shared" si="455"/>
        <v>0</v>
      </c>
      <c r="S1146" s="5">
        <f t="shared" si="456"/>
        <v>0</v>
      </c>
      <c r="T1146" s="6">
        <f t="shared" si="465"/>
        <v>0.12</v>
      </c>
      <c r="U1146" s="10">
        <f t="shared" si="469"/>
        <v>19</v>
      </c>
      <c r="V1146" s="10">
        <v>252</v>
      </c>
      <c r="W1146" s="12">
        <f t="shared" si="457"/>
        <v>1.0085812329999999</v>
      </c>
      <c r="X1146" s="5">
        <f t="shared" si="458"/>
        <v>2.8265306799999999</v>
      </c>
      <c r="Y1146" s="11">
        <f t="shared" si="459"/>
        <v>0</v>
      </c>
      <c r="Z1146" s="2" t="s">
        <v>65</v>
      </c>
      <c r="AA1146" s="64">
        <f t="shared" si="466"/>
        <v>44592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2"/>
      <c r="DH1146" s="1"/>
      <c r="DI1146" s="1"/>
      <c r="DJ1146" s="1"/>
      <c r="DK1146" s="1"/>
      <c r="DL1146" s="1"/>
      <c r="DM1146" s="1"/>
    </row>
    <row r="1147" spans="1:117" x14ac:dyDescent="0.2">
      <c r="A1147" s="97">
        <f t="shared" si="460"/>
        <v>44588</v>
      </c>
      <c r="B1147" s="5">
        <f t="shared" si="449"/>
        <v>332.44478170000002</v>
      </c>
      <c r="C1147" s="5">
        <f t="shared" si="461"/>
        <v>281.24938924999998</v>
      </c>
      <c r="D1147" s="63">
        <f t="shared" si="462"/>
        <v>5739.56</v>
      </c>
      <c r="E1147" s="11">
        <f>IF(K1147=1,VLOOKUP(A1147,[1]Plan1!$BO$80:$BQ$314,3),E1146)</f>
        <v>5769.98</v>
      </c>
      <c r="F1147" s="143">
        <f t="shared" si="463"/>
        <v>44363</v>
      </c>
      <c r="G1147" s="9">
        <f t="shared" si="450"/>
        <v>5.3000578441551038E-3</v>
      </c>
      <c r="H1147" s="64">
        <f t="shared" si="467"/>
        <v>44607</v>
      </c>
      <c r="I1147" s="64">
        <f t="shared" si="451"/>
        <v>44607</v>
      </c>
      <c r="J1147" s="1">
        <f t="shared" si="464"/>
        <v>21</v>
      </c>
      <c r="K1147" s="1">
        <f t="shared" si="471"/>
        <v>8</v>
      </c>
      <c r="L1147" s="5">
        <f t="shared" si="452"/>
        <v>1.0020157599999999</v>
      </c>
      <c r="M1147" s="12">
        <f t="shared" si="472"/>
        <v>1.00530005</v>
      </c>
      <c r="N1147" s="12">
        <f t="shared" si="468"/>
        <v>1.1690879670489411</v>
      </c>
      <c r="O1147" s="5">
        <f t="shared" si="470"/>
        <v>1.1714445600000001</v>
      </c>
      <c r="P1147" s="5">
        <f t="shared" si="453"/>
        <v>329.46806703999999</v>
      </c>
      <c r="Q1147" s="10">
        <f t="shared" si="454"/>
        <v>0</v>
      </c>
      <c r="R1147" s="6">
        <f t="shared" si="455"/>
        <v>0</v>
      </c>
      <c r="S1147" s="5">
        <f t="shared" si="456"/>
        <v>0</v>
      </c>
      <c r="T1147" s="6">
        <f t="shared" si="465"/>
        <v>0.12</v>
      </c>
      <c r="U1147" s="10">
        <f t="shared" si="469"/>
        <v>20</v>
      </c>
      <c r="V1147" s="10">
        <v>252</v>
      </c>
      <c r="W1147" s="12">
        <f t="shared" si="457"/>
        <v>1.0090349110000001</v>
      </c>
      <c r="X1147" s="5">
        <f t="shared" si="458"/>
        <v>2.9767146599999998</v>
      </c>
      <c r="Y1147" s="11">
        <f t="shared" si="459"/>
        <v>0</v>
      </c>
      <c r="Z1147" s="2" t="s">
        <v>65</v>
      </c>
      <c r="AA1147" s="64">
        <f t="shared" si="466"/>
        <v>44592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2"/>
      <c r="DH1147" s="1"/>
      <c r="DI1147" s="1"/>
      <c r="DJ1147" s="1"/>
      <c r="DK1147" s="1"/>
      <c r="DL1147" s="1"/>
      <c r="DM1147" s="1"/>
    </row>
    <row r="1148" spans="1:117" x14ac:dyDescent="0.2">
      <c r="A1148" s="97">
        <f t="shared" si="460"/>
        <v>44589</v>
      </c>
      <c r="B1148" s="5">
        <f t="shared" si="449"/>
        <v>332.67805444999999</v>
      </c>
      <c r="C1148" s="5">
        <f t="shared" si="461"/>
        <v>281.24938924999998</v>
      </c>
      <c r="D1148" s="63">
        <f t="shared" si="462"/>
        <v>5739.56</v>
      </c>
      <c r="E1148" s="11">
        <f>IF(K1148=1,VLOOKUP(A1148,[1]Plan1!$BO$80:$BQ$314,3),E1147)</f>
        <v>5769.98</v>
      </c>
      <c r="F1148" s="143">
        <f t="shared" si="463"/>
        <v>44363</v>
      </c>
      <c r="G1148" s="9">
        <f t="shared" si="450"/>
        <v>5.3000578441551038E-3</v>
      </c>
      <c r="H1148" s="64">
        <f t="shared" si="467"/>
        <v>44607</v>
      </c>
      <c r="I1148" s="64">
        <f t="shared" si="451"/>
        <v>44607</v>
      </c>
      <c r="J1148" s="1">
        <f t="shared" si="464"/>
        <v>21</v>
      </c>
      <c r="K1148" s="1">
        <f t="shared" si="471"/>
        <v>9</v>
      </c>
      <c r="L1148" s="5">
        <f t="shared" si="452"/>
        <v>1.00226802</v>
      </c>
      <c r="M1148" s="12">
        <f t="shared" si="472"/>
        <v>1.00530005</v>
      </c>
      <c r="N1148" s="12">
        <f t="shared" si="468"/>
        <v>1.1690879670489411</v>
      </c>
      <c r="O1148" s="5">
        <f t="shared" si="470"/>
        <v>1.1717394800000001</v>
      </c>
      <c r="P1148" s="5">
        <f t="shared" si="453"/>
        <v>329.55101310999999</v>
      </c>
      <c r="Q1148" s="10">
        <f t="shared" si="454"/>
        <v>0</v>
      </c>
      <c r="R1148" s="6">
        <f t="shared" si="455"/>
        <v>0</v>
      </c>
      <c r="S1148" s="5">
        <f t="shared" si="456"/>
        <v>0</v>
      </c>
      <c r="T1148" s="6">
        <f t="shared" si="465"/>
        <v>0.12</v>
      </c>
      <c r="U1148" s="10">
        <f t="shared" si="469"/>
        <v>21</v>
      </c>
      <c r="V1148" s="10">
        <v>252</v>
      </c>
      <c r="W1148" s="12">
        <f t="shared" si="457"/>
        <v>1.0094887930000001</v>
      </c>
      <c r="X1148" s="5">
        <f t="shared" si="458"/>
        <v>3.1270413399999999</v>
      </c>
      <c r="Y1148" s="11">
        <f t="shared" si="459"/>
        <v>0</v>
      </c>
      <c r="Z1148" s="2" t="s">
        <v>65</v>
      </c>
      <c r="AA1148" s="64">
        <f t="shared" si="466"/>
        <v>44592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2"/>
      <c r="DH1148" s="1"/>
      <c r="DI1148" s="1"/>
      <c r="DJ1148" s="1"/>
      <c r="DK1148" s="1"/>
      <c r="DL1148" s="1"/>
      <c r="DM1148" s="1"/>
    </row>
    <row r="1149" spans="1:117" x14ac:dyDescent="0.2">
      <c r="A1149" s="97">
        <f t="shared" si="460"/>
        <v>44590</v>
      </c>
      <c r="B1149" s="5">
        <f t="shared" si="449"/>
        <v>332.91148678000002</v>
      </c>
      <c r="C1149" s="5">
        <f t="shared" si="461"/>
        <v>281.24938924999998</v>
      </c>
      <c r="D1149" s="63">
        <f t="shared" si="462"/>
        <v>5739.56</v>
      </c>
      <c r="E1149" s="11">
        <f>IF(K1149=1,VLOOKUP(A1149,[1]Plan1!$BO$80:$BQ$314,3),E1148)</f>
        <v>5769.98</v>
      </c>
      <c r="F1149" s="143">
        <f t="shared" si="463"/>
        <v>44363</v>
      </c>
      <c r="G1149" s="9">
        <f t="shared" si="450"/>
        <v>5.3000578441551038E-3</v>
      </c>
      <c r="H1149" s="64">
        <f t="shared" si="467"/>
        <v>44607</v>
      </c>
      <c r="I1149" s="64">
        <f t="shared" si="451"/>
        <v>44607</v>
      </c>
      <c r="J1149" s="1">
        <f t="shared" si="464"/>
        <v>21</v>
      </c>
      <c r="K1149" s="1">
        <f t="shared" si="471"/>
        <v>10</v>
      </c>
      <c r="L1149" s="5">
        <f t="shared" si="452"/>
        <v>1.00252034</v>
      </c>
      <c r="M1149" s="12">
        <f t="shared" si="472"/>
        <v>1.00530005</v>
      </c>
      <c r="N1149" s="12">
        <f t="shared" si="468"/>
        <v>1.1690879670489411</v>
      </c>
      <c r="O1149" s="5">
        <f t="shared" si="470"/>
        <v>1.1720344599999999</v>
      </c>
      <c r="P1149" s="5">
        <f t="shared" si="453"/>
        <v>329.63397605</v>
      </c>
      <c r="Q1149" s="10">
        <f t="shared" si="454"/>
        <v>0</v>
      </c>
      <c r="R1149" s="6">
        <f t="shared" si="455"/>
        <v>0</v>
      </c>
      <c r="S1149" s="5">
        <f t="shared" si="456"/>
        <v>0</v>
      </c>
      <c r="T1149" s="6">
        <f t="shared" si="465"/>
        <v>0.12</v>
      </c>
      <c r="U1149" s="10">
        <f t="shared" si="469"/>
        <v>22</v>
      </c>
      <c r="V1149" s="10">
        <v>252</v>
      </c>
      <c r="W1149" s="12">
        <f t="shared" si="457"/>
        <v>1.009942879</v>
      </c>
      <c r="X1149" s="5">
        <f t="shared" si="458"/>
        <v>3.2775107299999999</v>
      </c>
      <c r="Y1149" s="11">
        <f t="shared" si="459"/>
        <v>0</v>
      </c>
      <c r="Z1149" s="2" t="s">
        <v>65</v>
      </c>
      <c r="AA1149" s="64">
        <f t="shared" si="466"/>
        <v>44592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2"/>
      <c r="DH1149" s="1"/>
      <c r="DI1149" s="1"/>
      <c r="DJ1149" s="1"/>
      <c r="DK1149" s="1"/>
      <c r="DL1149" s="1"/>
      <c r="DM1149" s="1"/>
    </row>
    <row r="1150" spans="1:117" x14ac:dyDescent="0.2">
      <c r="A1150" s="97">
        <f t="shared" si="460"/>
        <v>44591</v>
      </c>
      <c r="B1150" s="5">
        <f t="shared" si="449"/>
        <v>332.91148678000002</v>
      </c>
      <c r="C1150" s="5">
        <f t="shared" si="461"/>
        <v>281.24938924999998</v>
      </c>
      <c r="D1150" s="63">
        <f t="shared" si="462"/>
        <v>5739.56</v>
      </c>
      <c r="E1150" s="11">
        <f>IF(K1150=1,VLOOKUP(A1150,[1]Plan1!$BO$80:$BQ$314,3),E1149)</f>
        <v>5769.98</v>
      </c>
      <c r="F1150" s="143">
        <f t="shared" si="463"/>
        <v>44363</v>
      </c>
      <c r="G1150" s="9">
        <f t="shared" si="450"/>
        <v>5.3000578441551038E-3</v>
      </c>
      <c r="H1150" s="64">
        <f t="shared" si="467"/>
        <v>44607</v>
      </c>
      <c r="I1150" s="64">
        <f t="shared" si="451"/>
        <v>44607</v>
      </c>
      <c r="J1150" s="1">
        <f t="shared" si="464"/>
        <v>21</v>
      </c>
      <c r="K1150" s="1">
        <f t="shared" si="471"/>
        <v>10</v>
      </c>
      <c r="L1150" s="5">
        <f t="shared" si="452"/>
        <v>1.00252034</v>
      </c>
      <c r="M1150" s="12">
        <f t="shared" si="472"/>
        <v>1.00530005</v>
      </c>
      <c r="N1150" s="12">
        <f t="shared" si="468"/>
        <v>1.1690879670489411</v>
      </c>
      <c r="O1150" s="5">
        <f t="shared" si="470"/>
        <v>1.1720344599999999</v>
      </c>
      <c r="P1150" s="5">
        <f t="shared" si="453"/>
        <v>329.63397605</v>
      </c>
      <c r="Q1150" s="10">
        <f t="shared" si="454"/>
        <v>0</v>
      </c>
      <c r="R1150" s="6">
        <f t="shared" si="455"/>
        <v>0</v>
      </c>
      <c r="S1150" s="5">
        <f t="shared" si="456"/>
        <v>0</v>
      </c>
      <c r="T1150" s="6">
        <f t="shared" si="465"/>
        <v>0.12</v>
      </c>
      <c r="U1150" s="10">
        <f t="shared" si="469"/>
        <v>22</v>
      </c>
      <c r="V1150" s="10">
        <v>252</v>
      </c>
      <c r="W1150" s="12">
        <f t="shared" si="457"/>
        <v>1.009942879</v>
      </c>
      <c r="X1150" s="5">
        <f t="shared" si="458"/>
        <v>3.2775107299999999</v>
      </c>
      <c r="Y1150" s="11">
        <f t="shared" si="459"/>
        <v>0</v>
      </c>
      <c r="Z1150" s="2" t="s">
        <v>65</v>
      </c>
      <c r="AA1150" s="64">
        <f t="shared" si="466"/>
        <v>44592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2"/>
      <c r="DH1150" s="1"/>
      <c r="DI1150" s="1"/>
      <c r="DJ1150" s="1"/>
      <c r="DK1150" s="1"/>
      <c r="DL1150" s="1"/>
      <c r="DM1150" s="1"/>
    </row>
    <row r="1151" spans="1:117" x14ac:dyDescent="0.2">
      <c r="A1151" s="97">
        <f t="shared" si="460"/>
        <v>44592</v>
      </c>
      <c r="B1151" s="5">
        <f t="shared" si="449"/>
        <v>332.91148678000002</v>
      </c>
      <c r="C1151" s="5">
        <f t="shared" si="461"/>
        <v>281.24938924999998</v>
      </c>
      <c r="D1151" s="63">
        <f t="shared" si="462"/>
        <v>5739.56</v>
      </c>
      <c r="E1151" s="11">
        <f>IF(K1151=1,VLOOKUP(A1151,[1]Plan1!$BO$80:$BQ$314,3),E1150)</f>
        <v>5769.98</v>
      </c>
      <c r="F1151" s="143">
        <f t="shared" si="463"/>
        <v>44363</v>
      </c>
      <c r="G1151" s="9">
        <f t="shared" si="450"/>
        <v>5.3000578441551038E-3</v>
      </c>
      <c r="H1151" s="64">
        <f t="shared" si="467"/>
        <v>44607</v>
      </c>
      <c r="I1151" s="64">
        <f t="shared" si="451"/>
        <v>44607</v>
      </c>
      <c r="J1151" s="1">
        <f t="shared" si="464"/>
        <v>21</v>
      </c>
      <c r="K1151" s="1">
        <f t="shared" si="471"/>
        <v>10</v>
      </c>
      <c r="L1151" s="5">
        <f t="shared" si="452"/>
        <v>1.00252034</v>
      </c>
      <c r="M1151" s="12">
        <f t="shared" si="472"/>
        <v>1.00530005</v>
      </c>
      <c r="N1151" s="12">
        <f t="shared" si="468"/>
        <v>1.1690879670489411</v>
      </c>
      <c r="O1151" s="5">
        <f t="shared" si="470"/>
        <v>1.1720344599999999</v>
      </c>
      <c r="P1151" s="5">
        <f t="shared" si="453"/>
        <v>329.63397605</v>
      </c>
      <c r="Q1151" s="10">
        <f t="shared" si="454"/>
        <v>38</v>
      </c>
      <c r="R1151" s="6">
        <f t="shared" si="455"/>
        <v>0.111111</v>
      </c>
      <c r="S1151" s="5">
        <f t="shared" si="456"/>
        <v>36.625960710000001</v>
      </c>
      <c r="T1151" s="6">
        <f t="shared" si="465"/>
        <v>0.12</v>
      </c>
      <c r="U1151" s="10">
        <f t="shared" si="469"/>
        <v>22</v>
      </c>
      <c r="V1151" s="10">
        <v>252</v>
      </c>
      <c r="W1151" s="12">
        <f t="shared" si="457"/>
        <v>1.009942879</v>
      </c>
      <c r="X1151" s="5">
        <f t="shared" si="458"/>
        <v>3.2775107299999999</v>
      </c>
      <c r="Y1151" s="11">
        <f t="shared" si="459"/>
        <v>39.903471440000004</v>
      </c>
      <c r="Z1151" s="2" t="s">
        <v>65</v>
      </c>
      <c r="AA1151" s="64">
        <f t="shared" si="466"/>
        <v>44592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2"/>
      <c r="DH1151" s="1"/>
      <c r="DI1151" s="1"/>
      <c r="DJ1151" s="1"/>
      <c r="DK1151" s="1"/>
      <c r="DL1151" s="1"/>
      <c r="DM1151" s="1"/>
    </row>
    <row r="1152" spans="1:117" x14ac:dyDescent="0.2">
      <c r="A1152" s="97">
        <f t="shared" si="460"/>
        <v>44593</v>
      </c>
      <c r="B1152" s="5">
        <f t="shared" si="449"/>
        <v>293.21361366000002</v>
      </c>
      <c r="C1152" s="5">
        <f t="shared" si="461"/>
        <v>249.99948836999999</v>
      </c>
      <c r="D1152" s="63">
        <f t="shared" si="462"/>
        <v>5739.56</v>
      </c>
      <c r="E1152" s="11">
        <f>IF(K1152=1,VLOOKUP(A1152,[1]Plan1!$BO$80:$BQ$314,3),E1151)</f>
        <v>5769.98</v>
      </c>
      <c r="F1152" s="143">
        <f t="shared" si="463"/>
        <v>44363</v>
      </c>
      <c r="G1152" s="9">
        <f t="shared" si="450"/>
        <v>5.3000578441551038E-3</v>
      </c>
      <c r="H1152" s="64">
        <f t="shared" si="467"/>
        <v>44607</v>
      </c>
      <c r="I1152" s="64">
        <f t="shared" si="451"/>
        <v>44607</v>
      </c>
      <c r="J1152" s="1">
        <f t="shared" si="464"/>
        <v>21</v>
      </c>
      <c r="K1152" s="1">
        <f t="shared" si="471"/>
        <v>11</v>
      </c>
      <c r="L1152" s="5">
        <f t="shared" si="452"/>
        <v>1.0027727200000001</v>
      </c>
      <c r="M1152" s="12">
        <f t="shared" si="472"/>
        <v>1.00530005</v>
      </c>
      <c r="N1152" s="12">
        <f t="shared" si="468"/>
        <v>1.1690879670489411</v>
      </c>
      <c r="O1152" s="5">
        <f t="shared" si="470"/>
        <v>1.1723295199999999</v>
      </c>
      <c r="P1152" s="5">
        <f t="shared" si="453"/>
        <v>293.08178020000003</v>
      </c>
      <c r="Q1152" s="10">
        <f t="shared" si="454"/>
        <v>0</v>
      </c>
      <c r="R1152" s="6">
        <f t="shared" si="455"/>
        <v>0</v>
      </c>
      <c r="S1152" s="5">
        <f t="shared" si="456"/>
        <v>0</v>
      </c>
      <c r="T1152" s="6">
        <f t="shared" si="465"/>
        <v>0.12</v>
      </c>
      <c r="U1152" s="10">
        <f t="shared" si="469"/>
        <v>1</v>
      </c>
      <c r="V1152" s="10">
        <v>252</v>
      </c>
      <c r="W1152" s="12">
        <f t="shared" si="457"/>
        <v>1.0004498180000001</v>
      </c>
      <c r="X1152" s="5">
        <f t="shared" si="458"/>
        <v>0.13183346000000001</v>
      </c>
      <c r="Y1152" s="11">
        <f t="shared" si="459"/>
        <v>0</v>
      </c>
      <c r="Z1152" s="2" t="s">
        <v>65</v>
      </c>
      <c r="AA1152" s="64">
        <f t="shared" si="466"/>
        <v>44622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2"/>
      <c r="DH1152" s="1"/>
      <c r="DI1152" s="1"/>
      <c r="DJ1152" s="1"/>
      <c r="DK1152" s="1"/>
      <c r="DL1152" s="1"/>
      <c r="DM1152" s="1"/>
    </row>
    <row r="1153" spans="1:117" x14ac:dyDescent="0.2">
      <c r="A1153" s="97">
        <f t="shared" si="460"/>
        <v>44594</v>
      </c>
      <c r="B1153" s="5">
        <f t="shared" si="449"/>
        <v>293.41935534999999</v>
      </c>
      <c r="C1153" s="5">
        <f t="shared" si="461"/>
        <v>249.99948836999999</v>
      </c>
      <c r="D1153" s="63">
        <f t="shared" si="462"/>
        <v>5739.56</v>
      </c>
      <c r="E1153" s="11">
        <f>IF(K1153=1,VLOOKUP(A1153,[1]Plan1!$BO$80:$BQ$314,3),E1152)</f>
        <v>5769.98</v>
      </c>
      <c r="F1153" s="143">
        <f t="shared" si="463"/>
        <v>44363</v>
      </c>
      <c r="G1153" s="9">
        <f t="shared" si="450"/>
        <v>5.3000578441551038E-3</v>
      </c>
      <c r="H1153" s="64">
        <f t="shared" si="467"/>
        <v>44607</v>
      </c>
      <c r="I1153" s="64">
        <f t="shared" si="451"/>
        <v>44607</v>
      </c>
      <c r="J1153" s="1">
        <f t="shared" si="464"/>
        <v>21</v>
      </c>
      <c r="K1153" s="1">
        <f t="shared" si="471"/>
        <v>12</v>
      </c>
      <c r="L1153" s="5">
        <f t="shared" si="452"/>
        <v>1.0030251699999999</v>
      </c>
      <c r="M1153" s="12">
        <f t="shared" si="472"/>
        <v>1.00530005</v>
      </c>
      <c r="N1153" s="12">
        <f t="shared" si="468"/>
        <v>1.1690879670489411</v>
      </c>
      <c r="O1153" s="5">
        <f t="shared" si="470"/>
        <v>1.1726246499999999</v>
      </c>
      <c r="P1153" s="5">
        <f t="shared" si="453"/>
        <v>293.15556255000001</v>
      </c>
      <c r="Q1153" s="10">
        <f t="shared" si="454"/>
        <v>0</v>
      </c>
      <c r="R1153" s="6">
        <f t="shared" si="455"/>
        <v>0</v>
      </c>
      <c r="S1153" s="5">
        <f t="shared" si="456"/>
        <v>0</v>
      </c>
      <c r="T1153" s="6">
        <f t="shared" si="465"/>
        <v>0.12</v>
      </c>
      <c r="U1153" s="10">
        <f t="shared" si="469"/>
        <v>2</v>
      </c>
      <c r="V1153" s="10">
        <v>252</v>
      </c>
      <c r="W1153" s="12">
        <f t="shared" si="457"/>
        <v>1.0008998389999999</v>
      </c>
      <c r="X1153" s="5">
        <f t="shared" si="458"/>
        <v>0.26379279999999999</v>
      </c>
      <c r="Y1153" s="11">
        <f t="shared" si="459"/>
        <v>0</v>
      </c>
      <c r="Z1153" s="2" t="s">
        <v>65</v>
      </c>
      <c r="AA1153" s="64">
        <f t="shared" si="466"/>
        <v>44622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2"/>
      <c r="DH1153" s="1"/>
      <c r="DI1153" s="1"/>
      <c r="DJ1153" s="1"/>
      <c r="DK1153" s="1"/>
      <c r="DL1153" s="1"/>
      <c r="DM1153" s="1"/>
    </row>
    <row r="1154" spans="1:117" x14ac:dyDescent="0.2">
      <c r="A1154" s="97">
        <f t="shared" si="460"/>
        <v>44595</v>
      </c>
      <c r="B1154" s="5">
        <f t="shared" si="449"/>
        <v>293.62524241</v>
      </c>
      <c r="C1154" s="5">
        <f t="shared" si="461"/>
        <v>249.99948836999999</v>
      </c>
      <c r="D1154" s="63">
        <f t="shared" si="462"/>
        <v>5739.56</v>
      </c>
      <c r="E1154" s="11">
        <f>IF(K1154=1,VLOOKUP(A1154,[1]Plan1!$BO$80:$BQ$314,3),E1153)</f>
        <v>5769.98</v>
      </c>
      <c r="F1154" s="143">
        <f t="shared" si="463"/>
        <v>44363</v>
      </c>
      <c r="G1154" s="9">
        <f t="shared" si="450"/>
        <v>5.3000578441551038E-3</v>
      </c>
      <c r="H1154" s="64">
        <f t="shared" si="467"/>
        <v>44607</v>
      </c>
      <c r="I1154" s="64">
        <f t="shared" si="451"/>
        <v>44607</v>
      </c>
      <c r="J1154" s="1">
        <f t="shared" si="464"/>
        <v>21</v>
      </c>
      <c r="K1154" s="1">
        <f t="shared" si="471"/>
        <v>13</v>
      </c>
      <c r="L1154" s="5">
        <f t="shared" si="452"/>
        <v>1.0032776800000001</v>
      </c>
      <c r="M1154" s="12">
        <f t="shared" si="472"/>
        <v>1.00530005</v>
      </c>
      <c r="N1154" s="12">
        <f t="shared" si="468"/>
        <v>1.1690879670489411</v>
      </c>
      <c r="O1154" s="5">
        <f t="shared" si="470"/>
        <v>1.1729198599999999</v>
      </c>
      <c r="P1154" s="5">
        <f t="shared" si="453"/>
        <v>293.22936489</v>
      </c>
      <c r="Q1154" s="10">
        <f t="shared" si="454"/>
        <v>0</v>
      </c>
      <c r="R1154" s="6">
        <f t="shared" si="455"/>
        <v>0</v>
      </c>
      <c r="S1154" s="5">
        <f t="shared" si="456"/>
        <v>0</v>
      </c>
      <c r="T1154" s="6">
        <f t="shared" si="465"/>
        <v>0.12</v>
      </c>
      <c r="U1154" s="10">
        <f t="shared" si="469"/>
        <v>3</v>
      </c>
      <c r="V1154" s="10">
        <v>252</v>
      </c>
      <c r="W1154" s="12">
        <f t="shared" si="457"/>
        <v>1.0013500609999999</v>
      </c>
      <c r="X1154" s="5">
        <f t="shared" si="458"/>
        <v>0.39587751999999998</v>
      </c>
      <c r="Y1154" s="11">
        <f t="shared" si="459"/>
        <v>0</v>
      </c>
      <c r="Z1154" s="2" t="s">
        <v>65</v>
      </c>
      <c r="AA1154" s="64">
        <f t="shared" si="466"/>
        <v>44622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2"/>
      <c r="DH1154" s="1"/>
      <c r="DI1154" s="1"/>
      <c r="DJ1154" s="1"/>
      <c r="DK1154" s="1"/>
      <c r="DL1154" s="1"/>
      <c r="DM1154" s="1"/>
    </row>
    <row r="1155" spans="1:117" x14ac:dyDescent="0.2">
      <c r="A1155" s="97">
        <f t="shared" si="460"/>
        <v>44596</v>
      </c>
      <c r="B1155" s="5">
        <f t="shared" si="449"/>
        <v>293.83127080000003</v>
      </c>
      <c r="C1155" s="5">
        <f t="shared" si="461"/>
        <v>249.99948836999999</v>
      </c>
      <c r="D1155" s="63">
        <f t="shared" si="462"/>
        <v>5739.56</v>
      </c>
      <c r="E1155" s="11">
        <f>IF(K1155=1,VLOOKUP(A1155,[1]Plan1!$BO$80:$BQ$314,3),E1154)</f>
        <v>5769.98</v>
      </c>
      <c r="F1155" s="143">
        <f t="shared" si="463"/>
        <v>44363</v>
      </c>
      <c r="G1155" s="9">
        <f t="shared" si="450"/>
        <v>5.3000578441551038E-3</v>
      </c>
      <c r="H1155" s="64">
        <f t="shared" si="467"/>
        <v>44607</v>
      </c>
      <c r="I1155" s="64">
        <f t="shared" si="451"/>
        <v>44607</v>
      </c>
      <c r="J1155" s="1">
        <f t="shared" si="464"/>
        <v>21</v>
      </c>
      <c r="K1155" s="1">
        <f t="shared" si="471"/>
        <v>14</v>
      </c>
      <c r="L1155" s="5">
        <f t="shared" si="452"/>
        <v>1.0035302500000001</v>
      </c>
      <c r="M1155" s="12">
        <f t="shared" si="472"/>
        <v>1.00530005</v>
      </c>
      <c r="N1155" s="12">
        <f t="shared" si="468"/>
        <v>1.1690879670489411</v>
      </c>
      <c r="O1155" s="5">
        <f t="shared" si="470"/>
        <v>1.17321513</v>
      </c>
      <c r="P1155" s="5">
        <f t="shared" si="453"/>
        <v>293.30318224000001</v>
      </c>
      <c r="Q1155" s="10">
        <f t="shared" si="454"/>
        <v>0</v>
      </c>
      <c r="R1155" s="6">
        <f t="shared" si="455"/>
        <v>0</v>
      </c>
      <c r="S1155" s="5">
        <f t="shared" si="456"/>
        <v>0</v>
      </c>
      <c r="T1155" s="6">
        <f t="shared" si="465"/>
        <v>0.12</v>
      </c>
      <c r="U1155" s="10">
        <f t="shared" si="469"/>
        <v>4</v>
      </c>
      <c r="V1155" s="10">
        <v>252</v>
      </c>
      <c r="W1155" s="12">
        <f t="shared" si="457"/>
        <v>1.0018004869999999</v>
      </c>
      <c r="X1155" s="5">
        <f t="shared" si="458"/>
        <v>0.52808856000000004</v>
      </c>
      <c r="Y1155" s="11">
        <f t="shared" si="459"/>
        <v>0</v>
      </c>
      <c r="Z1155" s="2" t="s">
        <v>65</v>
      </c>
      <c r="AA1155" s="64">
        <f t="shared" si="466"/>
        <v>44622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2"/>
      <c r="DH1155" s="1"/>
      <c r="DI1155" s="1"/>
      <c r="DJ1155" s="1"/>
      <c r="DK1155" s="1"/>
      <c r="DL1155" s="1"/>
      <c r="DM1155" s="1"/>
    </row>
    <row r="1156" spans="1:117" x14ac:dyDescent="0.2">
      <c r="A1156" s="97">
        <f t="shared" si="460"/>
        <v>44597</v>
      </c>
      <c r="B1156" s="5">
        <f t="shared" si="449"/>
        <v>294.03744750000004</v>
      </c>
      <c r="C1156" s="5">
        <f t="shared" si="461"/>
        <v>249.99948836999999</v>
      </c>
      <c r="D1156" s="63">
        <f t="shared" si="462"/>
        <v>5739.56</v>
      </c>
      <c r="E1156" s="11">
        <f>IF(K1156=1,VLOOKUP(A1156,[1]Plan1!$BO$80:$BQ$314,3),E1155)</f>
        <v>5769.98</v>
      </c>
      <c r="F1156" s="143">
        <f t="shared" si="463"/>
        <v>44363</v>
      </c>
      <c r="G1156" s="9">
        <f t="shared" si="450"/>
        <v>5.3000578441551038E-3</v>
      </c>
      <c r="H1156" s="64">
        <f t="shared" si="467"/>
        <v>44607</v>
      </c>
      <c r="I1156" s="64">
        <f t="shared" si="451"/>
        <v>44607</v>
      </c>
      <c r="J1156" s="1">
        <f t="shared" si="464"/>
        <v>21</v>
      </c>
      <c r="K1156" s="1">
        <f t="shared" si="471"/>
        <v>15</v>
      </c>
      <c r="L1156" s="5">
        <f t="shared" si="452"/>
        <v>1.0037828900000001</v>
      </c>
      <c r="M1156" s="12">
        <f t="shared" si="472"/>
        <v>1.00530005</v>
      </c>
      <c r="N1156" s="12">
        <f t="shared" si="468"/>
        <v>1.1690879670489411</v>
      </c>
      <c r="O1156" s="5">
        <f t="shared" si="470"/>
        <v>1.17351049</v>
      </c>
      <c r="P1156" s="5">
        <f t="shared" si="453"/>
        <v>293.37702209000003</v>
      </c>
      <c r="Q1156" s="10">
        <f t="shared" si="454"/>
        <v>0</v>
      </c>
      <c r="R1156" s="6">
        <f t="shared" si="455"/>
        <v>0</v>
      </c>
      <c r="S1156" s="5">
        <f t="shared" si="456"/>
        <v>0</v>
      </c>
      <c r="T1156" s="6">
        <f t="shared" si="465"/>
        <v>0.12</v>
      </c>
      <c r="U1156" s="10">
        <f t="shared" si="469"/>
        <v>5</v>
      </c>
      <c r="V1156" s="10">
        <v>252</v>
      </c>
      <c r="W1156" s="12">
        <f t="shared" si="457"/>
        <v>1.002251115</v>
      </c>
      <c r="X1156" s="5">
        <f t="shared" si="458"/>
        <v>0.66042540999999999</v>
      </c>
      <c r="Y1156" s="11">
        <f t="shared" si="459"/>
        <v>0</v>
      </c>
      <c r="Z1156" s="2" t="s">
        <v>65</v>
      </c>
      <c r="AA1156" s="64">
        <f t="shared" si="466"/>
        <v>44622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2"/>
      <c r="DH1156" s="1"/>
      <c r="DI1156" s="1"/>
      <c r="DJ1156" s="1"/>
      <c r="DK1156" s="1"/>
      <c r="DL1156" s="1"/>
      <c r="DM1156" s="1"/>
    </row>
    <row r="1157" spans="1:117" x14ac:dyDescent="0.2">
      <c r="A1157" s="97">
        <f t="shared" si="460"/>
        <v>44598</v>
      </c>
      <c r="B1157" s="5">
        <f t="shared" si="449"/>
        <v>294.03744750000004</v>
      </c>
      <c r="C1157" s="5">
        <f t="shared" si="461"/>
        <v>249.99948836999999</v>
      </c>
      <c r="D1157" s="63">
        <f t="shared" si="462"/>
        <v>5739.56</v>
      </c>
      <c r="E1157" s="11">
        <f>IF(K1157=1,VLOOKUP(A1157,[1]Plan1!$BO$80:$BQ$314,3),E1156)</f>
        <v>5769.98</v>
      </c>
      <c r="F1157" s="143">
        <f t="shared" si="463"/>
        <v>44363</v>
      </c>
      <c r="G1157" s="9">
        <f t="shared" si="450"/>
        <v>5.3000578441551038E-3</v>
      </c>
      <c r="H1157" s="64">
        <f t="shared" si="467"/>
        <v>44607</v>
      </c>
      <c r="I1157" s="64">
        <f t="shared" si="451"/>
        <v>44607</v>
      </c>
      <c r="J1157" s="1">
        <f t="shared" si="464"/>
        <v>21</v>
      </c>
      <c r="K1157" s="1">
        <f t="shared" si="471"/>
        <v>15</v>
      </c>
      <c r="L1157" s="5">
        <f t="shared" si="452"/>
        <v>1.0037828900000001</v>
      </c>
      <c r="M1157" s="12">
        <f t="shared" si="472"/>
        <v>1.00530005</v>
      </c>
      <c r="N1157" s="12">
        <f t="shared" si="468"/>
        <v>1.1690879670489411</v>
      </c>
      <c r="O1157" s="5">
        <f t="shared" si="470"/>
        <v>1.17351049</v>
      </c>
      <c r="P1157" s="5">
        <f t="shared" si="453"/>
        <v>293.37702209000003</v>
      </c>
      <c r="Q1157" s="10">
        <f t="shared" si="454"/>
        <v>0</v>
      </c>
      <c r="R1157" s="6">
        <f t="shared" si="455"/>
        <v>0</v>
      </c>
      <c r="S1157" s="5">
        <f t="shared" si="456"/>
        <v>0</v>
      </c>
      <c r="T1157" s="6">
        <f t="shared" si="465"/>
        <v>0.12</v>
      </c>
      <c r="U1157" s="10">
        <f t="shared" si="469"/>
        <v>5</v>
      </c>
      <c r="V1157" s="10">
        <v>252</v>
      </c>
      <c r="W1157" s="12">
        <f t="shared" si="457"/>
        <v>1.002251115</v>
      </c>
      <c r="X1157" s="5">
        <f t="shared" si="458"/>
        <v>0.66042540999999999</v>
      </c>
      <c r="Y1157" s="11">
        <f t="shared" si="459"/>
        <v>0</v>
      </c>
      <c r="Z1157" s="2" t="s">
        <v>65</v>
      </c>
      <c r="AA1157" s="64">
        <f t="shared" si="466"/>
        <v>44622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2"/>
      <c r="DH1157" s="1"/>
      <c r="DI1157" s="1"/>
      <c r="DJ1157" s="1"/>
      <c r="DK1157" s="1"/>
      <c r="DL1157" s="1"/>
      <c r="DM1157" s="1"/>
    </row>
    <row r="1158" spans="1:117" x14ac:dyDescent="0.2">
      <c r="A1158" s="97">
        <f t="shared" si="460"/>
        <v>44599</v>
      </c>
      <c r="B1158" s="5">
        <f t="shared" si="449"/>
        <v>294.03744750000004</v>
      </c>
      <c r="C1158" s="5">
        <f t="shared" si="461"/>
        <v>249.99948836999999</v>
      </c>
      <c r="D1158" s="63">
        <f t="shared" si="462"/>
        <v>5739.56</v>
      </c>
      <c r="E1158" s="11">
        <f>IF(K1158=1,VLOOKUP(A1158,[1]Plan1!$BO$80:$BQ$314,3),E1157)</f>
        <v>5769.98</v>
      </c>
      <c r="F1158" s="143">
        <f t="shared" si="463"/>
        <v>44363</v>
      </c>
      <c r="G1158" s="9">
        <f t="shared" si="450"/>
        <v>5.3000578441551038E-3</v>
      </c>
      <c r="H1158" s="64">
        <f t="shared" si="467"/>
        <v>44607</v>
      </c>
      <c r="I1158" s="64">
        <f t="shared" si="451"/>
        <v>44607</v>
      </c>
      <c r="J1158" s="1">
        <f t="shared" si="464"/>
        <v>21</v>
      </c>
      <c r="K1158" s="1">
        <f t="shared" si="471"/>
        <v>15</v>
      </c>
      <c r="L1158" s="5">
        <f t="shared" si="452"/>
        <v>1.0037828900000001</v>
      </c>
      <c r="M1158" s="12">
        <f t="shared" si="472"/>
        <v>1.00530005</v>
      </c>
      <c r="N1158" s="12">
        <f t="shared" si="468"/>
        <v>1.1690879670489411</v>
      </c>
      <c r="O1158" s="5">
        <f t="shared" si="470"/>
        <v>1.17351049</v>
      </c>
      <c r="P1158" s="5">
        <f t="shared" si="453"/>
        <v>293.37702209000003</v>
      </c>
      <c r="Q1158" s="10">
        <f t="shared" si="454"/>
        <v>0</v>
      </c>
      <c r="R1158" s="6">
        <f t="shared" si="455"/>
        <v>0</v>
      </c>
      <c r="S1158" s="5">
        <f t="shared" si="456"/>
        <v>0</v>
      </c>
      <c r="T1158" s="6">
        <f t="shared" si="465"/>
        <v>0.12</v>
      </c>
      <c r="U1158" s="10">
        <f t="shared" si="469"/>
        <v>5</v>
      </c>
      <c r="V1158" s="10">
        <v>252</v>
      </c>
      <c r="W1158" s="12">
        <f t="shared" si="457"/>
        <v>1.002251115</v>
      </c>
      <c r="X1158" s="5">
        <f t="shared" si="458"/>
        <v>0.66042540999999999</v>
      </c>
      <c r="Y1158" s="11">
        <f t="shared" si="459"/>
        <v>0</v>
      </c>
      <c r="Z1158" s="2" t="s">
        <v>65</v>
      </c>
      <c r="AA1158" s="64">
        <f t="shared" si="466"/>
        <v>44622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2"/>
      <c r="DH1158" s="1"/>
      <c r="DI1158" s="1"/>
      <c r="DJ1158" s="1"/>
      <c r="DK1158" s="1"/>
      <c r="DL1158" s="1"/>
      <c r="DM1158" s="1"/>
    </row>
    <row r="1159" spans="1:117" x14ac:dyDescent="0.2">
      <c r="A1159" s="97">
        <f t="shared" si="460"/>
        <v>44600</v>
      </c>
      <c r="B1159" s="5">
        <f t="shared" si="449"/>
        <v>294.24376785999999</v>
      </c>
      <c r="C1159" s="5">
        <f t="shared" si="461"/>
        <v>249.99948836999999</v>
      </c>
      <c r="D1159" s="63">
        <f t="shared" si="462"/>
        <v>5739.56</v>
      </c>
      <c r="E1159" s="11">
        <f>IF(K1159=1,VLOOKUP(A1159,[1]Plan1!$BO$80:$BQ$314,3),E1158)</f>
        <v>5769.98</v>
      </c>
      <c r="F1159" s="143">
        <f t="shared" si="463"/>
        <v>44363</v>
      </c>
      <c r="G1159" s="9">
        <f t="shared" si="450"/>
        <v>5.3000578441551038E-3</v>
      </c>
      <c r="H1159" s="64">
        <f t="shared" si="467"/>
        <v>44607</v>
      </c>
      <c r="I1159" s="64">
        <f t="shared" si="451"/>
        <v>44607</v>
      </c>
      <c r="J1159" s="1">
        <f t="shared" si="464"/>
        <v>21</v>
      </c>
      <c r="K1159" s="1">
        <f t="shared" si="471"/>
        <v>16</v>
      </c>
      <c r="L1159" s="5">
        <f t="shared" si="452"/>
        <v>1.00403559</v>
      </c>
      <c r="M1159" s="12">
        <f t="shared" si="472"/>
        <v>1.00530005</v>
      </c>
      <c r="N1159" s="12">
        <f t="shared" si="468"/>
        <v>1.1690879670489411</v>
      </c>
      <c r="O1159" s="5">
        <f t="shared" si="470"/>
        <v>1.1738059199999999</v>
      </c>
      <c r="P1159" s="5">
        <f t="shared" si="453"/>
        <v>293.45087943999999</v>
      </c>
      <c r="Q1159" s="10">
        <f t="shared" si="454"/>
        <v>0</v>
      </c>
      <c r="R1159" s="6">
        <f t="shared" si="455"/>
        <v>0</v>
      </c>
      <c r="S1159" s="5">
        <f t="shared" si="456"/>
        <v>0</v>
      </c>
      <c r="T1159" s="6">
        <f t="shared" si="465"/>
        <v>0.12</v>
      </c>
      <c r="U1159" s="10">
        <f t="shared" si="469"/>
        <v>6</v>
      </c>
      <c r="V1159" s="10">
        <v>252</v>
      </c>
      <c r="W1159" s="12">
        <f t="shared" si="457"/>
        <v>1.002701946</v>
      </c>
      <c r="X1159" s="5">
        <f t="shared" si="458"/>
        <v>0.79288842000000004</v>
      </c>
      <c r="Y1159" s="11">
        <f t="shared" si="459"/>
        <v>0</v>
      </c>
      <c r="Z1159" s="2" t="s">
        <v>65</v>
      </c>
      <c r="AA1159" s="64">
        <f t="shared" si="466"/>
        <v>44622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2"/>
      <c r="DH1159" s="1"/>
      <c r="DI1159" s="1"/>
      <c r="DJ1159" s="1"/>
      <c r="DK1159" s="1"/>
      <c r="DL1159" s="1"/>
      <c r="DM1159" s="1"/>
    </row>
    <row r="1160" spans="1:117" x14ac:dyDescent="0.2">
      <c r="A1160" s="97">
        <f t="shared" si="460"/>
        <v>44601</v>
      </c>
      <c r="B1160" s="5">
        <f t="shared" si="449"/>
        <v>294.45023418000005</v>
      </c>
      <c r="C1160" s="5">
        <f t="shared" si="461"/>
        <v>249.99948836999999</v>
      </c>
      <c r="D1160" s="63">
        <f t="shared" si="462"/>
        <v>5739.56</v>
      </c>
      <c r="E1160" s="11">
        <f>IF(K1160=1,VLOOKUP(A1160,[1]Plan1!$BO$80:$BQ$314,3),E1159)</f>
        <v>5769.98</v>
      </c>
      <c r="F1160" s="143">
        <f t="shared" si="463"/>
        <v>44363</v>
      </c>
      <c r="G1160" s="9">
        <f t="shared" si="450"/>
        <v>5.3000578441551038E-3</v>
      </c>
      <c r="H1160" s="64">
        <f t="shared" si="467"/>
        <v>44607</v>
      </c>
      <c r="I1160" s="64">
        <f t="shared" si="451"/>
        <v>44607</v>
      </c>
      <c r="J1160" s="1">
        <f t="shared" si="464"/>
        <v>21</v>
      </c>
      <c r="K1160" s="1">
        <f t="shared" si="471"/>
        <v>17</v>
      </c>
      <c r="L1160" s="5">
        <f t="shared" si="452"/>
        <v>1.0042883600000001</v>
      </c>
      <c r="M1160" s="12">
        <f t="shared" si="472"/>
        <v>1.00530005</v>
      </c>
      <c r="N1160" s="12">
        <f t="shared" si="468"/>
        <v>1.1690879670489411</v>
      </c>
      <c r="O1160" s="5">
        <f t="shared" si="470"/>
        <v>1.1741014299999999</v>
      </c>
      <c r="P1160" s="5">
        <f t="shared" si="453"/>
        <v>293.52475679000003</v>
      </c>
      <c r="Q1160" s="10">
        <f t="shared" si="454"/>
        <v>0</v>
      </c>
      <c r="R1160" s="6">
        <f t="shared" si="455"/>
        <v>0</v>
      </c>
      <c r="S1160" s="5">
        <f t="shared" si="456"/>
        <v>0</v>
      </c>
      <c r="T1160" s="6">
        <f t="shared" si="465"/>
        <v>0.12</v>
      </c>
      <c r="U1160" s="10">
        <f t="shared" si="469"/>
        <v>7</v>
      </c>
      <c r="V1160" s="10">
        <v>252</v>
      </c>
      <c r="W1160" s="12">
        <f t="shared" si="457"/>
        <v>1.003152979</v>
      </c>
      <c r="X1160" s="5">
        <f t="shared" si="458"/>
        <v>0.92547738999999996</v>
      </c>
      <c r="Y1160" s="11">
        <f t="shared" si="459"/>
        <v>0</v>
      </c>
      <c r="Z1160" s="2" t="s">
        <v>65</v>
      </c>
      <c r="AA1160" s="64">
        <f t="shared" si="466"/>
        <v>44622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2"/>
      <c r="DH1160" s="1"/>
      <c r="DI1160" s="1"/>
      <c r="DJ1160" s="1"/>
      <c r="DK1160" s="1"/>
      <c r="DL1160" s="1"/>
      <c r="DM1160" s="1"/>
    </row>
    <row r="1161" spans="1:117" x14ac:dyDescent="0.2">
      <c r="A1161" s="97">
        <f t="shared" si="460"/>
        <v>44602</v>
      </c>
      <c r="B1161" s="5">
        <f t="shared" si="449"/>
        <v>294.65684458999999</v>
      </c>
      <c r="C1161" s="5">
        <f t="shared" si="461"/>
        <v>249.99948836999999</v>
      </c>
      <c r="D1161" s="63">
        <f t="shared" si="462"/>
        <v>5739.56</v>
      </c>
      <c r="E1161" s="11">
        <f>IF(K1161=1,VLOOKUP(A1161,[1]Plan1!$BO$80:$BQ$314,3),E1160)</f>
        <v>5769.98</v>
      </c>
      <c r="F1161" s="143">
        <f t="shared" si="463"/>
        <v>44363</v>
      </c>
      <c r="G1161" s="9">
        <f t="shared" si="450"/>
        <v>5.3000578441551038E-3</v>
      </c>
      <c r="H1161" s="64">
        <f t="shared" si="467"/>
        <v>44607</v>
      </c>
      <c r="I1161" s="64">
        <f t="shared" si="451"/>
        <v>44607</v>
      </c>
      <c r="J1161" s="1">
        <f t="shared" si="464"/>
        <v>21</v>
      </c>
      <c r="K1161" s="1">
        <f t="shared" si="471"/>
        <v>18</v>
      </c>
      <c r="L1161" s="5">
        <f t="shared" si="452"/>
        <v>1.0045411900000001</v>
      </c>
      <c r="M1161" s="12">
        <f t="shared" si="472"/>
        <v>1.00530005</v>
      </c>
      <c r="N1161" s="12">
        <f t="shared" si="468"/>
        <v>1.1690879670489411</v>
      </c>
      <c r="O1161" s="5">
        <f t="shared" si="470"/>
        <v>1.1743970100000001</v>
      </c>
      <c r="P1161" s="5">
        <f t="shared" si="453"/>
        <v>293.59865164000001</v>
      </c>
      <c r="Q1161" s="10">
        <f t="shared" si="454"/>
        <v>0</v>
      </c>
      <c r="R1161" s="6">
        <f t="shared" si="455"/>
        <v>0</v>
      </c>
      <c r="S1161" s="5">
        <f t="shared" si="456"/>
        <v>0</v>
      </c>
      <c r="T1161" s="6">
        <f t="shared" si="465"/>
        <v>0.12</v>
      </c>
      <c r="U1161" s="10">
        <f t="shared" si="469"/>
        <v>8</v>
      </c>
      <c r="V1161" s="10">
        <v>252</v>
      </c>
      <c r="W1161" s="12">
        <f t="shared" si="457"/>
        <v>1.003604216</v>
      </c>
      <c r="X1161" s="5">
        <f t="shared" si="458"/>
        <v>1.05819295</v>
      </c>
      <c r="Y1161" s="11">
        <f t="shared" si="459"/>
        <v>0</v>
      </c>
      <c r="Z1161" s="2" t="s">
        <v>65</v>
      </c>
      <c r="AA1161" s="64">
        <f t="shared" si="466"/>
        <v>44622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2"/>
      <c r="DH1161" s="1"/>
      <c r="DI1161" s="1"/>
      <c r="DJ1161" s="1"/>
      <c r="DK1161" s="1"/>
      <c r="DL1161" s="1"/>
      <c r="DM1161" s="1"/>
    </row>
    <row r="1162" spans="1:117" x14ac:dyDescent="0.2">
      <c r="A1162" s="97">
        <f t="shared" si="460"/>
        <v>44603</v>
      </c>
      <c r="B1162" s="5">
        <f t="shared" ref="B1162:B1225" si="473">(P1162+X1162)</f>
        <v>294.86359859000004</v>
      </c>
      <c r="C1162" s="5">
        <f t="shared" si="461"/>
        <v>249.99948836999999</v>
      </c>
      <c r="D1162" s="63">
        <f t="shared" si="462"/>
        <v>5739.56</v>
      </c>
      <c r="E1162" s="11">
        <f>IF(K1162=1,VLOOKUP(A1162,[1]Plan1!$BO$80:$BQ$314,3),E1161)</f>
        <v>5769.98</v>
      </c>
      <c r="F1162" s="143">
        <f t="shared" si="463"/>
        <v>44363</v>
      </c>
      <c r="G1162" s="9">
        <f t="shared" ref="G1162:G1225" si="474">(E1162/D1162)-1</f>
        <v>5.3000578441551038E-3</v>
      </c>
      <c r="H1162" s="64">
        <f t="shared" si="467"/>
        <v>44607</v>
      </c>
      <c r="I1162" s="64">
        <f t="shared" ref="I1162:I1225" si="475">IF(A1162&gt;I1161,H1162,I1161)</f>
        <v>44607</v>
      </c>
      <c r="J1162" s="1">
        <f t="shared" si="464"/>
        <v>21</v>
      </c>
      <c r="K1162" s="1">
        <f t="shared" si="471"/>
        <v>19</v>
      </c>
      <c r="L1162" s="5">
        <f t="shared" ref="L1162:L1225" si="476">TRUNC((E1162/D1162)^TRUNC((K1162/J1162),9),8)</f>
        <v>1.0047940799999999</v>
      </c>
      <c r="M1162" s="12">
        <f t="shared" si="472"/>
        <v>1.00530005</v>
      </c>
      <c r="N1162" s="12">
        <f t="shared" si="468"/>
        <v>1.1690879670489411</v>
      </c>
      <c r="O1162" s="5">
        <f t="shared" si="470"/>
        <v>1.1746926600000001</v>
      </c>
      <c r="P1162" s="5">
        <f t="shared" ref="P1162:P1225" si="477">TRUNC(C1162*O1162,8)</f>
        <v>293.67256399000001</v>
      </c>
      <c r="Q1162" s="10">
        <f t="shared" ref="Q1162:Q1225" si="478">IF(VLOOKUP(A1162,AD$10:AK$114,8)=VLOOKUP(A1161,AD$10:AK$114,8),0,VLOOKUP(A1162,AD$10:AK$114,8))</f>
        <v>0</v>
      </c>
      <c r="R1162" s="6">
        <f t="shared" ref="R1162:R1225" si="479">IF(Q1162&gt;0,VLOOKUP($A1162,$AD$10:$AI$114,6),0)</f>
        <v>0</v>
      </c>
      <c r="S1162" s="5">
        <f t="shared" ref="S1162:S1225" si="480">IF(R1162&gt;0,TRUNC(R1162*P1162,8),0)</f>
        <v>0</v>
      </c>
      <c r="T1162" s="6">
        <f t="shared" si="465"/>
        <v>0.12</v>
      </c>
      <c r="U1162" s="10">
        <f t="shared" si="469"/>
        <v>9</v>
      </c>
      <c r="V1162" s="10">
        <v>252</v>
      </c>
      <c r="W1162" s="12">
        <f t="shared" ref="W1162:W1225" si="481">ROUND((1+T1162)^TRUNC((U1162/V1162),9),9)</f>
        <v>1.0040556549999999</v>
      </c>
      <c r="X1162" s="5">
        <f t="shared" ref="X1162:X1225" si="482">TRUNC((P1162*(W1162-1)),8)</f>
        <v>1.1910346000000001</v>
      </c>
      <c r="Y1162" s="11">
        <f t="shared" ref="Y1162:Y1225" si="483">IF(Q1162&gt;0,S1162+X1162,0)</f>
        <v>0</v>
      </c>
      <c r="Z1162" s="2" t="s">
        <v>65</v>
      </c>
      <c r="AA1162" s="64">
        <f t="shared" si="466"/>
        <v>44622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2"/>
      <c r="DH1162" s="1"/>
      <c r="DI1162" s="1"/>
      <c r="DJ1162" s="1"/>
      <c r="DK1162" s="1"/>
      <c r="DL1162" s="1"/>
      <c r="DM1162" s="1"/>
    </row>
    <row r="1163" spans="1:117" x14ac:dyDescent="0.2">
      <c r="A1163" s="97">
        <f t="shared" ref="A1163:A1226" si="484">(A1162+1)</f>
        <v>44604</v>
      </c>
      <c r="B1163" s="5">
        <f t="shared" si="473"/>
        <v>295.07049653000001</v>
      </c>
      <c r="C1163" s="5">
        <f t="shared" ref="C1163:C1226" si="485">TRUNC(IF(Q1162&gt;0,VLOOKUP(A1162,$AD$12:$AE$114,2),C1162),8)</f>
        <v>249.99948836999999</v>
      </c>
      <c r="D1163" s="63">
        <f t="shared" ref="D1163:D1226" si="486">IF(E1163=E1162,D1162,E1162)</f>
        <v>5739.56</v>
      </c>
      <c r="E1163" s="11">
        <f>IF(K1163=1,VLOOKUP(A1163,[1]Plan1!$BO$80:$BQ$314,3),E1162)</f>
        <v>5769.98</v>
      </c>
      <c r="F1163" s="143">
        <f t="shared" ref="F1163:F1226" si="487">IF(D1163=D1162,F1162,A1163)</f>
        <v>44363</v>
      </c>
      <c r="G1163" s="9">
        <f t="shared" si="474"/>
        <v>5.3000578441551038E-3</v>
      </c>
      <c r="H1163" s="64">
        <f t="shared" si="467"/>
        <v>44607</v>
      </c>
      <c r="I1163" s="64">
        <f t="shared" si="475"/>
        <v>44607</v>
      </c>
      <c r="J1163" s="1">
        <f t="shared" ref="J1163:J1226" si="488">IF(I1163=I1162,J1162,NETWORKDAYS(I1162,I1163,$AD$118:$AD$502)-1)</f>
        <v>21</v>
      </c>
      <c r="K1163" s="1">
        <f t="shared" si="471"/>
        <v>20</v>
      </c>
      <c r="L1163" s="5">
        <f t="shared" si="476"/>
        <v>1.0050470300000001</v>
      </c>
      <c r="M1163" s="12">
        <f t="shared" si="472"/>
        <v>1.00530005</v>
      </c>
      <c r="N1163" s="12">
        <f t="shared" si="468"/>
        <v>1.1690879670489411</v>
      </c>
      <c r="O1163" s="5">
        <f t="shared" si="470"/>
        <v>1.1749883800000001</v>
      </c>
      <c r="P1163" s="5">
        <f t="shared" si="477"/>
        <v>293.74649384000003</v>
      </c>
      <c r="Q1163" s="10">
        <f t="shared" si="478"/>
        <v>0</v>
      </c>
      <c r="R1163" s="6">
        <f t="shared" si="479"/>
        <v>0</v>
      </c>
      <c r="S1163" s="5">
        <f t="shared" si="480"/>
        <v>0</v>
      </c>
      <c r="T1163" s="6">
        <f t="shared" ref="T1163:T1226" si="489">(T1162)</f>
        <v>0.12</v>
      </c>
      <c r="U1163" s="10">
        <f t="shared" si="469"/>
        <v>10</v>
      </c>
      <c r="V1163" s="10">
        <v>252</v>
      </c>
      <c r="W1163" s="12">
        <f t="shared" si="481"/>
        <v>1.004507297</v>
      </c>
      <c r="X1163" s="5">
        <f t="shared" si="482"/>
        <v>1.3240026899999999</v>
      </c>
      <c r="Y1163" s="11">
        <f t="shared" si="483"/>
        <v>0</v>
      </c>
      <c r="Z1163" s="2" t="s">
        <v>65</v>
      </c>
      <c r="AA1163" s="64">
        <f t="shared" ref="AA1163:AA1226" si="490">IF(Q1162&gt;0,VLOOKUP(A1162,$AD$10:$AL$114,9),AA1162)</f>
        <v>44622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2"/>
      <c r="DH1163" s="1"/>
      <c r="DI1163" s="1"/>
      <c r="DJ1163" s="1"/>
      <c r="DK1163" s="1"/>
      <c r="DL1163" s="1"/>
      <c r="DM1163" s="1"/>
    </row>
    <row r="1164" spans="1:117" x14ac:dyDescent="0.2">
      <c r="A1164" s="97">
        <f t="shared" si="484"/>
        <v>44605</v>
      </c>
      <c r="B1164" s="5">
        <f t="shared" si="473"/>
        <v>295.07049653000001</v>
      </c>
      <c r="C1164" s="5">
        <f t="shared" si="485"/>
        <v>249.99948836999999</v>
      </c>
      <c r="D1164" s="63">
        <f t="shared" si="486"/>
        <v>5739.56</v>
      </c>
      <c r="E1164" s="11">
        <f>IF(K1164=1,VLOOKUP(A1164,[1]Plan1!$BO$80:$BQ$314,3),E1163)</f>
        <v>5769.98</v>
      </c>
      <c r="F1164" s="143">
        <f t="shared" si="487"/>
        <v>44363</v>
      </c>
      <c r="G1164" s="9">
        <f t="shared" si="474"/>
        <v>5.3000578441551038E-3</v>
      </c>
      <c r="H1164" s="64">
        <f t="shared" ref="H1164:H1227" si="491">IF(DAY(A1164)=15,VLOOKUP(A1164,AH$118:AK$167,4),H1163)</f>
        <v>44607</v>
      </c>
      <c r="I1164" s="64">
        <f t="shared" si="475"/>
        <v>44607</v>
      </c>
      <c r="J1164" s="1">
        <f t="shared" si="488"/>
        <v>21</v>
      </c>
      <c r="K1164" s="1">
        <f t="shared" si="471"/>
        <v>20</v>
      </c>
      <c r="L1164" s="5">
        <f t="shared" si="476"/>
        <v>1.0050470300000001</v>
      </c>
      <c r="M1164" s="12">
        <f t="shared" si="472"/>
        <v>1.00530005</v>
      </c>
      <c r="N1164" s="12">
        <f t="shared" si="468"/>
        <v>1.1690879670489411</v>
      </c>
      <c r="O1164" s="5">
        <f t="shared" si="470"/>
        <v>1.1749883800000001</v>
      </c>
      <c r="P1164" s="5">
        <f t="shared" si="477"/>
        <v>293.74649384000003</v>
      </c>
      <c r="Q1164" s="10">
        <f t="shared" si="478"/>
        <v>0</v>
      </c>
      <c r="R1164" s="6">
        <f t="shared" si="479"/>
        <v>0</v>
      </c>
      <c r="S1164" s="5">
        <f t="shared" si="480"/>
        <v>0</v>
      </c>
      <c r="T1164" s="6">
        <f t="shared" si="489"/>
        <v>0.12</v>
      </c>
      <c r="U1164" s="10">
        <f t="shared" si="469"/>
        <v>10</v>
      </c>
      <c r="V1164" s="10">
        <v>252</v>
      </c>
      <c r="W1164" s="12">
        <f t="shared" si="481"/>
        <v>1.004507297</v>
      </c>
      <c r="X1164" s="5">
        <f t="shared" si="482"/>
        <v>1.3240026899999999</v>
      </c>
      <c r="Y1164" s="11">
        <f t="shared" si="483"/>
        <v>0</v>
      </c>
      <c r="Z1164" s="2" t="s">
        <v>65</v>
      </c>
      <c r="AA1164" s="64">
        <f t="shared" si="490"/>
        <v>44622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2"/>
      <c r="DH1164" s="1"/>
      <c r="DI1164" s="1"/>
      <c r="DJ1164" s="1"/>
      <c r="DK1164" s="1"/>
      <c r="DL1164" s="1"/>
      <c r="DM1164" s="1"/>
    </row>
    <row r="1165" spans="1:117" x14ac:dyDescent="0.2">
      <c r="A1165" s="97">
        <f t="shared" si="484"/>
        <v>44606</v>
      </c>
      <c r="B1165" s="5">
        <f t="shared" si="473"/>
        <v>295.07049653000001</v>
      </c>
      <c r="C1165" s="5">
        <f t="shared" si="485"/>
        <v>249.99948836999999</v>
      </c>
      <c r="D1165" s="63">
        <f t="shared" si="486"/>
        <v>5739.56</v>
      </c>
      <c r="E1165" s="11">
        <f>IF(K1165=1,VLOOKUP(A1165,[1]Plan1!$BO$80:$BQ$314,3),E1164)</f>
        <v>5769.98</v>
      </c>
      <c r="F1165" s="143">
        <f t="shared" si="487"/>
        <v>44363</v>
      </c>
      <c r="G1165" s="9">
        <f t="shared" si="474"/>
        <v>5.3000578441551038E-3</v>
      </c>
      <c r="H1165" s="64">
        <f t="shared" si="491"/>
        <v>44607</v>
      </c>
      <c r="I1165" s="64">
        <f t="shared" si="475"/>
        <v>44607</v>
      </c>
      <c r="J1165" s="1">
        <f t="shared" si="488"/>
        <v>21</v>
      </c>
      <c r="K1165" s="1">
        <f t="shared" si="471"/>
        <v>20</v>
      </c>
      <c r="L1165" s="5">
        <f t="shared" si="476"/>
        <v>1.0050470300000001</v>
      </c>
      <c r="M1165" s="12">
        <f t="shared" si="472"/>
        <v>1.00530005</v>
      </c>
      <c r="N1165" s="12">
        <f t="shared" si="468"/>
        <v>1.1690879670489411</v>
      </c>
      <c r="O1165" s="5">
        <f t="shared" si="470"/>
        <v>1.1749883800000001</v>
      </c>
      <c r="P1165" s="5">
        <f t="shared" si="477"/>
        <v>293.74649384000003</v>
      </c>
      <c r="Q1165" s="10">
        <f t="shared" si="478"/>
        <v>0</v>
      </c>
      <c r="R1165" s="6">
        <f t="shared" si="479"/>
        <v>0</v>
      </c>
      <c r="S1165" s="5">
        <f t="shared" si="480"/>
        <v>0</v>
      </c>
      <c r="T1165" s="6">
        <f t="shared" si="489"/>
        <v>0.12</v>
      </c>
      <c r="U1165" s="10">
        <f t="shared" si="469"/>
        <v>10</v>
      </c>
      <c r="V1165" s="10">
        <v>252</v>
      </c>
      <c r="W1165" s="12">
        <f t="shared" si="481"/>
        <v>1.004507297</v>
      </c>
      <c r="X1165" s="5">
        <f t="shared" si="482"/>
        <v>1.3240026899999999</v>
      </c>
      <c r="Y1165" s="11">
        <f t="shared" si="483"/>
        <v>0</v>
      </c>
      <c r="Z1165" s="2" t="s">
        <v>65</v>
      </c>
      <c r="AA1165" s="64">
        <f t="shared" si="490"/>
        <v>44622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2"/>
      <c r="DH1165" s="1"/>
      <c r="DI1165" s="1"/>
      <c r="DJ1165" s="1"/>
      <c r="DK1165" s="1"/>
      <c r="DL1165" s="1"/>
      <c r="DM1165" s="1"/>
    </row>
    <row r="1166" spans="1:117" x14ac:dyDescent="0.2">
      <c r="A1166" s="97">
        <f t="shared" si="484"/>
        <v>44607</v>
      </c>
      <c r="B1166" s="5">
        <f t="shared" si="473"/>
        <v>295.27754377999997</v>
      </c>
      <c r="C1166" s="5">
        <f t="shared" si="485"/>
        <v>249.99948836999999</v>
      </c>
      <c r="D1166" s="63">
        <f t="shared" si="486"/>
        <v>5739.56</v>
      </c>
      <c r="E1166" s="11">
        <f>IF(K1166=1,VLOOKUP(A1166,[1]Plan1!$BO$80:$BQ$314,3),E1165)</f>
        <v>5769.98</v>
      </c>
      <c r="F1166" s="143">
        <f t="shared" si="487"/>
        <v>44363</v>
      </c>
      <c r="G1166" s="9">
        <f t="shared" si="474"/>
        <v>5.3000578441551038E-3</v>
      </c>
      <c r="H1166" s="64">
        <f t="shared" si="491"/>
        <v>44635</v>
      </c>
      <c r="I1166" s="64">
        <f t="shared" si="475"/>
        <v>44607</v>
      </c>
      <c r="J1166" s="1">
        <f t="shared" si="488"/>
        <v>21</v>
      </c>
      <c r="K1166" s="1">
        <f t="shared" si="471"/>
        <v>21</v>
      </c>
      <c r="L1166" s="5">
        <f t="shared" si="476"/>
        <v>1.00530005</v>
      </c>
      <c r="M1166" s="12">
        <f t="shared" si="472"/>
        <v>1.00530005</v>
      </c>
      <c r="N1166" s="12">
        <f t="shared" si="468"/>
        <v>1.1690879670489411</v>
      </c>
      <c r="O1166" s="5">
        <f t="shared" si="470"/>
        <v>1.17528419</v>
      </c>
      <c r="P1166" s="5">
        <f t="shared" si="477"/>
        <v>293.82044617999998</v>
      </c>
      <c r="Q1166" s="10">
        <f t="shared" si="478"/>
        <v>0</v>
      </c>
      <c r="R1166" s="6">
        <f t="shared" si="479"/>
        <v>0</v>
      </c>
      <c r="S1166" s="5">
        <f t="shared" si="480"/>
        <v>0</v>
      </c>
      <c r="T1166" s="6">
        <f t="shared" si="489"/>
        <v>0.12</v>
      </c>
      <c r="U1166" s="10">
        <f t="shared" si="469"/>
        <v>11</v>
      </c>
      <c r="V1166" s="10">
        <v>252</v>
      </c>
      <c r="W1166" s="12">
        <f t="shared" si="481"/>
        <v>1.004959143</v>
      </c>
      <c r="X1166" s="5">
        <f t="shared" si="482"/>
        <v>1.4570976</v>
      </c>
      <c r="Y1166" s="11">
        <f t="shared" si="483"/>
        <v>0</v>
      </c>
      <c r="Z1166" s="2" t="s">
        <v>65</v>
      </c>
      <c r="AA1166" s="64">
        <f t="shared" si="490"/>
        <v>44622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2"/>
      <c r="DH1166" s="1"/>
      <c r="DI1166" s="1"/>
      <c r="DJ1166" s="1"/>
      <c r="DK1166" s="1"/>
      <c r="DL1166" s="1"/>
      <c r="DM1166" s="1"/>
    </row>
    <row r="1167" spans="1:117" x14ac:dyDescent="0.2">
      <c r="A1167" s="97">
        <f t="shared" si="484"/>
        <v>44608</v>
      </c>
      <c r="B1167" s="5">
        <f t="shared" si="473"/>
        <v>295.49712932</v>
      </c>
      <c r="C1167" s="5">
        <f t="shared" si="485"/>
        <v>249.99948836999999</v>
      </c>
      <c r="D1167" s="63">
        <f t="shared" si="486"/>
        <v>5739.56</v>
      </c>
      <c r="E1167" s="11">
        <f>IF(K1167=1,VLOOKUP(A1167,[1]Plan1!$BO$80:$BQ$314,3),E1166)</f>
        <v>5769.98</v>
      </c>
      <c r="F1167" s="143">
        <f t="shared" si="487"/>
        <v>44363</v>
      </c>
      <c r="G1167" s="9">
        <f t="shared" si="474"/>
        <v>5.3000578441551038E-3</v>
      </c>
      <c r="H1167" s="64">
        <f t="shared" si="491"/>
        <v>44635</v>
      </c>
      <c r="I1167" s="64">
        <f t="shared" si="475"/>
        <v>44635</v>
      </c>
      <c r="J1167" s="1">
        <f t="shared" si="488"/>
        <v>18</v>
      </c>
      <c r="K1167" s="1">
        <f t="shared" si="471"/>
        <v>1</v>
      </c>
      <c r="L1167" s="5">
        <f t="shared" si="476"/>
        <v>1.00029371</v>
      </c>
      <c r="M1167" s="12">
        <f t="shared" si="472"/>
        <v>1.00530005</v>
      </c>
      <c r="N1167" s="12">
        <f t="shared" si="468"/>
        <v>1.1752841917286989</v>
      </c>
      <c r="O1167" s="5">
        <f t="shared" si="470"/>
        <v>1.1756293799999999</v>
      </c>
      <c r="P1167" s="5">
        <f t="shared" si="477"/>
        <v>293.90674351000001</v>
      </c>
      <c r="Q1167" s="10">
        <f t="shared" si="478"/>
        <v>0</v>
      </c>
      <c r="R1167" s="6">
        <f t="shared" si="479"/>
        <v>0</v>
      </c>
      <c r="S1167" s="5">
        <f t="shared" si="480"/>
        <v>0</v>
      </c>
      <c r="T1167" s="6">
        <f t="shared" si="489"/>
        <v>0.12</v>
      </c>
      <c r="U1167" s="10">
        <f t="shared" si="469"/>
        <v>12</v>
      </c>
      <c r="V1167" s="10">
        <v>252</v>
      </c>
      <c r="W1167" s="12">
        <f t="shared" si="481"/>
        <v>1.005411192</v>
      </c>
      <c r="X1167" s="5">
        <f t="shared" si="482"/>
        <v>1.5903858099999999</v>
      </c>
      <c r="Y1167" s="11">
        <f t="shared" si="483"/>
        <v>0</v>
      </c>
      <c r="Z1167" s="2" t="s">
        <v>65</v>
      </c>
      <c r="AA1167" s="64">
        <f t="shared" si="490"/>
        <v>44622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2"/>
      <c r="DH1167" s="1"/>
      <c r="DI1167" s="1"/>
      <c r="DJ1167" s="1"/>
      <c r="DK1167" s="1"/>
      <c r="DL1167" s="1"/>
      <c r="DM1167" s="1"/>
    </row>
    <row r="1168" spans="1:117" x14ac:dyDescent="0.2">
      <c r="A1168" s="97">
        <f t="shared" si="484"/>
        <v>44609</v>
      </c>
      <c r="B1168" s="5">
        <f t="shared" si="473"/>
        <v>295.71688022000001</v>
      </c>
      <c r="C1168" s="5">
        <f t="shared" si="485"/>
        <v>249.99948836999999</v>
      </c>
      <c r="D1168" s="63">
        <f t="shared" si="486"/>
        <v>5739.56</v>
      </c>
      <c r="E1168" s="11">
        <f>IF(K1168=1,VLOOKUP(A1168,[1]Plan1!$BO$80:$BQ$314,3),E1167)</f>
        <v>5769.98</v>
      </c>
      <c r="F1168" s="143">
        <f t="shared" si="487"/>
        <v>44363</v>
      </c>
      <c r="G1168" s="9">
        <f t="shared" si="474"/>
        <v>5.3000578441551038E-3</v>
      </c>
      <c r="H1168" s="64">
        <f t="shared" si="491"/>
        <v>44635</v>
      </c>
      <c r="I1168" s="64">
        <f t="shared" si="475"/>
        <v>44635</v>
      </c>
      <c r="J1168" s="1">
        <f t="shared" si="488"/>
        <v>18</v>
      </c>
      <c r="K1168" s="1">
        <f t="shared" si="471"/>
        <v>2</v>
      </c>
      <c r="L1168" s="5">
        <f t="shared" si="476"/>
        <v>1.0005875099999999</v>
      </c>
      <c r="M1168" s="12">
        <f t="shared" si="472"/>
        <v>1.00530005</v>
      </c>
      <c r="N1168" s="12">
        <f t="shared" si="468"/>
        <v>1.1752841917286989</v>
      </c>
      <c r="O1168" s="5">
        <f t="shared" si="470"/>
        <v>1.1759746799999999</v>
      </c>
      <c r="P1168" s="5">
        <f t="shared" si="477"/>
        <v>293.99306833000003</v>
      </c>
      <c r="Q1168" s="10">
        <f t="shared" si="478"/>
        <v>0</v>
      </c>
      <c r="R1168" s="6">
        <f t="shared" si="479"/>
        <v>0</v>
      </c>
      <c r="S1168" s="5">
        <f t="shared" si="480"/>
        <v>0</v>
      </c>
      <c r="T1168" s="6">
        <f t="shared" si="489"/>
        <v>0.12</v>
      </c>
      <c r="U1168" s="10">
        <f t="shared" si="469"/>
        <v>13</v>
      </c>
      <c r="V1168" s="10">
        <v>252</v>
      </c>
      <c r="W1168" s="12">
        <f t="shared" si="481"/>
        <v>1.0058634440000001</v>
      </c>
      <c r="X1168" s="5">
        <f t="shared" si="482"/>
        <v>1.7238118899999999</v>
      </c>
      <c r="Y1168" s="11">
        <f t="shared" si="483"/>
        <v>0</v>
      </c>
      <c r="Z1168" s="2" t="s">
        <v>65</v>
      </c>
      <c r="AA1168" s="64">
        <f t="shared" si="490"/>
        <v>44622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2"/>
      <c r="DH1168" s="1"/>
      <c r="DI1168" s="1"/>
      <c r="DJ1168" s="1"/>
      <c r="DK1168" s="1"/>
      <c r="DL1168" s="1"/>
      <c r="DM1168" s="1"/>
    </row>
    <row r="1169" spans="1:117" x14ac:dyDescent="0.2">
      <c r="A1169" s="97">
        <f t="shared" si="484"/>
        <v>44610</v>
      </c>
      <c r="B1169" s="5">
        <f t="shared" si="473"/>
        <v>295.93679183</v>
      </c>
      <c r="C1169" s="5">
        <f t="shared" si="485"/>
        <v>249.99948836999999</v>
      </c>
      <c r="D1169" s="63">
        <f t="shared" si="486"/>
        <v>5739.56</v>
      </c>
      <c r="E1169" s="11">
        <f>IF(K1169=1,VLOOKUP(A1169,[1]Plan1!$BO$80:$BQ$314,3),E1168)</f>
        <v>5769.98</v>
      </c>
      <c r="F1169" s="143">
        <f t="shared" si="487"/>
        <v>44363</v>
      </c>
      <c r="G1169" s="9">
        <f t="shared" si="474"/>
        <v>5.3000578441551038E-3</v>
      </c>
      <c r="H1169" s="64">
        <f t="shared" si="491"/>
        <v>44635</v>
      </c>
      <c r="I1169" s="64">
        <f t="shared" si="475"/>
        <v>44635</v>
      </c>
      <c r="J1169" s="1">
        <f t="shared" si="488"/>
        <v>18</v>
      </c>
      <c r="K1169" s="1">
        <f t="shared" si="471"/>
        <v>3</v>
      </c>
      <c r="L1169" s="5">
        <f t="shared" si="476"/>
        <v>1.00088139</v>
      </c>
      <c r="M1169" s="12">
        <f t="shared" si="472"/>
        <v>1.00530005</v>
      </c>
      <c r="N1169" s="12">
        <f t="shared" si="468"/>
        <v>1.1752841917286989</v>
      </c>
      <c r="O1169" s="5">
        <f t="shared" si="470"/>
        <v>1.1763200700000001</v>
      </c>
      <c r="P1169" s="5">
        <f t="shared" si="477"/>
        <v>294.07941564999999</v>
      </c>
      <c r="Q1169" s="10">
        <f t="shared" si="478"/>
        <v>0</v>
      </c>
      <c r="R1169" s="6">
        <f t="shared" si="479"/>
        <v>0</v>
      </c>
      <c r="S1169" s="5">
        <f t="shared" si="480"/>
        <v>0</v>
      </c>
      <c r="T1169" s="6">
        <f t="shared" si="489"/>
        <v>0.12</v>
      </c>
      <c r="U1169" s="10">
        <f t="shared" si="469"/>
        <v>14</v>
      </c>
      <c r="V1169" s="10">
        <v>252</v>
      </c>
      <c r="W1169" s="12">
        <f t="shared" si="481"/>
        <v>1.0063158999999999</v>
      </c>
      <c r="X1169" s="5">
        <f t="shared" si="482"/>
        <v>1.8573761799999999</v>
      </c>
      <c r="Y1169" s="11">
        <f t="shared" si="483"/>
        <v>0</v>
      </c>
      <c r="Z1169" s="2" t="s">
        <v>65</v>
      </c>
      <c r="AA1169" s="64">
        <f t="shared" si="490"/>
        <v>44622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2"/>
      <c r="DH1169" s="1"/>
      <c r="DI1169" s="1"/>
      <c r="DJ1169" s="1"/>
      <c r="DK1169" s="1"/>
      <c r="DL1169" s="1"/>
      <c r="DM1169" s="1"/>
    </row>
    <row r="1170" spans="1:117" x14ac:dyDescent="0.2">
      <c r="A1170" s="97">
        <f t="shared" si="484"/>
        <v>44611</v>
      </c>
      <c r="B1170" s="5">
        <f t="shared" si="473"/>
        <v>296.15687149999997</v>
      </c>
      <c r="C1170" s="5">
        <f t="shared" si="485"/>
        <v>249.99948836999999</v>
      </c>
      <c r="D1170" s="63">
        <f t="shared" si="486"/>
        <v>5739.56</v>
      </c>
      <c r="E1170" s="11">
        <f>IF(K1170=1,VLOOKUP(A1170,[1]Plan1!$BO$80:$BQ$314,3),E1169)</f>
        <v>5769.98</v>
      </c>
      <c r="F1170" s="143">
        <f t="shared" si="487"/>
        <v>44363</v>
      </c>
      <c r="G1170" s="9">
        <f t="shared" si="474"/>
        <v>5.3000578441551038E-3</v>
      </c>
      <c r="H1170" s="64">
        <f t="shared" si="491"/>
        <v>44635</v>
      </c>
      <c r="I1170" s="64">
        <f t="shared" si="475"/>
        <v>44635</v>
      </c>
      <c r="J1170" s="1">
        <f t="shared" si="488"/>
        <v>18</v>
      </c>
      <c r="K1170" s="1">
        <f t="shared" si="471"/>
        <v>4</v>
      </c>
      <c r="L1170" s="5">
        <f t="shared" si="476"/>
        <v>1.0011753699999999</v>
      </c>
      <c r="M1170" s="12">
        <f t="shared" si="472"/>
        <v>1.00530005</v>
      </c>
      <c r="N1170" s="12">
        <f t="shared" si="468"/>
        <v>1.1752841917286989</v>
      </c>
      <c r="O1170" s="5">
        <f t="shared" si="470"/>
        <v>1.1766655800000001</v>
      </c>
      <c r="P1170" s="5">
        <f t="shared" si="477"/>
        <v>294.16579297999999</v>
      </c>
      <c r="Q1170" s="10">
        <f t="shared" si="478"/>
        <v>0</v>
      </c>
      <c r="R1170" s="6">
        <f t="shared" si="479"/>
        <v>0</v>
      </c>
      <c r="S1170" s="5">
        <f t="shared" si="480"/>
        <v>0</v>
      </c>
      <c r="T1170" s="6">
        <f t="shared" si="489"/>
        <v>0.12</v>
      </c>
      <c r="U1170" s="10">
        <f t="shared" si="469"/>
        <v>15</v>
      </c>
      <c r="V1170" s="10">
        <v>252</v>
      </c>
      <c r="W1170" s="12">
        <f t="shared" si="481"/>
        <v>1.006768559</v>
      </c>
      <c r="X1170" s="5">
        <f t="shared" si="482"/>
        <v>1.9910785200000001</v>
      </c>
      <c r="Y1170" s="11">
        <f t="shared" si="483"/>
        <v>0</v>
      </c>
      <c r="Z1170" s="2" t="s">
        <v>65</v>
      </c>
      <c r="AA1170" s="64">
        <f t="shared" si="490"/>
        <v>44622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2"/>
      <c r="DH1170" s="1"/>
      <c r="DI1170" s="1"/>
      <c r="DJ1170" s="1"/>
      <c r="DK1170" s="1"/>
      <c r="DL1170" s="1"/>
      <c r="DM1170" s="1"/>
    </row>
    <row r="1171" spans="1:117" x14ac:dyDescent="0.2">
      <c r="A1171" s="97">
        <f t="shared" si="484"/>
        <v>44612</v>
      </c>
      <c r="B1171" s="5">
        <f t="shared" si="473"/>
        <v>296.15687149999997</v>
      </c>
      <c r="C1171" s="5">
        <f t="shared" si="485"/>
        <v>249.99948836999999</v>
      </c>
      <c r="D1171" s="63">
        <f t="shared" si="486"/>
        <v>5739.56</v>
      </c>
      <c r="E1171" s="11">
        <f>IF(K1171=1,VLOOKUP(A1171,[1]Plan1!$BO$80:$BQ$314,3),E1170)</f>
        <v>5769.98</v>
      </c>
      <c r="F1171" s="143">
        <f t="shared" si="487"/>
        <v>44363</v>
      </c>
      <c r="G1171" s="9">
        <f t="shared" si="474"/>
        <v>5.3000578441551038E-3</v>
      </c>
      <c r="H1171" s="64">
        <f t="shared" si="491"/>
        <v>44635</v>
      </c>
      <c r="I1171" s="64">
        <f t="shared" si="475"/>
        <v>44635</v>
      </c>
      <c r="J1171" s="1">
        <f t="shared" si="488"/>
        <v>18</v>
      </c>
      <c r="K1171" s="1">
        <f t="shared" si="471"/>
        <v>4</v>
      </c>
      <c r="L1171" s="5">
        <f t="shared" si="476"/>
        <v>1.0011753699999999</v>
      </c>
      <c r="M1171" s="12">
        <f t="shared" si="472"/>
        <v>1.00530005</v>
      </c>
      <c r="N1171" s="12">
        <f t="shared" si="468"/>
        <v>1.1752841917286989</v>
      </c>
      <c r="O1171" s="5">
        <f t="shared" si="470"/>
        <v>1.1766655800000001</v>
      </c>
      <c r="P1171" s="5">
        <f t="shared" si="477"/>
        <v>294.16579297999999</v>
      </c>
      <c r="Q1171" s="10">
        <f t="shared" si="478"/>
        <v>0</v>
      </c>
      <c r="R1171" s="6">
        <f t="shared" si="479"/>
        <v>0</v>
      </c>
      <c r="S1171" s="5">
        <f t="shared" si="480"/>
        <v>0</v>
      </c>
      <c r="T1171" s="6">
        <f t="shared" si="489"/>
        <v>0.12</v>
      </c>
      <c r="U1171" s="10">
        <f t="shared" si="469"/>
        <v>15</v>
      </c>
      <c r="V1171" s="10">
        <v>252</v>
      </c>
      <c r="W1171" s="12">
        <f t="shared" si="481"/>
        <v>1.006768559</v>
      </c>
      <c r="X1171" s="5">
        <f t="shared" si="482"/>
        <v>1.9910785200000001</v>
      </c>
      <c r="Y1171" s="11">
        <f t="shared" si="483"/>
        <v>0</v>
      </c>
      <c r="Z1171" s="2" t="s">
        <v>65</v>
      </c>
      <c r="AA1171" s="64">
        <f t="shared" si="490"/>
        <v>44622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2"/>
      <c r="DH1171" s="1"/>
      <c r="DI1171" s="1"/>
      <c r="DJ1171" s="1"/>
      <c r="DK1171" s="1"/>
      <c r="DL1171" s="1"/>
      <c r="DM1171" s="1"/>
    </row>
    <row r="1172" spans="1:117" x14ac:dyDescent="0.2">
      <c r="A1172" s="97">
        <f t="shared" si="484"/>
        <v>44613</v>
      </c>
      <c r="B1172" s="5">
        <f t="shared" si="473"/>
        <v>296.15687149999997</v>
      </c>
      <c r="C1172" s="5">
        <f t="shared" si="485"/>
        <v>249.99948836999999</v>
      </c>
      <c r="D1172" s="63">
        <f t="shared" si="486"/>
        <v>5739.56</v>
      </c>
      <c r="E1172" s="11">
        <f>IF(K1172=1,VLOOKUP(A1172,[1]Plan1!$BO$80:$BQ$314,3),E1171)</f>
        <v>5769.98</v>
      </c>
      <c r="F1172" s="143">
        <f t="shared" si="487"/>
        <v>44363</v>
      </c>
      <c r="G1172" s="9">
        <f t="shared" si="474"/>
        <v>5.3000578441551038E-3</v>
      </c>
      <c r="H1172" s="64">
        <f t="shared" si="491"/>
        <v>44635</v>
      </c>
      <c r="I1172" s="64">
        <f t="shared" si="475"/>
        <v>44635</v>
      </c>
      <c r="J1172" s="1">
        <f t="shared" si="488"/>
        <v>18</v>
      </c>
      <c r="K1172" s="1">
        <f t="shared" si="471"/>
        <v>4</v>
      </c>
      <c r="L1172" s="5">
        <f t="shared" si="476"/>
        <v>1.0011753699999999</v>
      </c>
      <c r="M1172" s="12">
        <f t="shared" si="472"/>
        <v>1.00530005</v>
      </c>
      <c r="N1172" s="12">
        <f t="shared" si="468"/>
        <v>1.1752841917286989</v>
      </c>
      <c r="O1172" s="5">
        <f t="shared" si="470"/>
        <v>1.1766655800000001</v>
      </c>
      <c r="P1172" s="5">
        <f t="shared" si="477"/>
        <v>294.16579297999999</v>
      </c>
      <c r="Q1172" s="10">
        <f t="shared" si="478"/>
        <v>0</v>
      </c>
      <c r="R1172" s="6">
        <f t="shared" si="479"/>
        <v>0</v>
      </c>
      <c r="S1172" s="5">
        <f t="shared" si="480"/>
        <v>0</v>
      </c>
      <c r="T1172" s="6">
        <f t="shared" si="489"/>
        <v>0.12</v>
      </c>
      <c r="U1172" s="10">
        <f t="shared" si="469"/>
        <v>15</v>
      </c>
      <c r="V1172" s="10">
        <v>252</v>
      </c>
      <c r="W1172" s="12">
        <f t="shared" si="481"/>
        <v>1.006768559</v>
      </c>
      <c r="X1172" s="5">
        <f t="shared" si="482"/>
        <v>1.9910785200000001</v>
      </c>
      <c r="Y1172" s="11">
        <f t="shared" si="483"/>
        <v>0</v>
      </c>
      <c r="Z1172" s="2" t="s">
        <v>65</v>
      </c>
      <c r="AA1172" s="64">
        <f t="shared" si="490"/>
        <v>44622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2"/>
      <c r="DH1172" s="1"/>
      <c r="DI1172" s="1"/>
      <c r="DJ1172" s="1"/>
      <c r="DK1172" s="1"/>
      <c r="DL1172" s="1"/>
      <c r="DM1172" s="1"/>
    </row>
    <row r="1173" spans="1:117" x14ac:dyDescent="0.2">
      <c r="A1173" s="97">
        <f t="shared" si="484"/>
        <v>44614</v>
      </c>
      <c r="B1173" s="5">
        <f t="shared" si="473"/>
        <v>296.37710953999999</v>
      </c>
      <c r="C1173" s="5">
        <f t="shared" si="485"/>
        <v>249.99948836999999</v>
      </c>
      <c r="D1173" s="63">
        <f t="shared" si="486"/>
        <v>5739.56</v>
      </c>
      <c r="E1173" s="11">
        <f>IF(K1173=1,VLOOKUP(A1173,[1]Plan1!$BO$80:$BQ$314,3),E1172)</f>
        <v>5769.98</v>
      </c>
      <c r="F1173" s="143">
        <f t="shared" si="487"/>
        <v>44363</v>
      </c>
      <c r="G1173" s="9">
        <f t="shared" si="474"/>
        <v>5.3000578441551038E-3</v>
      </c>
      <c r="H1173" s="64">
        <f t="shared" si="491"/>
        <v>44635</v>
      </c>
      <c r="I1173" s="64">
        <f t="shared" si="475"/>
        <v>44635</v>
      </c>
      <c r="J1173" s="1">
        <f t="shared" si="488"/>
        <v>18</v>
      </c>
      <c r="K1173" s="1">
        <f t="shared" si="471"/>
        <v>5</v>
      </c>
      <c r="L1173" s="5">
        <f t="shared" si="476"/>
        <v>1.0014694200000001</v>
      </c>
      <c r="M1173" s="12">
        <f t="shared" si="472"/>
        <v>1.00530005</v>
      </c>
      <c r="N1173" s="12">
        <f t="shared" si="468"/>
        <v>1.1752841917286989</v>
      </c>
      <c r="O1173" s="5">
        <f t="shared" si="470"/>
        <v>1.1770111700000001</v>
      </c>
      <c r="P1173" s="5">
        <f t="shared" si="477"/>
        <v>294.2521903</v>
      </c>
      <c r="Q1173" s="10">
        <f t="shared" si="478"/>
        <v>0</v>
      </c>
      <c r="R1173" s="6">
        <f t="shared" si="479"/>
        <v>0</v>
      </c>
      <c r="S1173" s="5">
        <f t="shared" si="480"/>
        <v>0</v>
      </c>
      <c r="T1173" s="6">
        <f t="shared" si="489"/>
        <v>0.12</v>
      </c>
      <c r="U1173" s="10">
        <f t="shared" si="469"/>
        <v>16</v>
      </c>
      <c r="V1173" s="10">
        <v>252</v>
      </c>
      <c r="W1173" s="12">
        <f t="shared" si="481"/>
        <v>1.007221422</v>
      </c>
      <c r="X1173" s="5">
        <f t="shared" si="482"/>
        <v>2.1249192400000001</v>
      </c>
      <c r="Y1173" s="11">
        <f t="shared" si="483"/>
        <v>0</v>
      </c>
      <c r="Z1173" s="2" t="s">
        <v>65</v>
      </c>
      <c r="AA1173" s="64">
        <f t="shared" si="490"/>
        <v>44622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2"/>
      <c r="DH1173" s="1"/>
      <c r="DI1173" s="1"/>
      <c r="DJ1173" s="1"/>
      <c r="DK1173" s="1"/>
      <c r="DL1173" s="1"/>
      <c r="DM1173" s="1"/>
    </row>
    <row r="1174" spans="1:117" x14ac:dyDescent="0.2">
      <c r="A1174" s="97">
        <f t="shared" si="484"/>
        <v>44615</v>
      </c>
      <c r="B1174" s="5">
        <f t="shared" si="473"/>
        <v>296.5975158</v>
      </c>
      <c r="C1174" s="5">
        <f t="shared" si="485"/>
        <v>249.99948836999999</v>
      </c>
      <c r="D1174" s="63">
        <f t="shared" si="486"/>
        <v>5739.56</v>
      </c>
      <c r="E1174" s="11">
        <f>IF(K1174=1,VLOOKUP(A1174,[1]Plan1!$BO$80:$BQ$314,3),E1173)</f>
        <v>5769.98</v>
      </c>
      <c r="F1174" s="143">
        <f t="shared" si="487"/>
        <v>44363</v>
      </c>
      <c r="G1174" s="9">
        <f t="shared" si="474"/>
        <v>5.3000578441551038E-3</v>
      </c>
      <c r="H1174" s="64">
        <f t="shared" si="491"/>
        <v>44635</v>
      </c>
      <c r="I1174" s="64">
        <f t="shared" si="475"/>
        <v>44635</v>
      </c>
      <c r="J1174" s="1">
        <f t="shared" si="488"/>
        <v>18</v>
      </c>
      <c r="K1174" s="1">
        <f t="shared" si="471"/>
        <v>6</v>
      </c>
      <c r="L1174" s="5">
        <f t="shared" si="476"/>
        <v>1.00176357</v>
      </c>
      <c r="M1174" s="12">
        <f t="shared" si="472"/>
        <v>1.00530005</v>
      </c>
      <c r="N1174" s="12">
        <f t="shared" si="468"/>
        <v>1.1752841917286989</v>
      </c>
      <c r="O1174" s="5">
        <f t="shared" si="470"/>
        <v>1.1773568800000001</v>
      </c>
      <c r="P1174" s="5">
        <f t="shared" si="477"/>
        <v>294.33861761999998</v>
      </c>
      <c r="Q1174" s="10">
        <f t="shared" si="478"/>
        <v>0</v>
      </c>
      <c r="R1174" s="6">
        <f t="shared" si="479"/>
        <v>0</v>
      </c>
      <c r="S1174" s="5">
        <f t="shared" si="480"/>
        <v>0</v>
      </c>
      <c r="T1174" s="6">
        <f t="shared" si="489"/>
        <v>0.12</v>
      </c>
      <c r="U1174" s="10">
        <f t="shared" si="469"/>
        <v>17</v>
      </c>
      <c r="V1174" s="10">
        <v>252</v>
      </c>
      <c r="W1174" s="12">
        <f t="shared" si="481"/>
        <v>1.0076744879999999</v>
      </c>
      <c r="X1174" s="5">
        <f t="shared" si="482"/>
        <v>2.2588981800000001</v>
      </c>
      <c r="Y1174" s="11">
        <f t="shared" si="483"/>
        <v>0</v>
      </c>
      <c r="Z1174" s="2" t="s">
        <v>65</v>
      </c>
      <c r="AA1174" s="64">
        <f t="shared" si="490"/>
        <v>44622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2"/>
      <c r="DH1174" s="1"/>
      <c r="DI1174" s="1"/>
      <c r="DJ1174" s="1"/>
      <c r="DK1174" s="1"/>
      <c r="DL1174" s="1"/>
      <c r="DM1174" s="1"/>
    </row>
    <row r="1175" spans="1:117" x14ac:dyDescent="0.2">
      <c r="A1175" s="97">
        <f t="shared" si="484"/>
        <v>44616</v>
      </c>
      <c r="B1175" s="5">
        <f t="shared" si="473"/>
        <v>296.81808566000001</v>
      </c>
      <c r="C1175" s="5">
        <f t="shared" si="485"/>
        <v>249.99948836999999</v>
      </c>
      <c r="D1175" s="63">
        <f t="shared" si="486"/>
        <v>5739.56</v>
      </c>
      <c r="E1175" s="11">
        <f>IF(K1175=1,VLOOKUP(A1175,[1]Plan1!$BO$80:$BQ$314,3),E1174)</f>
        <v>5769.98</v>
      </c>
      <c r="F1175" s="143">
        <f t="shared" si="487"/>
        <v>44363</v>
      </c>
      <c r="G1175" s="9">
        <f t="shared" si="474"/>
        <v>5.3000578441551038E-3</v>
      </c>
      <c r="H1175" s="64">
        <f t="shared" si="491"/>
        <v>44635</v>
      </c>
      <c r="I1175" s="64">
        <f t="shared" si="475"/>
        <v>44635</v>
      </c>
      <c r="J1175" s="1">
        <f t="shared" si="488"/>
        <v>18</v>
      </c>
      <c r="K1175" s="1">
        <f t="shared" si="471"/>
        <v>7</v>
      </c>
      <c r="L1175" s="5">
        <f t="shared" si="476"/>
        <v>1.0020578</v>
      </c>
      <c r="M1175" s="12">
        <f t="shared" si="472"/>
        <v>1.00530005</v>
      </c>
      <c r="N1175" s="12">
        <f t="shared" si="468"/>
        <v>1.1752841917286989</v>
      </c>
      <c r="O1175" s="5">
        <f t="shared" si="470"/>
        <v>1.1777026900000001</v>
      </c>
      <c r="P1175" s="5">
        <f t="shared" si="477"/>
        <v>294.42506995000002</v>
      </c>
      <c r="Q1175" s="10">
        <f t="shared" si="478"/>
        <v>0</v>
      </c>
      <c r="R1175" s="6">
        <f t="shared" si="479"/>
        <v>0</v>
      </c>
      <c r="S1175" s="5">
        <f t="shared" si="480"/>
        <v>0</v>
      </c>
      <c r="T1175" s="6">
        <f t="shared" si="489"/>
        <v>0.12</v>
      </c>
      <c r="U1175" s="10">
        <f t="shared" si="469"/>
        <v>18</v>
      </c>
      <c r="V1175" s="10">
        <v>252</v>
      </c>
      <c r="W1175" s="12">
        <f t="shared" si="481"/>
        <v>1.0081277580000001</v>
      </c>
      <c r="X1175" s="5">
        <f t="shared" si="482"/>
        <v>2.3930157099999998</v>
      </c>
      <c r="Y1175" s="11">
        <f t="shared" si="483"/>
        <v>0</v>
      </c>
      <c r="Z1175" s="2" t="s">
        <v>65</v>
      </c>
      <c r="AA1175" s="64">
        <f t="shared" si="490"/>
        <v>44622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2"/>
      <c r="DH1175" s="1"/>
      <c r="DI1175" s="1"/>
      <c r="DJ1175" s="1"/>
      <c r="DK1175" s="1"/>
      <c r="DL1175" s="1"/>
      <c r="DM1175" s="1"/>
    </row>
    <row r="1176" spans="1:117" x14ac:dyDescent="0.2">
      <c r="A1176" s="97">
        <f t="shared" si="484"/>
        <v>44617</v>
      </c>
      <c r="B1176" s="5">
        <f t="shared" si="473"/>
        <v>297.03881947000002</v>
      </c>
      <c r="C1176" s="5">
        <f t="shared" si="485"/>
        <v>249.99948836999999</v>
      </c>
      <c r="D1176" s="63">
        <f t="shared" si="486"/>
        <v>5739.56</v>
      </c>
      <c r="E1176" s="11">
        <f>IF(K1176=1,VLOOKUP(A1176,[1]Plan1!$BO$80:$BQ$314,3),E1175)</f>
        <v>5769.98</v>
      </c>
      <c r="F1176" s="143">
        <f t="shared" si="487"/>
        <v>44363</v>
      </c>
      <c r="G1176" s="9">
        <f t="shared" si="474"/>
        <v>5.3000578441551038E-3</v>
      </c>
      <c r="H1176" s="64">
        <f t="shared" si="491"/>
        <v>44635</v>
      </c>
      <c r="I1176" s="64">
        <f t="shared" si="475"/>
        <v>44635</v>
      </c>
      <c r="J1176" s="1">
        <f t="shared" si="488"/>
        <v>18</v>
      </c>
      <c r="K1176" s="1">
        <f t="shared" si="471"/>
        <v>8</v>
      </c>
      <c r="L1176" s="5">
        <f t="shared" si="476"/>
        <v>1.0023521200000001</v>
      </c>
      <c r="M1176" s="12">
        <f t="shared" si="472"/>
        <v>1.00530005</v>
      </c>
      <c r="N1176" s="12">
        <f t="shared" si="468"/>
        <v>1.1752841917286989</v>
      </c>
      <c r="O1176" s="5">
        <f t="shared" si="470"/>
        <v>1.1780485999999999</v>
      </c>
      <c r="P1176" s="5">
        <f t="shared" si="477"/>
        <v>294.51154726999999</v>
      </c>
      <c r="Q1176" s="10">
        <f t="shared" si="478"/>
        <v>0</v>
      </c>
      <c r="R1176" s="6">
        <f t="shared" si="479"/>
        <v>0</v>
      </c>
      <c r="S1176" s="5">
        <f t="shared" si="480"/>
        <v>0</v>
      </c>
      <c r="T1176" s="6">
        <f t="shared" si="489"/>
        <v>0.12</v>
      </c>
      <c r="U1176" s="10">
        <f t="shared" si="469"/>
        <v>19</v>
      </c>
      <c r="V1176" s="10">
        <v>252</v>
      </c>
      <c r="W1176" s="12">
        <f t="shared" si="481"/>
        <v>1.0085812329999999</v>
      </c>
      <c r="X1176" s="5">
        <f t="shared" si="482"/>
        <v>2.5272722000000001</v>
      </c>
      <c r="Y1176" s="11">
        <f t="shared" si="483"/>
        <v>0</v>
      </c>
      <c r="Z1176" s="2" t="s">
        <v>65</v>
      </c>
      <c r="AA1176" s="64">
        <f t="shared" si="490"/>
        <v>44622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2"/>
      <c r="DH1176" s="1"/>
      <c r="DI1176" s="1"/>
      <c r="DJ1176" s="1"/>
      <c r="DK1176" s="1"/>
      <c r="DL1176" s="1"/>
      <c r="DM1176" s="1"/>
    </row>
    <row r="1177" spans="1:117" x14ac:dyDescent="0.2">
      <c r="A1177" s="97">
        <f t="shared" si="484"/>
        <v>44618</v>
      </c>
      <c r="B1177" s="5">
        <f t="shared" si="473"/>
        <v>297.25971422000003</v>
      </c>
      <c r="C1177" s="5">
        <f t="shared" si="485"/>
        <v>249.99948836999999</v>
      </c>
      <c r="D1177" s="63">
        <f t="shared" si="486"/>
        <v>5739.56</v>
      </c>
      <c r="E1177" s="11">
        <f>IF(K1177=1,VLOOKUP(A1177,[1]Plan1!$BO$80:$BQ$314,3),E1176)</f>
        <v>5769.98</v>
      </c>
      <c r="F1177" s="143">
        <f t="shared" si="487"/>
        <v>44363</v>
      </c>
      <c r="G1177" s="9">
        <f t="shared" si="474"/>
        <v>5.3000578441551038E-3</v>
      </c>
      <c r="H1177" s="64">
        <f t="shared" si="491"/>
        <v>44635</v>
      </c>
      <c r="I1177" s="64">
        <f t="shared" si="475"/>
        <v>44635</v>
      </c>
      <c r="J1177" s="1">
        <f t="shared" si="488"/>
        <v>18</v>
      </c>
      <c r="K1177" s="1">
        <f t="shared" si="471"/>
        <v>9</v>
      </c>
      <c r="L1177" s="5">
        <f t="shared" si="476"/>
        <v>1.0026465200000001</v>
      </c>
      <c r="M1177" s="12">
        <f t="shared" si="472"/>
        <v>1.00530005</v>
      </c>
      <c r="N1177" s="12">
        <f t="shared" si="468"/>
        <v>1.1752841917286989</v>
      </c>
      <c r="O1177" s="5">
        <f t="shared" si="470"/>
        <v>1.1783946000000001</v>
      </c>
      <c r="P1177" s="5">
        <f t="shared" si="477"/>
        <v>294.59804709000002</v>
      </c>
      <c r="Q1177" s="10">
        <f t="shared" si="478"/>
        <v>0</v>
      </c>
      <c r="R1177" s="6">
        <f t="shared" si="479"/>
        <v>0</v>
      </c>
      <c r="S1177" s="5">
        <f t="shared" si="480"/>
        <v>0</v>
      </c>
      <c r="T1177" s="6">
        <f t="shared" si="489"/>
        <v>0.12</v>
      </c>
      <c r="U1177" s="10">
        <f t="shared" si="469"/>
        <v>20</v>
      </c>
      <c r="V1177" s="10">
        <v>252</v>
      </c>
      <c r="W1177" s="12">
        <f t="shared" si="481"/>
        <v>1.0090349110000001</v>
      </c>
      <c r="X1177" s="5">
        <f t="shared" si="482"/>
        <v>2.6616671300000001</v>
      </c>
      <c r="Y1177" s="11">
        <f t="shared" si="483"/>
        <v>0</v>
      </c>
      <c r="Z1177" s="2" t="s">
        <v>65</v>
      </c>
      <c r="AA1177" s="64">
        <f t="shared" si="490"/>
        <v>44622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2"/>
      <c r="DH1177" s="1"/>
      <c r="DI1177" s="1"/>
      <c r="DJ1177" s="1"/>
      <c r="DK1177" s="1"/>
      <c r="DL1177" s="1"/>
      <c r="DM1177" s="1"/>
    </row>
    <row r="1178" spans="1:117" x14ac:dyDescent="0.2">
      <c r="A1178" s="97">
        <f t="shared" si="484"/>
        <v>44619</v>
      </c>
      <c r="B1178" s="5">
        <f t="shared" si="473"/>
        <v>297.25971422000003</v>
      </c>
      <c r="C1178" s="5">
        <f t="shared" si="485"/>
        <v>249.99948836999999</v>
      </c>
      <c r="D1178" s="63">
        <f t="shared" si="486"/>
        <v>5739.56</v>
      </c>
      <c r="E1178" s="11">
        <f>IF(K1178=1,VLOOKUP(A1178,[1]Plan1!$BO$80:$BQ$314,3),E1177)</f>
        <v>5769.98</v>
      </c>
      <c r="F1178" s="143">
        <f t="shared" si="487"/>
        <v>44363</v>
      </c>
      <c r="G1178" s="9">
        <f t="shared" si="474"/>
        <v>5.3000578441551038E-3</v>
      </c>
      <c r="H1178" s="64">
        <f t="shared" si="491"/>
        <v>44635</v>
      </c>
      <c r="I1178" s="64">
        <f t="shared" si="475"/>
        <v>44635</v>
      </c>
      <c r="J1178" s="1">
        <f t="shared" si="488"/>
        <v>18</v>
      </c>
      <c r="K1178" s="1">
        <f t="shared" si="471"/>
        <v>9</v>
      </c>
      <c r="L1178" s="5">
        <f t="shared" si="476"/>
        <v>1.0026465200000001</v>
      </c>
      <c r="M1178" s="12">
        <f t="shared" si="472"/>
        <v>1.00530005</v>
      </c>
      <c r="N1178" s="12">
        <f t="shared" si="468"/>
        <v>1.1752841917286989</v>
      </c>
      <c r="O1178" s="5">
        <f t="shared" si="470"/>
        <v>1.1783946000000001</v>
      </c>
      <c r="P1178" s="5">
        <f t="shared" si="477"/>
        <v>294.59804709000002</v>
      </c>
      <c r="Q1178" s="10">
        <f t="shared" si="478"/>
        <v>0</v>
      </c>
      <c r="R1178" s="6">
        <f t="shared" si="479"/>
        <v>0</v>
      </c>
      <c r="S1178" s="5">
        <f t="shared" si="480"/>
        <v>0</v>
      </c>
      <c r="T1178" s="6">
        <f t="shared" si="489"/>
        <v>0.12</v>
      </c>
      <c r="U1178" s="10">
        <f t="shared" si="469"/>
        <v>20</v>
      </c>
      <c r="V1178" s="10">
        <v>252</v>
      </c>
      <c r="W1178" s="12">
        <f t="shared" si="481"/>
        <v>1.0090349110000001</v>
      </c>
      <c r="X1178" s="5">
        <f t="shared" si="482"/>
        <v>2.6616671300000001</v>
      </c>
      <c r="Y1178" s="11">
        <f t="shared" si="483"/>
        <v>0</v>
      </c>
      <c r="Z1178" s="2" t="s">
        <v>65</v>
      </c>
      <c r="AA1178" s="64">
        <f t="shared" si="490"/>
        <v>44622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2"/>
      <c r="DH1178" s="1"/>
      <c r="DI1178" s="1"/>
      <c r="DJ1178" s="1"/>
      <c r="DK1178" s="1"/>
      <c r="DL1178" s="1"/>
      <c r="DM1178" s="1"/>
    </row>
    <row r="1179" spans="1:117" x14ac:dyDescent="0.2">
      <c r="A1179" s="97">
        <f t="shared" si="484"/>
        <v>44620</v>
      </c>
      <c r="B1179" s="5">
        <f t="shared" si="473"/>
        <v>297.25971422000003</v>
      </c>
      <c r="C1179" s="5">
        <f t="shared" si="485"/>
        <v>249.99948836999999</v>
      </c>
      <c r="D1179" s="63">
        <f t="shared" si="486"/>
        <v>5739.56</v>
      </c>
      <c r="E1179" s="11">
        <f>IF(K1179=1,VLOOKUP(A1179,[1]Plan1!$BO$80:$BQ$314,3),E1178)</f>
        <v>5769.98</v>
      </c>
      <c r="F1179" s="143">
        <f t="shared" si="487"/>
        <v>44363</v>
      </c>
      <c r="G1179" s="9">
        <f t="shared" si="474"/>
        <v>5.3000578441551038E-3</v>
      </c>
      <c r="H1179" s="64">
        <f t="shared" si="491"/>
        <v>44635</v>
      </c>
      <c r="I1179" s="64">
        <f t="shared" si="475"/>
        <v>44635</v>
      </c>
      <c r="J1179" s="1">
        <f t="shared" si="488"/>
        <v>18</v>
      </c>
      <c r="K1179" s="1">
        <f t="shared" si="471"/>
        <v>9</v>
      </c>
      <c r="L1179" s="5">
        <f t="shared" si="476"/>
        <v>1.0026465200000001</v>
      </c>
      <c r="M1179" s="12">
        <f t="shared" si="472"/>
        <v>1.00530005</v>
      </c>
      <c r="N1179" s="12">
        <f t="shared" si="468"/>
        <v>1.1752841917286989</v>
      </c>
      <c r="O1179" s="5">
        <f t="shared" si="470"/>
        <v>1.1783946000000001</v>
      </c>
      <c r="P1179" s="5">
        <f t="shared" si="477"/>
        <v>294.59804709000002</v>
      </c>
      <c r="Q1179" s="10">
        <f t="shared" si="478"/>
        <v>0</v>
      </c>
      <c r="R1179" s="6">
        <f t="shared" si="479"/>
        <v>0</v>
      </c>
      <c r="S1179" s="5">
        <f t="shared" si="480"/>
        <v>0</v>
      </c>
      <c r="T1179" s="6">
        <f t="shared" si="489"/>
        <v>0.12</v>
      </c>
      <c r="U1179" s="10">
        <f t="shared" si="469"/>
        <v>20</v>
      </c>
      <c r="V1179" s="10">
        <v>252</v>
      </c>
      <c r="W1179" s="12">
        <f t="shared" si="481"/>
        <v>1.0090349110000001</v>
      </c>
      <c r="X1179" s="5">
        <f t="shared" si="482"/>
        <v>2.6616671300000001</v>
      </c>
      <c r="Y1179" s="11">
        <f t="shared" si="483"/>
        <v>0</v>
      </c>
      <c r="Z1179" s="2" t="s">
        <v>65</v>
      </c>
      <c r="AA1179" s="64">
        <f t="shared" si="490"/>
        <v>44622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2"/>
      <c r="DH1179" s="1"/>
      <c r="DI1179" s="1"/>
      <c r="DJ1179" s="1"/>
      <c r="DK1179" s="1"/>
      <c r="DL1179" s="1"/>
      <c r="DM1179" s="1"/>
    </row>
    <row r="1180" spans="1:117" x14ac:dyDescent="0.2">
      <c r="A1180" s="97">
        <f t="shared" si="484"/>
        <v>44621</v>
      </c>
      <c r="B1180" s="5">
        <f t="shared" si="473"/>
        <v>297.25971422000003</v>
      </c>
      <c r="C1180" s="5">
        <f t="shared" si="485"/>
        <v>249.99948836999999</v>
      </c>
      <c r="D1180" s="63">
        <f t="shared" si="486"/>
        <v>5739.56</v>
      </c>
      <c r="E1180" s="11">
        <f>IF(K1180=1,VLOOKUP(A1180,[1]Plan1!$BO$80:$BQ$314,3),E1179)</f>
        <v>5769.98</v>
      </c>
      <c r="F1180" s="143">
        <f t="shared" si="487"/>
        <v>44363</v>
      </c>
      <c r="G1180" s="9">
        <f t="shared" si="474"/>
        <v>5.3000578441551038E-3</v>
      </c>
      <c r="H1180" s="64">
        <f t="shared" si="491"/>
        <v>44635</v>
      </c>
      <c r="I1180" s="64">
        <f t="shared" si="475"/>
        <v>44635</v>
      </c>
      <c r="J1180" s="1">
        <f t="shared" si="488"/>
        <v>18</v>
      </c>
      <c r="K1180" s="1">
        <f t="shared" si="471"/>
        <v>9</v>
      </c>
      <c r="L1180" s="5">
        <f t="shared" si="476"/>
        <v>1.0026465200000001</v>
      </c>
      <c r="M1180" s="12">
        <f t="shared" si="472"/>
        <v>1.00530005</v>
      </c>
      <c r="N1180" s="12">
        <f t="shared" si="468"/>
        <v>1.1752841917286989</v>
      </c>
      <c r="O1180" s="5">
        <f t="shared" si="470"/>
        <v>1.1783946000000001</v>
      </c>
      <c r="P1180" s="5">
        <f t="shared" si="477"/>
        <v>294.59804709000002</v>
      </c>
      <c r="Q1180" s="10">
        <f t="shared" si="478"/>
        <v>0</v>
      </c>
      <c r="R1180" s="6">
        <f t="shared" si="479"/>
        <v>0</v>
      </c>
      <c r="S1180" s="5">
        <f t="shared" si="480"/>
        <v>0</v>
      </c>
      <c r="T1180" s="6">
        <f t="shared" si="489"/>
        <v>0.12</v>
      </c>
      <c r="U1180" s="10">
        <f t="shared" si="469"/>
        <v>20</v>
      </c>
      <c r="V1180" s="10">
        <v>252</v>
      </c>
      <c r="W1180" s="12">
        <f t="shared" si="481"/>
        <v>1.0090349110000001</v>
      </c>
      <c r="X1180" s="5">
        <f t="shared" si="482"/>
        <v>2.6616671300000001</v>
      </c>
      <c r="Y1180" s="11">
        <f t="shared" si="483"/>
        <v>0</v>
      </c>
      <c r="Z1180" s="2" t="s">
        <v>65</v>
      </c>
      <c r="AA1180" s="64">
        <f t="shared" si="490"/>
        <v>44622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2"/>
      <c r="DH1180" s="1"/>
      <c r="DI1180" s="1"/>
      <c r="DJ1180" s="1"/>
      <c r="DK1180" s="1"/>
      <c r="DL1180" s="1"/>
      <c r="DM1180" s="1"/>
    </row>
    <row r="1181" spans="1:117" x14ac:dyDescent="0.2">
      <c r="A1181" s="97">
        <f t="shared" si="484"/>
        <v>44622</v>
      </c>
      <c r="B1181" s="5">
        <f t="shared" si="473"/>
        <v>297.25971422000003</v>
      </c>
      <c r="C1181" s="5">
        <f t="shared" si="485"/>
        <v>249.99948836999999</v>
      </c>
      <c r="D1181" s="63">
        <f t="shared" si="486"/>
        <v>5739.56</v>
      </c>
      <c r="E1181" s="11">
        <f>IF(K1181=1,VLOOKUP(A1181,[1]Plan1!$BO$80:$BQ$314,3),E1180)</f>
        <v>5769.98</v>
      </c>
      <c r="F1181" s="143">
        <f t="shared" si="487"/>
        <v>44363</v>
      </c>
      <c r="G1181" s="9">
        <f t="shared" si="474"/>
        <v>5.3000578441551038E-3</v>
      </c>
      <c r="H1181" s="64">
        <f t="shared" si="491"/>
        <v>44635</v>
      </c>
      <c r="I1181" s="64">
        <f t="shared" si="475"/>
        <v>44635</v>
      </c>
      <c r="J1181" s="1">
        <f t="shared" si="488"/>
        <v>18</v>
      </c>
      <c r="K1181" s="1">
        <f t="shared" si="471"/>
        <v>9</v>
      </c>
      <c r="L1181" s="5">
        <f t="shared" si="476"/>
        <v>1.0026465200000001</v>
      </c>
      <c r="M1181" s="12">
        <f t="shared" si="472"/>
        <v>1.00530005</v>
      </c>
      <c r="N1181" s="12">
        <f t="shared" si="468"/>
        <v>1.1752841917286989</v>
      </c>
      <c r="O1181" s="5">
        <f t="shared" si="470"/>
        <v>1.1783946000000001</v>
      </c>
      <c r="P1181" s="5">
        <f t="shared" si="477"/>
        <v>294.59804709000002</v>
      </c>
      <c r="Q1181" s="10">
        <f t="shared" si="478"/>
        <v>39</v>
      </c>
      <c r="R1181" s="6">
        <f t="shared" si="479"/>
        <v>0.125</v>
      </c>
      <c r="S1181" s="5">
        <f t="shared" si="480"/>
        <v>36.824755879999998</v>
      </c>
      <c r="T1181" s="6">
        <f t="shared" si="489"/>
        <v>0.12</v>
      </c>
      <c r="U1181" s="10">
        <f t="shared" si="469"/>
        <v>20</v>
      </c>
      <c r="V1181" s="10">
        <v>252</v>
      </c>
      <c r="W1181" s="12">
        <f t="shared" si="481"/>
        <v>1.0090349110000001</v>
      </c>
      <c r="X1181" s="5">
        <f t="shared" si="482"/>
        <v>2.6616671300000001</v>
      </c>
      <c r="Y1181" s="11">
        <f t="shared" si="483"/>
        <v>39.486423009999996</v>
      </c>
      <c r="Z1181" s="2" t="s">
        <v>65</v>
      </c>
      <c r="AA1181" s="64">
        <f t="shared" si="490"/>
        <v>44622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2"/>
      <c r="DH1181" s="1"/>
      <c r="DI1181" s="1"/>
      <c r="DJ1181" s="1"/>
      <c r="DK1181" s="1"/>
      <c r="DL1181" s="1"/>
      <c r="DM1181" s="1"/>
    </row>
    <row r="1182" spans="1:117" x14ac:dyDescent="0.2">
      <c r="A1182" s="97">
        <f t="shared" si="484"/>
        <v>44623</v>
      </c>
      <c r="B1182" s="5">
        <f t="shared" si="473"/>
        <v>257.96498774000003</v>
      </c>
      <c r="C1182" s="5">
        <f t="shared" si="485"/>
        <v>218.74955233</v>
      </c>
      <c r="D1182" s="63">
        <f t="shared" si="486"/>
        <v>5739.56</v>
      </c>
      <c r="E1182" s="11">
        <f>IF(K1182=1,VLOOKUP(A1182,[1]Plan1!$BO$80:$BQ$314,3),E1181)</f>
        <v>5769.98</v>
      </c>
      <c r="F1182" s="143">
        <f t="shared" si="487"/>
        <v>44363</v>
      </c>
      <c r="G1182" s="9">
        <f t="shared" si="474"/>
        <v>5.3000578441551038E-3</v>
      </c>
      <c r="H1182" s="64">
        <f t="shared" si="491"/>
        <v>44635</v>
      </c>
      <c r="I1182" s="64">
        <f t="shared" si="475"/>
        <v>44635</v>
      </c>
      <c r="J1182" s="1">
        <f t="shared" si="488"/>
        <v>18</v>
      </c>
      <c r="K1182" s="1">
        <f t="shared" si="471"/>
        <v>10</v>
      </c>
      <c r="L1182" s="5">
        <f t="shared" si="476"/>
        <v>1.00294101</v>
      </c>
      <c r="M1182" s="12">
        <f t="shared" si="472"/>
        <v>1.00530005</v>
      </c>
      <c r="N1182" s="12">
        <f t="shared" si="468"/>
        <v>1.1752841917286989</v>
      </c>
      <c r="O1182" s="5">
        <f t="shared" si="470"/>
        <v>1.17874071</v>
      </c>
      <c r="P1182" s="5">
        <f t="shared" si="477"/>
        <v>257.84900262000002</v>
      </c>
      <c r="Q1182" s="10">
        <f t="shared" si="478"/>
        <v>0</v>
      </c>
      <c r="R1182" s="6">
        <f t="shared" si="479"/>
        <v>0</v>
      </c>
      <c r="S1182" s="5">
        <f t="shared" si="480"/>
        <v>0</v>
      </c>
      <c r="T1182" s="6">
        <f t="shared" si="489"/>
        <v>0.12</v>
      </c>
      <c r="U1182" s="10">
        <f t="shared" si="469"/>
        <v>1</v>
      </c>
      <c r="V1182" s="10">
        <v>252</v>
      </c>
      <c r="W1182" s="12">
        <f t="shared" si="481"/>
        <v>1.0004498180000001</v>
      </c>
      <c r="X1182" s="5">
        <f t="shared" si="482"/>
        <v>0.11598512</v>
      </c>
      <c r="Y1182" s="11">
        <f t="shared" si="483"/>
        <v>0</v>
      </c>
      <c r="Z1182" s="2" t="s">
        <v>65</v>
      </c>
      <c r="AA1182" s="64">
        <f t="shared" si="490"/>
        <v>44650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2"/>
      <c r="DH1182" s="1"/>
      <c r="DI1182" s="1"/>
      <c r="DJ1182" s="1"/>
      <c r="DK1182" s="1"/>
      <c r="DL1182" s="1"/>
      <c r="DM1182" s="1"/>
    </row>
    <row r="1183" spans="1:117" x14ac:dyDescent="0.2">
      <c r="A1183" s="97">
        <f t="shared" si="484"/>
        <v>44624</v>
      </c>
      <c r="B1183" s="5">
        <f t="shared" si="473"/>
        <v>258.15682662999996</v>
      </c>
      <c r="C1183" s="5">
        <f t="shared" si="485"/>
        <v>218.74955233</v>
      </c>
      <c r="D1183" s="63">
        <f t="shared" si="486"/>
        <v>5739.56</v>
      </c>
      <c r="E1183" s="11">
        <f>IF(K1183=1,VLOOKUP(A1183,[1]Plan1!$BO$80:$BQ$314,3),E1182)</f>
        <v>5769.98</v>
      </c>
      <c r="F1183" s="143">
        <f t="shared" si="487"/>
        <v>44363</v>
      </c>
      <c r="G1183" s="9">
        <f t="shared" si="474"/>
        <v>5.3000578441551038E-3</v>
      </c>
      <c r="H1183" s="64">
        <f t="shared" si="491"/>
        <v>44635</v>
      </c>
      <c r="I1183" s="64">
        <f t="shared" si="475"/>
        <v>44635</v>
      </c>
      <c r="J1183" s="1">
        <f t="shared" si="488"/>
        <v>18</v>
      </c>
      <c r="K1183" s="1">
        <f t="shared" si="471"/>
        <v>11</v>
      </c>
      <c r="L1183" s="5">
        <f t="shared" si="476"/>
        <v>1.0032355900000001</v>
      </c>
      <c r="M1183" s="12">
        <f t="shared" si="472"/>
        <v>1.00530005</v>
      </c>
      <c r="N1183" s="12">
        <f t="shared" ref="N1183:N1246" si="492">IF(I1183&gt;I1182,N1182*M1183,N1182)</f>
        <v>1.1752841917286989</v>
      </c>
      <c r="O1183" s="5">
        <f t="shared" si="470"/>
        <v>1.17908692</v>
      </c>
      <c r="P1183" s="5">
        <f t="shared" si="477"/>
        <v>257.92473589999997</v>
      </c>
      <c r="Q1183" s="10">
        <f t="shared" si="478"/>
        <v>0</v>
      </c>
      <c r="R1183" s="6">
        <f t="shared" si="479"/>
        <v>0</v>
      </c>
      <c r="S1183" s="5">
        <f t="shared" si="480"/>
        <v>0</v>
      </c>
      <c r="T1183" s="6">
        <f t="shared" si="489"/>
        <v>0.12</v>
      </c>
      <c r="U1183" s="10">
        <f t="shared" si="469"/>
        <v>2</v>
      </c>
      <c r="V1183" s="10">
        <v>252</v>
      </c>
      <c r="W1183" s="12">
        <f t="shared" si="481"/>
        <v>1.0008998389999999</v>
      </c>
      <c r="X1183" s="5">
        <f t="shared" si="482"/>
        <v>0.23209073</v>
      </c>
      <c r="Y1183" s="11">
        <f t="shared" si="483"/>
        <v>0</v>
      </c>
      <c r="Z1183" s="2" t="s">
        <v>65</v>
      </c>
      <c r="AA1183" s="64">
        <f t="shared" si="490"/>
        <v>44650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2"/>
      <c r="DH1183" s="1"/>
      <c r="DI1183" s="1"/>
      <c r="DJ1183" s="1"/>
      <c r="DK1183" s="1"/>
      <c r="DL1183" s="1"/>
      <c r="DM1183" s="1"/>
    </row>
    <row r="1184" spans="1:117" x14ac:dyDescent="0.2">
      <c r="A1184" s="97">
        <f t="shared" si="484"/>
        <v>44625</v>
      </c>
      <c r="B1184" s="5">
        <f t="shared" si="473"/>
        <v>258.34880745999999</v>
      </c>
      <c r="C1184" s="5">
        <f t="shared" si="485"/>
        <v>218.74955233</v>
      </c>
      <c r="D1184" s="63">
        <f t="shared" si="486"/>
        <v>5739.56</v>
      </c>
      <c r="E1184" s="11">
        <f>IF(K1184=1,VLOOKUP(A1184,[1]Plan1!$BO$80:$BQ$314,3),E1183)</f>
        <v>5769.98</v>
      </c>
      <c r="F1184" s="143">
        <f t="shared" si="487"/>
        <v>44363</v>
      </c>
      <c r="G1184" s="9">
        <f t="shared" si="474"/>
        <v>5.3000578441551038E-3</v>
      </c>
      <c r="H1184" s="64">
        <f t="shared" si="491"/>
        <v>44635</v>
      </c>
      <c r="I1184" s="64">
        <f t="shared" si="475"/>
        <v>44635</v>
      </c>
      <c r="J1184" s="1">
        <f t="shared" si="488"/>
        <v>18</v>
      </c>
      <c r="K1184" s="1">
        <f t="shared" si="471"/>
        <v>12</v>
      </c>
      <c r="L1184" s="5">
        <f t="shared" si="476"/>
        <v>1.0035302500000001</v>
      </c>
      <c r="M1184" s="12">
        <f t="shared" si="472"/>
        <v>1.00530005</v>
      </c>
      <c r="N1184" s="12">
        <f t="shared" si="492"/>
        <v>1.1752841917286989</v>
      </c>
      <c r="O1184" s="5">
        <f t="shared" si="470"/>
        <v>1.1794332300000001</v>
      </c>
      <c r="P1184" s="5">
        <f t="shared" si="477"/>
        <v>258.00049106</v>
      </c>
      <c r="Q1184" s="10">
        <f t="shared" si="478"/>
        <v>0</v>
      </c>
      <c r="R1184" s="6">
        <f t="shared" si="479"/>
        <v>0</v>
      </c>
      <c r="S1184" s="5">
        <f t="shared" si="480"/>
        <v>0</v>
      </c>
      <c r="T1184" s="6">
        <f t="shared" si="489"/>
        <v>0.12</v>
      </c>
      <c r="U1184" s="10">
        <f t="shared" si="469"/>
        <v>3</v>
      </c>
      <c r="V1184" s="10">
        <v>252</v>
      </c>
      <c r="W1184" s="12">
        <f t="shared" si="481"/>
        <v>1.0013500609999999</v>
      </c>
      <c r="X1184" s="5">
        <f t="shared" si="482"/>
        <v>0.34831640000000003</v>
      </c>
      <c r="Y1184" s="11">
        <f t="shared" si="483"/>
        <v>0</v>
      </c>
      <c r="Z1184" s="2" t="s">
        <v>65</v>
      </c>
      <c r="AA1184" s="64">
        <f t="shared" si="490"/>
        <v>44650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2"/>
      <c r="DH1184" s="1"/>
      <c r="DI1184" s="1"/>
      <c r="DJ1184" s="1"/>
      <c r="DK1184" s="1"/>
      <c r="DL1184" s="1"/>
      <c r="DM1184" s="1"/>
    </row>
    <row r="1185" spans="1:117" x14ac:dyDescent="0.2">
      <c r="A1185" s="97">
        <f t="shared" si="484"/>
        <v>44626</v>
      </c>
      <c r="B1185" s="5">
        <f t="shared" si="473"/>
        <v>258.34880745999999</v>
      </c>
      <c r="C1185" s="5">
        <f t="shared" si="485"/>
        <v>218.74955233</v>
      </c>
      <c r="D1185" s="63">
        <f t="shared" si="486"/>
        <v>5739.56</v>
      </c>
      <c r="E1185" s="11">
        <f>IF(K1185=1,VLOOKUP(A1185,[1]Plan1!$BO$80:$BQ$314,3),E1184)</f>
        <v>5769.98</v>
      </c>
      <c r="F1185" s="143">
        <f t="shared" si="487"/>
        <v>44363</v>
      </c>
      <c r="G1185" s="9">
        <f t="shared" si="474"/>
        <v>5.3000578441551038E-3</v>
      </c>
      <c r="H1185" s="64">
        <f t="shared" si="491"/>
        <v>44635</v>
      </c>
      <c r="I1185" s="64">
        <f t="shared" si="475"/>
        <v>44635</v>
      </c>
      <c r="J1185" s="1">
        <f t="shared" si="488"/>
        <v>18</v>
      </c>
      <c r="K1185" s="1">
        <f t="shared" si="471"/>
        <v>12</v>
      </c>
      <c r="L1185" s="5">
        <f t="shared" si="476"/>
        <v>1.0035302500000001</v>
      </c>
      <c r="M1185" s="12">
        <f t="shared" si="472"/>
        <v>1.00530005</v>
      </c>
      <c r="N1185" s="12">
        <f t="shared" si="492"/>
        <v>1.1752841917286989</v>
      </c>
      <c r="O1185" s="5">
        <f t="shared" si="470"/>
        <v>1.1794332300000001</v>
      </c>
      <c r="P1185" s="5">
        <f t="shared" si="477"/>
        <v>258.00049106</v>
      </c>
      <c r="Q1185" s="10">
        <f t="shared" si="478"/>
        <v>0</v>
      </c>
      <c r="R1185" s="6">
        <f t="shared" si="479"/>
        <v>0</v>
      </c>
      <c r="S1185" s="5">
        <f t="shared" si="480"/>
        <v>0</v>
      </c>
      <c r="T1185" s="6">
        <f t="shared" si="489"/>
        <v>0.12</v>
      </c>
      <c r="U1185" s="10">
        <f t="shared" si="469"/>
        <v>3</v>
      </c>
      <c r="V1185" s="10">
        <v>252</v>
      </c>
      <c r="W1185" s="12">
        <f t="shared" si="481"/>
        <v>1.0013500609999999</v>
      </c>
      <c r="X1185" s="5">
        <f t="shared" si="482"/>
        <v>0.34831640000000003</v>
      </c>
      <c r="Y1185" s="11">
        <f t="shared" si="483"/>
        <v>0</v>
      </c>
      <c r="Z1185" s="2" t="s">
        <v>65</v>
      </c>
      <c r="AA1185" s="64">
        <f t="shared" si="490"/>
        <v>44650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2"/>
      <c r="DH1185" s="1"/>
      <c r="DI1185" s="1"/>
      <c r="DJ1185" s="1"/>
      <c r="DK1185" s="1"/>
      <c r="DL1185" s="1"/>
      <c r="DM1185" s="1"/>
    </row>
    <row r="1186" spans="1:117" x14ac:dyDescent="0.2">
      <c r="A1186" s="97">
        <f t="shared" si="484"/>
        <v>44627</v>
      </c>
      <c r="B1186" s="5">
        <f t="shared" si="473"/>
        <v>258.34880745999999</v>
      </c>
      <c r="C1186" s="5">
        <f t="shared" si="485"/>
        <v>218.74955233</v>
      </c>
      <c r="D1186" s="63">
        <f t="shared" si="486"/>
        <v>5739.56</v>
      </c>
      <c r="E1186" s="11">
        <f>IF(K1186=1,VLOOKUP(A1186,[1]Plan1!$BO$80:$BQ$314,3),E1185)</f>
        <v>5769.98</v>
      </c>
      <c r="F1186" s="143">
        <f t="shared" si="487"/>
        <v>44363</v>
      </c>
      <c r="G1186" s="9">
        <f t="shared" si="474"/>
        <v>5.3000578441551038E-3</v>
      </c>
      <c r="H1186" s="64">
        <f t="shared" si="491"/>
        <v>44635</v>
      </c>
      <c r="I1186" s="64">
        <f t="shared" si="475"/>
        <v>44635</v>
      </c>
      <c r="J1186" s="1">
        <f t="shared" si="488"/>
        <v>18</v>
      </c>
      <c r="K1186" s="1">
        <f t="shared" si="471"/>
        <v>12</v>
      </c>
      <c r="L1186" s="5">
        <f t="shared" si="476"/>
        <v>1.0035302500000001</v>
      </c>
      <c r="M1186" s="12">
        <f t="shared" si="472"/>
        <v>1.00530005</v>
      </c>
      <c r="N1186" s="12">
        <f t="shared" si="492"/>
        <v>1.1752841917286989</v>
      </c>
      <c r="O1186" s="5">
        <f t="shared" si="470"/>
        <v>1.1794332300000001</v>
      </c>
      <c r="P1186" s="5">
        <f t="shared" si="477"/>
        <v>258.00049106</v>
      </c>
      <c r="Q1186" s="10">
        <f t="shared" si="478"/>
        <v>0</v>
      </c>
      <c r="R1186" s="6">
        <f t="shared" si="479"/>
        <v>0</v>
      </c>
      <c r="S1186" s="5">
        <f t="shared" si="480"/>
        <v>0</v>
      </c>
      <c r="T1186" s="6">
        <f t="shared" si="489"/>
        <v>0.12</v>
      </c>
      <c r="U1186" s="10">
        <f t="shared" si="469"/>
        <v>3</v>
      </c>
      <c r="V1186" s="10">
        <v>252</v>
      </c>
      <c r="W1186" s="12">
        <f t="shared" si="481"/>
        <v>1.0013500609999999</v>
      </c>
      <c r="X1186" s="5">
        <f t="shared" si="482"/>
        <v>0.34831640000000003</v>
      </c>
      <c r="Y1186" s="11">
        <f t="shared" si="483"/>
        <v>0</v>
      </c>
      <c r="Z1186" s="2" t="s">
        <v>65</v>
      </c>
      <c r="AA1186" s="64">
        <f t="shared" si="490"/>
        <v>44650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2"/>
      <c r="DH1186" s="1"/>
      <c r="DI1186" s="1"/>
      <c r="DJ1186" s="1"/>
      <c r="DK1186" s="1"/>
      <c r="DL1186" s="1"/>
      <c r="DM1186" s="1"/>
    </row>
    <row r="1187" spans="1:117" x14ac:dyDescent="0.2">
      <c r="A1187" s="97">
        <f t="shared" si="484"/>
        <v>44628</v>
      </c>
      <c r="B1187" s="5">
        <f t="shared" si="473"/>
        <v>258.54093324000002</v>
      </c>
      <c r="C1187" s="5">
        <f t="shared" si="485"/>
        <v>218.74955233</v>
      </c>
      <c r="D1187" s="63">
        <f t="shared" si="486"/>
        <v>5739.56</v>
      </c>
      <c r="E1187" s="11">
        <f>IF(K1187=1,VLOOKUP(A1187,[1]Plan1!$BO$80:$BQ$314,3),E1186)</f>
        <v>5769.98</v>
      </c>
      <c r="F1187" s="143">
        <f t="shared" si="487"/>
        <v>44363</v>
      </c>
      <c r="G1187" s="9">
        <f t="shared" si="474"/>
        <v>5.3000578441551038E-3</v>
      </c>
      <c r="H1187" s="64">
        <f t="shared" si="491"/>
        <v>44635</v>
      </c>
      <c r="I1187" s="64">
        <f t="shared" si="475"/>
        <v>44635</v>
      </c>
      <c r="J1187" s="1">
        <f t="shared" si="488"/>
        <v>18</v>
      </c>
      <c r="K1187" s="1">
        <f t="shared" si="471"/>
        <v>13</v>
      </c>
      <c r="L1187" s="5">
        <f t="shared" si="476"/>
        <v>1.003825</v>
      </c>
      <c r="M1187" s="12">
        <f t="shared" si="472"/>
        <v>1.00530005</v>
      </c>
      <c r="N1187" s="12">
        <f t="shared" si="492"/>
        <v>1.1752841917286989</v>
      </c>
      <c r="O1187" s="5">
        <f t="shared" si="470"/>
        <v>1.17977965</v>
      </c>
      <c r="P1187" s="5">
        <f t="shared" si="477"/>
        <v>258.07627028000002</v>
      </c>
      <c r="Q1187" s="10">
        <f t="shared" si="478"/>
        <v>0</v>
      </c>
      <c r="R1187" s="6">
        <f t="shared" si="479"/>
        <v>0</v>
      </c>
      <c r="S1187" s="5">
        <f t="shared" si="480"/>
        <v>0</v>
      </c>
      <c r="T1187" s="6">
        <f t="shared" si="489"/>
        <v>0.12</v>
      </c>
      <c r="U1187" s="10">
        <f t="shared" si="469"/>
        <v>4</v>
      </c>
      <c r="V1187" s="10">
        <v>252</v>
      </c>
      <c r="W1187" s="12">
        <f t="shared" si="481"/>
        <v>1.0018004869999999</v>
      </c>
      <c r="X1187" s="5">
        <f t="shared" si="482"/>
        <v>0.46466296000000001</v>
      </c>
      <c r="Y1187" s="11">
        <f t="shared" si="483"/>
        <v>0</v>
      </c>
      <c r="Z1187" s="2" t="s">
        <v>65</v>
      </c>
      <c r="AA1187" s="64">
        <f t="shared" si="490"/>
        <v>44650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2"/>
      <c r="DH1187" s="1"/>
      <c r="DI1187" s="1"/>
      <c r="DJ1187" s="1"/>
      <c r="DK1187" s="1"/>
      <c r="DL1187" s="1"/>
      <c r="DM1187" s="1"/>
    </row>
    <row r="1188" spans="1:117" x14ac:dyDescent="0.2">
      <c r="A1188" s="97">
        <f t="shared" si="484"/>
        <v>44629</v>
      </c>
      <c r="B1188" s="5">
        <f t="shared" si="473"/>
        <v>258.73320137999997</v>
      </c>
      <c r="C1188" s="5">
        <f t="shared" si="485"/>
        <v>218.74955233</v>
      </c>
      <c r="D1188" s="63">
        <f t="shared" si="486"/>
        <v>5739.56</v>
      </c>
      <c r="E1188" s="11">
        <f>IF(K1188=1,VLOOKUP(A1188,[1]Plan1!$BO$80:$BQ$314,3),E1187)</f>
        <v>5769.98</v>
      </c>
      <c r="F1188" s="143">
        <f t="shared" si="487"/>
        <v>44363</v>
      </c>
      <c r="G1188" s="9">
        <f t="shared" si="474"/>
        <v>5.3000578441551038E-3</v>
      </c>
      <c r="H1188" s="64">
        <f t="shared" si="491"/>
        <v>44635</v>
      </c>
      <c r="I1188" s="64">
        <f t="shared" si="475"/>
        <v>44635</v>
      </c>
      <c r="J1188" s="1">
        <f t="shared" si="488"/>
        <v>18</v>
      </c>
      <c r="K1188" s="1">
        <f t="shared" si="471"/>
        <v>14</v>
      </c>
      <c r="L1188" s="5">
        <f t="shared" si="476"/>
        <v>1.00411984</v>
      </c>
      <c r="M1188" s="12">
        <f t="shared" si="472"/>
        <v>1.00530005</v>
      </c>
      <c r="N1188" s="12">
        <f t="shared" si="492"/>
        <v>1.1752841917286989</v>
      </c>
      <c r="O1188" s="5">
        <f t="shared" si="470"/>
        <v>1.1801261700000001</v>
      </c>
      <c r="P1188" s="5">
        <f t="shared" si="477"/>
        <v>258.15207138</v>
      </c>
      <c r="Q1188" s="10">
        <f t="shared" si="478"/>
        <v>0</v>
      </c>
      <c r="R1188" s="6">
        <f t="shared" si="479"/>
        <v>0</v>
      </c>
      <c r="S1188" s="5">
        <f t="shared" si="480"/>
        <v>0</v>
      </c>
      <c r="T1188" s="6">
        <f t="shared" si="489"/>
        <v>0.12</v>
      </c>
      <c r="U1188" s="10">
        <f t="shared" si="469"/>
        <v>5</v>
      </c>
      <c r="V1188" s="10">
        <v>252</v>
      </c>
      <c r="W1188" s="12">
        <f t="shared" si="481"/>
        <v>1.002251115</v>
      </c>
      <c r="X1188" s="5">
        <f t="shared" si="482"/>
        <v>0.58113000000000004</v>
      </c>
      <c r="Y1188" s="11">
        <f t="shared" si="483"/>
        <v>0</v>
      </c>
      <c r="Z1188" s="2" t="s">
        <v>65</v>
      </c>
      <c r="AA1188" s="64">
        <f t="shared" si="490"/>
        <v>44650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2"/>
      <c r="DH1188" s="1"/>
      <c r="DI1188" s="1"/>
      <c r="DJ1188" s="1"/>
      <c r="DK1188" s="1"/>
      <c r="DL1188" s="1"/>
      <c r="DM1188" s="1"/>
    </row>
    <row r="1189" spans="1:117" x14ac:dyDescent="0.2">
      <c r="A1189" s="97">
        <f t="shared" si="484"/>
        <v>44630</v>
      </c>
      <c r="B1189" s="5">
        <f t="shared" si="473"/>
        <v>258.92560997999999</v>
      </c>
      <c r="C1189" s="5">
        <f t="shared" si="485"/>
        <v>218.74955233</v>
      </c>
      <c r="D1189" s="63">
        <f t="shared" si="486"/>
        <v>5739.56</v>
      </c>
      <c r="E1189" s="11">
        <f>IF(K1189=1,VLOOKUP(A1189,[1]Plan1!$BO$80:$BQ$314,3),E1188)</f>
        <v>5769.98</v>
      </c>
      <c r="F1189" s="143">
        <f t="shared" si="487"/>
        <v>44363</v>
      </c>
      <c r="G1189" s="9">
        <f t="shared" si="474"/>
        <v>5.3000578441551038E-3</v>
      </c>
      <c r="H1189" s="64">
        <f t="shared" si="491"/>
        <v>44635</v>
      </c>
      <c r="I1189" s="64">
        <f t="shared" si="475"/>
        <v>44635</v>
      </c>
      <c r="J1189" s="1">
        <f t="shared" si="488"/>
        <v>18</v>
      </c>
      <c r="K1189" s="1">
        <f t="shared" si="471"/>
        <v>15</v>
      </c>
      <c r="L1189" s="5">
        <f t="shared" si="476"/>
        <v>1.00441476</v>
      </c>
      <c r="M1189" s="12">
        <f t="shared" si="472"/>
        <v>1.00530005</v>
      </c>
      <c r="N1189" s="12">
        <f t="shared" si="492"/>
        <v>1.1752841917286989</v>
      </c>
      <c r="O1189" s="5">
        <f t="shared" si="470"/>
        <v>1.1804727800000001</v>
      </c>
      <c r="P1189" s="5">
        <f t="shared" si="477"/>
        <v>258.22789216000001</v>
      </c>
      <c r="Q1189" s="10">
        <f t="shared" si="478"/>
        <v>0</v>
      </c>
      <c r="R1189" s="6">
        <f t="shared" si="479"/>
        <v>0</v>
      </c>
      <c r="S1189" s="5">
        <f t="shared" si="480"/>
        <v>0</v>
      </c>
      <c r="T1189" s="6">
        <f t="shared" si="489"/>
        <v>0.12</v>
      </c>
      <c r="U1189" s="10">
        <f t="shared" ref="U1189:U1252" si="493">IF(Q1188&gt;0,1,IF(K1189=K1188,U1188,U1188+1))</f>
        <v>6</v>
      </c>
      <c r="V1189" s="10">
        <v>252</v>
      </c>
      <c r="W1189" s="12">
        <f t="shared" si="481"/>
        <v>1.002701946</v>
      </c>
      <c r="X1189" s="5">
        <f t="shared" si="482"/>
        <v>0.69771782000000004</v>
      </c>
      <c r="Y1189" s="11">
        <f t="shared" si="483"/>
        <v>0</v>
      </c>
      <c r="Z1189" s="2" t="s">
        <v>65</v>
      </c>
      <c r="AA1189" s="64">
        <f t="shared" si="490"/>
        <v>44650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2"/>
      <c r="DH1189" s="1"/>
      <c r="DI1189" s="1"/>
      <c r="DJ1189" s="1"/>
      <c r="DK1189" s="1"/>
      <c r="DL1189" s="1"/>
      <c r="DM1189" s="1"/>
    </row>
    <row r="1190" spans="1:117" x14ac:dyDescent="0.2">
      <c r="A1190" s="97">
        <f t="shared" si="484"/>
        <v>44631</v>
      </c>
      <c r="B1190" s="5">
        <f t="shared" si="473"/>
        <v>259.11816325000001</v>
      </c>
      <c r="C1190" s="5">
        <f t="shared" si="485"/>
        <v>218.74955233</v>
      </c>
      <c r="D1190" s="63">
        <f t="shared" si="486"/>
        <v>5739.56</v>
      </c>
      <c r="E1190" s="11">
        <f>IF(K1190=1,VLOOKUP(A1190,[1]Plan1!$BO$80:$BQ$314,3),E1189)</f>
        <v>5769.98</v>
      </c>
      <c r="F1190" s="143">
        <f t="shared" si="487"/>
        <v>44363</v>
      </c>
      <c r="G1190" s="9">
        <f t="shared" si="474"/>
        <v>5.3000578441551038E-3</v>
      </c>
      <c r="H1190" s="64">
        <f t="shared" si="491"/>
        <v>44635</v>
      </c>
      <c r="I1190" s="64">
        <f t="shared" si="475"/>
        <v>44635</v>
      </c>
      <c r="J1190" s="1">
        <f t="shared" si="488"/>
        <v>18</v>
      </c>
      <c r="K1190" s="1">
        <f t="shared" si="471"/>
        <v>16</v>
      </c>
      <c r="L1190" s="5">
        <f t="shared" si="476"/>
        <v>1.0047097700000001</v>
      </c>
      <c r="M1190" s="12">
        <f t="shared" si="472"/>
        <v>1.00530005</v>
      </c>
      <c r="N1190" s="12">
        <f t="shared" si="492"/>
        <v>1.1752841917286989</v>
      </c>
      <c r="O1190" s="5">
        <f t="shared" si="470"/>
        <v>1.1808194999999999</v>
      </c>
      <c r="P1190" s="5">
        <f t="shared" si="477"/>
        <v>258.30373700000001</v>
      </c>
      <c r="Q1190" s="10">
        <f t="shared" si="478"/>
        <v>0</v>
      </c>
      <c r="R1190" s="6">
        <f t="shared" si="479"/>
        <v>0</v>
      </c>
      <c r="S1190" s="5">
        <f t="shared" si="480"/>
        <v>0</v>
      </c>
      <c r="T1190" s="6">
        <f t="shared" si="489"/>
        <v>0.12</v>
      </c>
      <c r="U1190" s="10">
        <f t="shared" si="493"/>
        <v>7</v>
      </c>
      <c r="V1190" s="10">
        <v>252</v>
      </c>
      <c r="W1190" s="12">
        <f t="shared" si="481"/>
        <v>1.003152979</v>
      </c>
      <c r="X1190" s="5">
        <f t="shared" si="482"/>
        <v>0.81442625000000002</v>
      </c>
      <c r="Y1190" s="11">
        <f t="shared" si="483"/>
        <v>0</v>
      </c>
      <c r="Z1190" s="2" t="s">
        <v>65</v>
      </c>
      <c r="AA1190" s="64">
        <f t="shared" si="490"/>
        <v>44650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2"/>
      <c r="DH1190" s="1"/>
      <c r="DI1190" s="1"/>
      <c r="DJ1190" s="1"/>
      <c r="DK1190" s="1"/>
      <c r="DL1190" s="1"/>
      <c r="DM1190" s="1"/>
    </row>
    <row r="1191" spans="1:117" x14ac:dyDescent="0.2">
      <c r="A1191" s="97">
        <f t="shared" si="484"/>
        <v>44632</v>
      </c>
      <c r="B1191" s="5">
        <f t="shared" si="473"/>
        <v>259.31086181000001</v>
      </c>
      <c r="C1191" s="5">
        <f t="shared" si="485"/>
        <v>218.74955233</v>
      </c>
      <c r="D1191" s="63">
        <f t="shared" si="486"/>
        <v>5739.56</v>
      </c>
      <c r="E1191" s="11">
        <f>IF(K1191=1,VLOOKUP(A1191,[1]Plan1!$BO$80:$BQ$314,3),E1190)</f>
        <v>5769.98</v>
      </c>
      <c r="F1191" s="143">
        <f t="shared" si="487"/>
        <v>44363</v>
      </c>
      <c r="G1191" s="9">
        <f t="shared" si="474"/>
        <v>5.3000578441551038E-3</v>
      </c>
      <c r="H1191" s="64">
        <f t="shared" si="491"/>
        <v>44635</v>
      </c>
      <c r="I1191" s="64">
        <f t="shared" si="475"/>
        <v>44635</v>
      </c>
      <c r="J1191" s="1">
        <f t="shared" si="488"/>
        <v>18</v>
      </c>
      <c r="K1191" s="1">
        <f t="shared" si="471"/>
        <v>17</v>
      </c>
      <c r="L1191" s="5">
        <f t="shared" si="476"/>
        <v>1.0050048700000001</v>
      </c>
      <c r="M1191" s="12">
        <f t="shared" si="472"/>
        <v>1.00530005</v>
      </c>
      <c r="N1191" s="12">
        <f t="shared" si="492"/>
        <v>1.1752841917286989</v>
      </c>
      <c r="O1191" s="5">
        <f t="shared" si="470"/>
        <v>1.1811663299999999</v>
      </c>
      <c r="P1191" s="5">
        <f t="shared" si="477"/>
        <v>258.37960591000001</v>
      </c>
      <c r="Q1191" s="10">
        <f t="shared" si="478"/>
        <v>0</v>
      </c>
      <c r="R1191" s="6">
        <f t="shared" si="479"/>
        <v>0</v>
      </c>
      <c r="S1191" s="5">
        <f t="shared" si="480"/>
        <v>0</v>
      </c>
      <c r="T1191" s="6">
        <f t="shared" si="489"/>
        <v>0.12</v>
      </c>
      <c r="U1191" s="10">
        <f t="shared" si="493"/>
        <v>8</v>
      </c>
      <c r="V1191" s="10">
        <v>252</v>
      </c>
      <c r="W1191" s="12">
        <f t="shared" si="481"/>
        <v>1.003604216</v>
      </c>
      <c r="X1191" s="5">
        <f t="shared" si="482"/>
        <v>0.93125590000000003</v>
      </c>
      <c r="Y1191" s="11">
        <f t="shared" si="483"/>
        <v>0</v>
      </c>
      <c r="Z1191" s="2" t="s">
        <v>65</v>
      </c>
      <c r="AA1191" s="64">
        <f t="shared" si="490"/>
        <v>44650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2"/>
      <c r="DH1191" s="1"/>
      <c r="DI1191" s="1"/>
      <c r="DJ1191" s="1"/>
      <c r="DK1191" s="1"/>
      <c r="DL1191" s="1"/>
      <c r="DM1191" s="1"/>
    </row>
    <row r="1192" spans="1:117" x14ac:dyDescent="0.2">
      <c r="A1192" s="97">
        <f t="shared" si="484"/>
        <v>44633</v>
      </c>
      <c r="B1192" s="5">
        <f t="shared" si="473"/>
        <v>259.31086181000001</v>
      </c>
      <c r="C1192" s="5">
        <f t="shared" si="485"/>
        <v>218.74955233</v>
      </c>
      <c r="D1192" s="63">
        <f t="shared" si="486"/>
        <v>5739.56</v>
      </c>
      <c r="E1192" s="11">
        <f>IF(K1192=1,VLOOKUP(A1192,[1]Plan1!$BO$80:$BQ$314,3),E1191)</f>
        <v>5769.98</v>
      </c>
      <c r="F1192" s="143">
        <f t="shared" si="487"/>
        <v>44363</v>
      </c>
      <c r="G1192" s="9">
        <f t="shared" si="474"/>
        <v>5.3000578441551038E-3</v>
      </c>
      <c r="H1192" s="64">
        <f t="shared" si="491"/>
        <v>44635</v>
      </c>
      <c r="I1192" s="64">
        <f t="shared" si="475"/>
        <v>44635</v>
      </c>
      <c r="J1192" s="1">
        <f t="shared" si="488"/>
        <v>18</v>
      </c>
      <c r="K1192" s="1">
        <f t="shared" si="471"/>
        <v>17</v>
      </c>
      <c r="L1192" s="5">
        <f t="shared" si="476"/>
        <v>1.0050048700000001</v>
      </c>
      <c r="M1192" s="12">
        <f t="shared" si="472"/>
        <v>1.00530005</v>
      </c>
      <c r="N1192" s="12">
        <f t="shared" si="492"/>
        <v>1.1752841917286989</v>
      </c>
      <c r="O1192" s="5">
        <f t="shared" si="470"/>
        <v>1.1811663299999999</v>
      </c>
      <c r="P1192" s="5">
        <f t="shared" si="477"/>
        <v>258.37960591000001</v>
      </c>
      <c r="Q1192" s="10">
        <f t="shared" si="478"/>
        <v>0</v>
      </c>
      <c r="R1192" s="6">
        <f t="shared" si="479"/>
        <v>0</v>
      </c>
      <c r="S1192" s="5">
        <f t="shared" si="480"/>
        <v>0</v>
      </c>
      <c r="T1192" s="6">
        <f t="shared" si="489"/>
        <v>0.12</v>
      </c>
      <c r="U1192" s="10">
        <f t="shared" si="493"/>
        <v>8</v>
      </c>
      <c r="V1192" s="10">
        <v>252</v>
      </c>
      <c r="W1192" s="12">
        <f t="shared" si="481"/>
        <v>1.003604216</v>
      </c>
      <c r="X1192" s="5">
        <f t="shared" si="482"/>
        <v>0.93125590000000003</v>
      </c>
      <c r="Y1192" s="11">
        <f t="shared" si="483"/>
        <v>0</v>
      </c>
      <c r="Z1192" s="2" t="s">
        <v>65</v>
      </c>
      <c r="AA1192" s="64">
        <f t="shared" si="490"/>
        <v>44650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2"/>
      <c r="DH1192" s="1"/>
      <c r="DI1192" s="1"/>
      <c r="DJ1192" s="1"/>
      <c r="DK1192" s="1"/>
      <c r="DL1192" s="1"/>
      <c r="DM1192" s="1"/>
    </row>
    <row r="1193" spans="1:117" x14ac:dyDescent="0.2">
      <c r="A1193" s="97">
        <f t="shared" si="484"/>
        <v>44634</v>
      </c>
      <c r="B1193" s="5">
        <f t="shared" si="473"/>
        <v>259.31086181000001</v>
      </c>
      <c r="C1193" s="5">
        <f t="shared" si="485"/>
        <v>218.74955233</v>
      </c>
      <c r="D1193" s="63">
        <f t="shared" si="486"/>
        <v>5739.56</v>
      </c>
      <c r="E1193" s="11">
        <f>IF(K1193=1,VLOOKUP(A1193,[1]Plan1!$BO$80:$BQ$314,3),E1192)</f>
        <v>5769.98</v>
      </c>
      <c r="F1193" s="143">
        <f t="shared" si="487"/>
        <v>44363</v>
      </c>
      <c r="G1193" s="9">
        <f t="shared" si="474"/>
        <v>5.3000578441551038E-3</v>
      </c>
      <c r="H1193" s="64">
        <f t="shared" si="491"/>
        <v>44635</v>
      </c>
      <c r="I1193" s="64">
        <f t="shared" si="475"/>
        <v>44635</v>
      </c>
      <c r="J1193" s="1">
        <f t="shared" si="488"/>
        <v>18</v>
      </c>
      <c r="K1193" s="1">
        <f t="shared" si="471"/>
        <v>17</v>
      </c>
      <c r="L1193" s="5">
        <f t="shared" si="476"/>
        <v>1.0050048700000001</v>
      </c>
      <c r="M1193" s="12">
        <f t="shared" si="472"/>
        <v>1.00530005</v>
      </c>
      <c r="N1193" s="12">
        <f t="shared" si="492"/>
        <v>1.1752841917286989</v>
      </c>
      <c r="O1193" s="5">
        <f t="shared" ref="O1193:O1256" si="494">TRUNC(TRUNC((L1193*N1193),15),8)</f>
        <v>1.1811663299999999</v>
      </c>
      <c r="P1193" s="5">
        <f t="shared" si="477"/>
        <v>258.37960591000001</v>
      </c>
      <c r="Q1193" s="10">
        <f t="shared" si="478"/>
        <v>0</v>
      </c>
      <c r="R1193" s="6">
        <f t="shared" si="479"/>
        <v>0</v>
      </c>
      <c r="S1193" s="5">
        <f t="shared" si="480"/>
        <v>0</v>
      </c>
      <c r="T1193" s="6">
        <f t="shared" si="489"/>
        <v>0.12</v>
      </c>
      <c r="U1193" s="10">
        <f t="shared" si="493"/>
        <v>8</v>
      </c>
      <c r="V1193" s="10">
        <v>252</v>
      </c>
      <c r="W1193" s="12">
        <f t="shared" si="481"/>
        <v>1.003604216</v>
      </c>
      <c r="X1193" s="5">
        <f t="shared" si="482"/>
        <v>0.93125590000000003</v>
      </c>
      <c r="Y1193" s="11">
        <f t="shared" si="483"/>
        <v>0</v>
      </c>
      <c r="Z1193" s="2" t="s">
        <v>65</v>
      </c>
      <c r="AA1193" s="64">
        <f t="shared" si="490"/>
        <v>44650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2"/>
      <c r="DH1193" s="1"/>
      <c r="DI1193" s="1"/>
      <c r="DJ1193" s="1"/>
      <c r="DK1193" s="1"/>
      <c r="DL1193" s="1"/>
      <c r="DM1193" s="1"/>
    </row>
    <row r="1194" spans="1:117" x14ac:dyDescent="0.2">
      <c r="A1194" s="97">
        <f t="shared" si="484"/>
        <v>44635</v>
      </c>
      <c r="B1194" s="5">
        <f t="shared" si="473"/>
        <v>259.50370081</v>
      </c>
      <c r="C1194" s="5">
        <f t="shared" si="485"/>
        <v>218.74955233</v>
      </c>
      <c r="D1194" s="63">
        <f t="shared" si="486"/>
        <v>5739.56</v>
      </c>
      <c r="E1194" s="11">
        <f>IF(K1194=1,VLOOKUP(A1194,[1]Plan1!$BO$80:$BQ$314,3),E1193)</f>
        <v>5769.98</v>
      </c>
      <c r="F1194" s="143">
        <f t="shared" si="487"/>
        <v>44363</v>
      </c>
      <c r="G1194" s="9">
        <f t="shared" si="474"/>
        <v>5.3000578441551038E-3</v>
      </c>
      <c r="H1194" s="64">
        <f t="shared" si="491"/>
        <v>44669</v>
      </c>
      <c r="I1194" s="64">
        <f t="shared" si="475"/>
        <v>44635</v>
      </c>
      <c r="J1194" s="1">
        <f t="shared" si="488"/>
        <v>18</v>
      </c>
      <c r="K1194" s="1">
        <f t="shared" ref="K1194:K1257" si="495">(J1194-(NETWORKDAYS(A1194,I1194,AD$118:AD$502)-1))</f>
        <v>18</v>
      </c>
      <c r="L1194" s="5">
        <f t="shared" si="476"/>
        <v>1.00530005</v>
      </c>
      <c r="M1194" s="12">
        <f t="shared" ref="M1194:M1257" si="496">IF(I1194&gt;I1193,L1193,M1193)</f>
        <v>1.00530005</v>
      </c>
      <c r="N1194" s="12">
        <f t="shared" si="492"/>
        <v>1.1752841917286989</v>
      </c>
      <c r="O1194" s="5">
        <f t="shared" si="494"/>
        <v>1.1815132500000001</v>
      </c>
      <c r="P1194" s="5">
        <f t="shared" si="477"/>
        <v>258.45549449999999</v>
      </c>
      <c r="Q1194" s="10">
        <f t="shared" si="478"/>
        <v>0</v>
      </c>
      <c r="R1194" s="6">
        <f t="shared" si="479"/>
        <v>0</v>
      </c>
      <c r="S1194" s="5">
        <f t="shared" si="480"/>
        <v>0</v>
      </c>
      <c r="T1194" s="6">
        <f t="shared" si="489"/>
        <v>0.12</v>
      </c>
      <c r="U1194" s="10">
        <f t="shared" si="493"/>
        <v>9</v>
      </c>
      <c r="V1194" s="10">
        <v>252</v>
      </c>
      <c r="W1194" s="12">
        <f t="shared" si="481"/>
        <v>1.0040556549999999</v>
      </c>
      <c r="X1194" s="5">
        <f t="shared" si="482"/>
        <v>1.0482063100000001</v>
      </c>
      <c r="Y1194" s="11">
        <f t="shared" si="483"/>
        <v>0</v>
      </c>
      <c r="Z1194" s="2" t="s">
        <v>65</v>
      </c>
      <c r="AA1194" s="64">
        <f t="shared" si="490"/>
        <v>44650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2"/>
      <c r="DH1194" s="1"/>
      <c r="DI1194" s="1"/>
      <c r="DJ1194" s="1"/>
      <c r="DK1194" s="1"/>
      <c r="DL1194" s="1"/>
      <c r="DM1194" s="1"/>
    </row>
    <row r="1195" spans="1:117" x14ac:dyDescent="0.2">
      <c r="A1195" s="97">
        <f t="shared" si="484"/>
        <v>44636</v>
      </c>
      <c r="B1195" s="5">
        <f t="shared" si="473"/>
        <v>259.68010375</v>
      </c>
      <c r="C1195" s="5">
        <f t="shared" si="485"/>
        <v>218.74955233</v>
      </c>
      <c r="D1195" s="63">
        <f t="shared" si="486"/>
        <v>5739.56</v>
      </c>
      <c r="E1195" s="11">
        <f>IF(K1195=1,VLOOKUP(A1195,[1]Plan1!$BO$80:$BQ$314,3),E1194)</f>
        <v>5769.98</v>
      </c>
      <c r="F1195" s="143">
        <f t="shared" si="487"/>
        <v>44363</v>
      </c>
      <c r="G1195" s="9">
        <f t="shared" si="474"/>
        <v>5.3000578441551038E-3</v>
      </c>
      <c r="H1195" s="64">
        <f t="shared" si="491"/>
        <v>44669</v>
      </c>
      <c r="I1195" s="64">
        <f t="shared" si="475"/>
        <v>44669</v>
      </c>
      <c r="J1195" s="1">
        <f t="shared" si="488"/>
        <v>23</v>
      </c>
      <c r="K1195" s="1">
        <f t="shared" si="495"/>
        <v>1</v>
      </c>
      <c r="L1195" s="5">
        <f t="shared" si="476"/>
        <v>1.00022985</v>
      </c>
      <c r="M1195" s="12">
        <f t="shared" si="496"/>
        <v>1.00530005</v>
      </c>
      <c r="N1195" s="12">
        <f t="shared" si="492"/>
        <v>1.1815132567090707</v>
      </c>
      <c r="O1195" s="5">
        <f t="shared" si="494"/>
        <v>1.1817848200000001</v>
      </c>
      <c r="P1195" s="5">
        <f t="shared" si="477"/>
        <v>258.51490031999998</v>
      </c>
      <c r="Q1195" s="10">
        <f t="shared" si="478"/>
        <v>0</v>
      </c>
      <c r="R1195" s="6">
        <f t="shared" si="479"/>
        <v>0</v>
      </c>
      <c r="S1195" s="5">
        <f t="shared" si="480"/>
        <v>0</v>
      </c>
      <c r="T1195" s="6">
        <f t="shared" si="489"/>
        <v>0.12</v>
      </c>
      <c r="U1195" s="10">
        <f t="shared" si="493"/>
        <v>10</v>
      </c>
      <c r="V1195" s="10">
        <v>252</v>
      </c>
      <c r="W1195" s="12">
        <f t="shared" si="481"/>
        <v>1.004507297</v>
      </c>
      <c r="X1195" s="5">
        <f t="shared" si="482"/>
        <v>1.16520343</v>
      </c>
      <c r="Y1195" s="11">
        <f t="shared" si="483"/>
        <v>0</v>
      </c>
      <c r="Z1195" s="2" t="s">
        <v>65</v>
      </c>
      <c r="AA1195" s="64">
        <f t="shared" si="490"/>
        <v>44650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2"/>
      <c r="DH1195" s="1"/>
      <c r="DI1195" s="1"/>
      <c r="DJ1195" s="1"/>
      <c r="DK1195" s="1"/>
      <c r="DL1195" s="1"/>
      <c r="DM1195" s="1"/>
    </row>
    <row r="1196" spans="1:117" x14ac:dyDescent="0.2">
      <c r="A1196" s="97">
        <f t="shared" si="484"/>
        <v>44637</v>
      </c>
      <c r="B1196" s="5">
        <f t="shared" si="473"/>
        <v>259.85662848000004</v>
      </c>
      <c r="C1196" s="5">
        <f t="shared" si="485"/>
        <v>218.74955233</v>
      </c>
      <c r="D1196" s="63">
        <f t="shared" si="486"/>
        <v>5739.56</v>
      </c>
      <c r="E1196" s="11">
        <f>IF(K1196=1,VLOOKUP(A1196,[1]Plan1!$BO$80:$BQ$314,3),E1195)</f>
        <v>5769.98</v>
      </c>
      <c r="F1196" s="143">
        <f t="shared" si="487"/>
        <v>44363</v>
      </c>
      <c r="G1196" s="9">
        <f t="shared" si="474"/>
        <v>5.3000578441551038E-3</v>
      </c>
      <c r="H1196" s="64">
        <f t="shared" si="491"/>
        <v>44669</v>
      </c>
      <c r="I1196" s="64">
        <f t="shared" si="475"/>
        <v>44669</v>
      </c>
      <c r="J1196" s="1">
        <f t="shared" si="488"/>
        <v>23</v>
      </c>
      <c r="K1196" s="1">
        <f t="shared" si="495"/>
        <v>2</v>
      </c>
      <c r="L1196" s="5">
        <f t="shared" si="476"/>
        <v>1.00045976</v>
      </c>
      <c r="M1196" s="12">
        <f t="shared" si="496"/>
        <v>1.00530005</v>
      </c>
      <c r="N1196" s="12">
        <f t="shared" si="492"/>
        <v>1.1815132567090707</v>
      </c>
      <c r="O1196" s="5">
        <f t="shared" si="494"/>
        <v>1.1820564600000001</v>
      </c>
      <c r="P1196" s="5">
        <f t="shared" si="477"/>
        <v>258.57432145000001</v>
      </c>
      <c r="Q1196" s="10">
        <f t="shared" si="478"/>
        <v>0</v>
      </c>
      <c r="R1196" s="6">
        <f t="shared" si="479"/>
        <v>0</v>
      </c>
      <c r="S1196" s="5">
        <f t="shared" si="480"/>
        <v>0</v>
      </c>
      <c r="T1196" s="6">
        <f t="shared" si="489"/>
        <v>0.12</v>
      </c>
      <c r="U1196" s="10">
        <f t="shared" si="493"/>
        <v>11</v>
      </c>
      <c r="V1196" s="10">
        <v>252</v>
      </c>
      <c r="W1196" s="12">
        <f t="shared" si="481"/>
        <v>1.004959143</v>
      </c>
      <c r="X1196" s="5">
        <f t="shared" si="482"/>
        <v>1.2823070299999999</v>
      </c>
      <c r="Y1196" s="11">
        <f t="shared" si="483"/>
        <v>0</v>
      </c>
      <c r="Z1196" s="2" t="s">
        <v>65</v>
      </c>
      <c r="AA1196" s="64">
        <f t="shared" si="490"/>
        <v>44650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2"/>
      <c r="DH1196" s="1"/>
      <c r="DI1196" s="1"/>
      <c r="DJ1196" s="1"/>
      <c r="DK1196" s="1"/>
      <c r="DL1196" s="1"/>
      <c r="DM1196" s="1"/>
    </row>
    <row r="1197" spans="1:117" x14ac:dyDescent="0.2">
      <c r="A1197" s="97">
        <f t="shared" si="484"/>
        <v>44638</v>
      </c>
      <c r="B1197" s="5">
        <f t="shared" si="473"/>
        <v>260.03327481000002</v>
      </c>
      <c r="C1197" s="5">
        <f t="shared" si="485"/>
        <v>218.74955233</v>
      </c>
      <c r="D1197" s="63">
        <f t="shared" si="486"/>
        <v>5739.56</v>
      </c>
      <c r="E1197" s="11">
        <f>IF(K1197=1,VLOOKUP(A1197,[1]Plan1!$BO$80:$BQ$314,3),E1196)</f>
        <v>5769.98</v>
      </c>
      <c r="F1197" s="143">
        <f t="shared" si="487"/>
        <v>44363</v>
      </c>
      <c r="G1197" s="9">
        <f t="shared" si="474"/>
        <v>5.3000578441551038E-3</v>
      </c>
      <c r="H1197" s="64">
        <f t="shared" si="491"/>
        <v>44669</v>
      </c>
      <c r="I1197" s="64">
        <f t="shared" si="475"/>
        <v>44669</v>
      </c>
      <c r="J1197" s="1">
        <f t="shared" si="488"/>
        <v>23</v>
      </c>
      <c r="K1197" s="1">
        <f t="shared" si="495"/>
        <v>3</v>
      </c>
      <c r="L1197" s="5">
        <f t="shared" si="476"/>
        <v>1.00068972</v>
      </c>
      <c r="M1197" s="12">
        <f t="shared" si="496"/>
        <v>1.00530005</v>
      </c>
      <c r="N1197" s="12">
        <f t="shared" si="492"/>
        <v>1.1815132567090707</v>
      </c>
      <c r="O1197" s="5">
        <f t="shared" si="494"/>
        <v>1.1823281699999999</v>
      </c>
      <c r="P1197" s="5">
        <f t="shared" si="477"/>
        <v>258.63375789000003</v>
      </c>
      <c r="Q1197" s="10">
        <f t="shared" si="478"/>
        <v>0</v>
      </c>
      <c r="R1197" s="6">
        <f t="shared" si="479"/>
        <v>0</v>
      </c>
      <c r="S1197" s="5">
        <f t="shared" si="480"/>
        <v>0</v>
      </c>
      <c r="T1197" s="6">
        <f t="shared" si="489"/>
        <v>0.12</v>
      </c>
      <c r="U1197" s="10">
        <f t="shared" si="493"/>
        <v>12</v>
      </c>
      <c r="V1197" s="10">
        <v>252</v>
      </c>
      <c r="W1197" s="12">
        <f t="shared" si="481"/>
        <v>1.005411192</v>
      </c>
      <c r="X1197" s="5">
        <f t="shared" si="482"/>
        <v>1.3995169199999999</v>
      </c>
      <c r="Y1197" s="11">
        <f t="shared" si="483"/>
        <v>0</v>
      </c>
      <c r="Z1197" s="2" t="s">
        <v>65</v>
      </c>
      <c r="AA1197" s="64">
        <f t="shared" si="490"/>
        <v>44650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2"/>
      <c r="DH1197" s="1"/>
      <c r="DI1197" s="1"/>
      <c r="DJ1197" s="1"/>
      <c r="DK1197" s="1"/>
      <c r="DL1197" s="1"/>
      <c r="DM1197" s="1"/>
    </row>
    <row r="1198" spans="1:117" x14ac:dyDescent="0.2">
      <c r="A1198" s="97">
        <f t="shared" si="484"/>
        <v>44639</v>
      </c>
      <c r="B1198" s="5">
        <f t="shared" si="473"/>
        <v>260.21003617999997</v>
      </c>
      <c r="C1198" s="5">
        <f t="shared" si="485"/>
        <v>218.74955233</v>
      </c>
      <c r="D1198" s="63">
        <f t="shared" si="486"/>
        <v>5739.56</v>
      </c>
      <c r="E1198" s="11">
        <f>IF(K1198=1,VLOOKUP(A1198,[1]Plan1!$BO$80:$BQ$314,3),E1197)</f>
        <v>5769.98</v>
      </c>
      <c r="F1198" s="143">
        <f t="shared" si="487"/>
        <v>44363</v>
      </c>
      <c r="G1198" s="9">
        <f t="shared" si="474"/>
        <v>5.3000578441551038E-3</v>
      </c>
      <c r="H1198" s="64">
        <f t="shared" si="491"/>
        <v>44669</v>
      </c>
      <c r="I1198" s="64">
        <f t="shared" si="475"/>
        <v>44669</v>
      </c>
      <c r="J1198" s="1">
        <f t="shared" si="488"/>
        <v>23</v>
      </c>
      <c r="K1198" s="1">
        <f t="shared" si="495"/>
        <v>4</v>
      </c>
      <c r="L1198" s="5">
        <f t="shared" si="476"/>
        <v>1.0009197299999999</v>
      </c>
      <c r="M1198" s="12">
        <f t="shared" si="496"/>
        <v>1.00530005</v>
      </c>
      <c r="N1198" s="12">
        <f t="shared" si="492"/>
        <v>1.1815132567090707</v>
      </c>
      <c r="O1198" s="5">
        <f t="shared" si="494"/>
        <v>1.1825999199999999</v>
      </c>
      <c r="P1198" s="5">
        <f t="shared" si="477"/>
        <v>258.69320307999999</v>
      </c>
      <c r="Q1198" s="10">
        <f t="shared" si="478"/>
        <v>0</v>
      </c>
      <c r="R1198" s="6">
        <f t="shared" si="479"/>
        <v>0</v>
      </c>
      <c r="S1198" s="5">
        <f t="shared" si="480"/>
        <v>0</v>
      </c>
      <c r="T1198" s="6">
        <f t="shared" si="489"/>
        <v>0.12</v>
      </c>
      <c r="U1198" s="10">
        <f t="shared" si="493"/>
        <v>13</v>
      </c>
      <c r="V1198" s="10">
        <v>252</v>
      </c>
      <c r="W1198" s="12">
        <f t="shared" si="481"/>
        <v>1.0058634440000001</v>
      </c>
      <c r="X1198" s="5">
        <f t="shared" si="482"/>
        <v>1.5168330999999999</v>
      </c>
      <c r="Y1198" s="11">
        <f t="shared" si="483"/>
        <v>0</v>
      </c>
      <c r="Z1198" s="2" t="s">
        <v>65</v>
      </c>
      <c r="AA1198" s="64">
        <f t="shared" si="490"/>
        <v>44650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2"/>
      <c r="DH1198" s="1"/>
      <c r="DI1198" s="1"/>
      <c r="DJ1198" s="1"/>
      <c r="DK1198" s="1"/>
      <c r="DL1198" s="1"/>
      <c r="DM1198" s="1"/>
    </row>
    <row r="1199" spans="1:117" x14ac:dyDescent="0.2">
      <c r="A1199" s="97">
        <f t="shared" si="484"/>
        <v>44640</v>
      </c>
      <c r="B1199" s="5">
        <f t="shared" si="473"/>
        <v>260.21003617999997</v>
      </c>
      <c r="C1199" s="5">
        <f t="shared" si="485"/>
        <v>218.74955233</v>
      </c>
      <c r="D1199" s="63">
        <f t="shared" si="486"/>
        <v>5739.56</v>
      </c>
      <c r="E1199" s="11">
        <f>IF(K1199=1,VLOOKUP(A1199,[1]Plan1!$BO$80:$BQ$314,3),E1198)</f>
        <v>5769.98</v>
      </c>
      <c r="F1199" s="143">
        <f t="shared" si="487"/>
        <v>44363</v>
      </c>
      <c r="G1199" s="9">
        <f t="shared" si="474"/>
        <v>5.3000578441551038E-3</v>
      </c>
      <c r="H1199" s="64">
        <f t="shared" si="491"/>
        <v>44669</v>
      </c>
      <c r="I1199" s="64">
        <f t="shared" si="475"/>
        <v>44669</v>
      </c>
      <c r="J1199" s="1">
        <f t="shared" si="488"/>
        <v>23</v>
      </c>
      <c r="K1199" s="1">
        <f t="shared" si="495"/>
        <v>4</v>
      </c>
      <c r="L1199" s="5">
        <f t="shared" si="476"/>
        <v>1.0009197299999999</v>
      </c>
      <c r="M1199" s="12">
        <f t="shared" si="496"/>
        <v>1.00530005</v>
      </c>
      <c r="N1199" s="12">
        <f t="shared" si="492"/>
        <v>1.1815132567090707</v>
      </c>
      <c r="O1199" s="5">
        <f t="shared" si="494"/>
        <v>1.1825999199999999</v>
      </c>
      <c r="P1199" s="5">
        <f t="shared" si="477"/>
        <v>258.69320307999999</v>
      </c>
      <c r="Q1199" s="10">
        <f t="shared" si="478"/>
        <v>0</v>
      </c>
      <c r="R1199" s="6">
        <f t="shared" si="479"/>
        <v>0</v>
      </c>
      <c r="S1199" s="5">
        <f t="shared" si="480"/>
        <v>0</v>
      </c>
      <c r="T1199" s="6">
        <f t="shared" si="489"/>
        <v>0.12</v>
      </c>
      <c r="U1199" s="10">
        <f t="shared" si="493"/>
        <v>13</v>
      </c>
      <c r="V1199" s="10">
        <v>252</v>
      </c>
      <c r="W1199" s="12">
        <f t="shared" si="481"/>
        <v>1.0058634440000001</v>
      </c>
      <c r="X1199" s="5">
        <f t="shared" si="482"/>
        <v>1.5168330999999999</v>
      </c>
      <c r="Y1199" s="11">
        <f t="shared" si="483"/>
        <v>0</v>
      </c>
      <c r="Z1199" s="2" t="s">
        <v>65</v>
      </c>
      <c r="AA1199" s="64">
        <f t="shared" si="490"/>
        <v>44650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2"/>
      <c r="DH1199" s="1"/>
      <c r="DI1199" s="1"/>
      <c r="DJ1199" s="1"/>
      <c r="DK1199" s="1"/>
      <c r="DL1199" s="1"/>
      <c r="DM1199" s="1"/>
    </row>
    <row r="1200" spans="1:117" x14ac:dyDescent="0.2">
      <c r="A1200" s="97">
        <f t="shared" si="484"/>
        <v>44641</v>
      </c>
      <c r="B1200" s="5">
        <f t="shared" si="473"/>
        <v>260.21003617999997</v>
      </c>
      <c r="C1200" s="5">
        <f t="shared" si="485"/>
        <v>218.74955233</v>
      </c>
      <c r="D1200" s="63">
        <f t="shared" si="486"/>
        <v>5739.56</v>
      </c>
      <c r="E1200" s="11">
        <f>IF(K1200=1,VLOOKUP(A1200,[1]Plan1!$BO$80:$BQ$314,3),E1199)</f>
        <v>5769.98</v>
      </c>
      <c r="F1200" s="143">
        <f t="shared" si="487"/>
        <v>44363</v>
      </c>
      <c r="G1200" s="9">
        <f t="shared" si="474"/>
        <v>5.3000578441551038E-3</v>
      </c>
      <c r="H1200" s="64">
        <f t="shared" si="491"/>
        <v>44669</v>
      </c>
      <c r="I1200" s="64">
        <f t="shared" si="475"/>
        <v>44669</v>
      </c>
      <c r="J1200" s="1">
        <f t="shared" si="488"/>
        <v>23</v>
      </c>
      <c r="K1200" s="1">
        <f t="shared" si="495"/>
        <v>4</v>
      </c>
      <c r="L1200" s="5">
        <f t="shared" si="476"/>
        <v>1.0009197299999999</v>
      </c>
      <c r="M1200" s="12">
        <f t="shared" si="496"/>
        <v>1.00530005</v>
      </c>
      <c r="N1200" s="12">
        <f t="shared" si="492"/>
        <v>1.1815132567090707</v>
      </c>
      <c r="O1200" s="5">
        <f t="shared" si="494"/>
        <v>1.1825999199999999</v>
      </c>
      <c r="P1200" s="5">
        <f t="shared" si="477"/>
        <v>258.69320307999999</v>
      </c>
      <c r="Q1200" s="10">
        <f t="shared" si="478"/>
        <v>0</v>
      </c>
      <c r="R1200" s="6">
        <f t="shared" si="479"/>
        <v>0</v>
      </c>
      <c r="S1200" s="5">
        <f t="shared" si="480"/>
        <v>0</v>
      </c>
      <c r="T1200" s="6">
        <f t="shared" si="489"/>
        <v>0.12</v>
      </c>
      <c r="U1200" s="10">
        <f t="shared" si="493"/>
        <v>13</v>
      </c>
      <c r="V1200" s="10">
        <v>252</v>
      </c>
      <c r="W1200" s="12">
        <f t="shared" si="481"/>
        <v>1.0058634440000001</v>
      </c>
      <c r="X1200" s="5">
        <f t="shared" si="482"/>
        <v>1.5168330999999999</v>
      </c>
      <c r="Y1200" s="11">
        <f t="shared" si="483"/>
        <v>0</v>
      </c>
      <c r="Z1200" s="2" t="s">
        <v>65</v>
      </c>
      <c r="AA1200" s="64">
        <f t="shared" si="490"/>
        <v>44650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2"/>
      <c r="DH1200" s="1"/>
      <c r="DI1200" s="1"/>
      <c r="DJ1200" s="1"/>
      <c r="DK1200" s="1"/>
      <c r="DL1200" s="1"/>
      <c r="DM1200" s="1"/>
    </row>
    <row r="1201" spans="1:117" x14ac:dyDescent="0.2">
      <c r="A1201" s="97">
        <f t="shared" si="484"/>
        <v>44642</v>
      </c>
      <c r="B1201" s="5">
        <f t="shared" si="473"/>
        <v>260.38692393000002</v>
      </c>
      <c r="C1201" s="5">
        <f t="shared" si="485"/>
        <v>218.74955233</v>
      </c>
      <c r="D1201" s="63">
        <f t="shared" si="486"/>
        <v>5739.56</v>
      </c>
      <c r="E1201" s="11">
        <f>IF(K1201=1,VLOOKUP(A1201,[1]Plan1!$BO$80:$BQ$314,3),E1200)</f>
        <v>5769.98</v>
      </c>
      <c r="F1201" s="143">
        <f t="shared" si="487"/>
        <v>44363</v>
      </c>
      <c r="G1201" s="9">
        <f t="shared" si="474"/>
        <v>5.3000578441551038E-3</v>
      </c>
      <c r="H1201" s="64">
        <f t="shared" si="491"/>
        <v>44669</v>
      </c>
      <c r="I1201" s="64">
        <f t="shared" si="475"/>
        <v>44669</v>
      </c>
      <c r="J1201" s="1">
        <f t="shared" si="488"/>
        <v>23</v>
      </c>
      <c r="K1201" s="1">
        <f t="shared" si="495"/>
        <v>5</v>
      </c>
      <c r="L1201" s="5">
        <f t="shared" si="476"/>
        <v>1.0011498000000001</v>
      </c>
      <c r="M1201" s="12">
        <f t="shared" si="496"/>
        <v>1.00530005</v>
      </c>
      <c r="N1201" s="12">
        <f t="shared" si="492"/>
        <v>1.1815132567090707</v>
      </c>
      <c r="O1201" s="5">
        <f t="shared" si="494"/>
        <v>1.18287176</v>
      </c>
      <c r="P1201" s="5">
        <f t="shared" si="477"/>
        <v>258.75266796</v>
      </c>
      <c r="Q1201" s="10">
        <f t="shared" si="478"/>
        <v>0</v>
      </c>
      <c r="R1201" s="6">
        <f t="shared" si="479"/>
        <v>0</v>
      </c>
      <c r="S1201" s="5">
        <f t="shared" si="480"/>
        <v>0</v>
      </c>
      <c r="T1201" s="6">
        <f t="shared" si="489"/>
        <v>0.12</v>
      </c>
      <c r="U1201" s="10">
        <f t="shared" si="493"/>
        <v>14</v>
      </c>
      <c r="V1201" s="10">
        <v>252</v>
      </c>
      <c r="W1201" s="12">
        <f t="shared" si="481"/>
        <v>1.0063158999999999</v>
      </c>
      <c r="X1201" s="5">
        <f t="shared" si="482"/>
        <v>1.6342559699999999</v>
      </c>
      <c r="Y1201" s="11">
        <f t="shared" si="483"/>
        <v>0</v>
      </c>
      <c r="Z1201" s="2" t="s">
        <v>65</v>
      </c>
      <c r="AA1201" s="64">
        <f t="shared" si="490"/>
        <v>44650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2"/>
      <c r="DH1201" s="1"/>
      <c r="DI1201" s="1"/>
      <c r="DJ1201" s="1"/>
      <c r="DK1201" s="1"/>
      <c r="DL1201" s="1"/>
      <c r="DM1201" s="1"/>
    </row>
    <row r="1202" spans="1:117" x14ac:dyDescent="0.2">
      <c r="A1202" s="97">
        <f t="shared" si="484"/>
        <v>44643</v>
      </c>
      <c r="B1202" s="5">
        <f t="shared" si="473"/>
        <v>260.56392903</v>
      </c>
      <c r="C1202" s="5">
        <f t="shared" si="485"/>
        <v>218.74955233</v>
      </c>
      <c r="D1202" s="63">
        <f t="shared" si="486"/>
        <v>5739.56</v>
      </c>
      <c r="E1202" s="11">
        <f>IF(K1202=1,VLOOKUP(A1202,[1]Plan1!$BO$80:$BQ$314,3),E1201)</f>
        <v>5769.98</v>
      </c>
      <c r="F1202" s="143">
        <f t="shared" si="487"/>
        <v>44363</v>
      </c>
      <c r="G1202" s="9">
        <f t="shared" si="474"/>
        <v>5.3000578441551038E-3</v>
      </c>
      <c r="H1202" s="64">
        <f t="shared" si="491"/>
        <v>44669</v>
      </c>
      <c r="I1202" s="64">
        <f t="shared" si="475"/>
        <v>44669</v>
      </c>
      <c r="J1202" s="1">
        <f t="shared" si="488"/>
        <v>23</v>
      </c>
      <c r="K1202" s="1">
        <f t="shared" si="495"/>
        <v>6</v>
      </c>
      <c r="L1202" s="5">
        <f t="shared" si="476"/>
        <v>1.00137992</v>
      </c>
      <c r="M1202" s="12">
        <f t="shared" si="496"/>
        <v>1.00530005</v>
      </c>
      <c r="N1202" s="12">
        <f t="shared" si="492"/>
        <v>1.1815132567090707</v>
      </c>
      <c r="O1202" s="5">
        <f t="shared" si="494"/>
        <v>1.1831436500000001</v>
      </c>
      <c r="P1202" s="5">
        <f t="shared" si="477"/>
        <v>258.81214376999998</v>
      </c>
      <c r="Q1202" s="10">
        <f t="shared" si="478"/>
        <v>0</v>
      </c>
      <c r="R1202" s="6">
        <f t="shared" si="479"/>
        <v>0</v>
      </c>
      <c r="S1202" s="5">
        <f t="shared" si="480"/>
        <v>0</v>
      </c>
      <c r="T1202" s="6">
        <f t="shared" si="489"/>
        <v>0.12</v>
      </c>
      <c r="U1202" s="10">
        <f t="shared" si="493"/>
        <v>15</v>
      </c>
      <c r="V1202" s="10">
        <v>252</v>
      </c>
      <c r="W1202" s="12">
        <f t="shared" si="481"/>
        <v>1.006768559</v>
      </c>
      <c r="X1202" s="5">
        <f t="shared" si="482"/>
        <v>1.7517852599999999</v>
      </c>
      <c r="Y1202" s="11">
        <f t="shared" si="483"/>
        <v>0</v>
      </c>
      <c r="Z1202" s="2" t="s">
        <v>65</v>
      </c>
      <c r="AA1202" s="64">
        <f t="shared" si="490"/>
        <v>44650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2"/>
      <c r="DH1202" s="1"/>
      <c r="DI1202" s="1"/>
      <c r="DJ1202" s="1"/>
      <c r="DK1202" s="1"/>
      <c r="DL1202" s="1"/>
      <c r="DM1202" s="1"/>
    </row>
    <row r="1203" spans="1:117" x14ac:dyDescent="0.2">
      <c r="A1203" s="97">
        <f t="shared" si="484"/>
        <v>44644</v>
      </c>
      <c r="B1203" s="5">
        <f t="shared" si="473"/>
        <v>260.74105180999999</v>
      </c>
      <c r="C1203" s="5">
        <f t="shared" si="485"/>
        <v>218.74955233</v>
      </c>
      <c r="D1203" s="63">
        <f t="shared" si="486"/>
        <v>5739.56</v>
      </c>
      <c r="E1203" s="11">
        <f>IF(K1203=1,VLOOKUP(A1203,[1]Plan1!$BO$80:$BQ$314,3),E1202)</f>
        <v>5769.98</v>
      </c>
      <c r="F1203" s="143">
        <f t="shared" si="487"/>
        <v>44363</v>
      </c>
      <c r="G1203" s="9">
        <f t="shared" si="474"/>
        <v>5.3000578441551038E-3</v>
      </c>
      <c r="H1203" s="64">
        <f t="shared" si="491"/>
        <v>44669</v>
      </c>
      <c r="I1203" s="64">
        <f t="shared" si="475"/>
        <v>44669</v>
      </c>
      <c r="J1203" s="1">
        <f t="shared" si="488"/>
        <v>23</v>
      </c>
      <c r="K1203" s="1">
        <f t="shared" si="495"/>
        <v>7</v>
      </c>
      <c r="L1203" s="5">
        <f t="shared" si="476"/>
        <v>1.00161009</v>
      </c>
      <c r="M1203" s="12">
        <f t="shared" si="496"/>
        <v>1.00530005</v>
      </c>
      <c r="N1203" s="12">
        <f t="shared" si="492"/>
        <v>1.1815132567090707</v>
      </c>
      <c r="O1203" s="5">
        <f t="shared" si="494"/>
        <v>1.1834155900000001</v>
      </c>
      <c r="P1203" s="5">
        <f t="shared" si="477"/>
        <v>258.87163053</v>
      </c>
      <c r="Q1203" s="10">
        <f t="shared" si="478"/>
        <v>0</v>
      </c>
      <c r="R1203" s="6">
        <f t="shared" si="479"/>
        <v>0</v>
      </c>
      <c r="S1203" s="5">
        <f t="shared" si="480"/>
        <v>0</v>
      </c>
      <c r="T1203" s="6">
        <f t="shared" si="489"/>
        <v>0.12</v>
      </c>
      <c r="U1203" s="10">
        <f t="shared" si="493"/>
        <v>16</v>
      </c>
      <c r="V1203" s="10">
        <v>252</v>
      </c>
      <c r="W1203" s="12">
        <f t="shared" si="481"/>
        <v>1.007221422</v>
      </c>
      <c r="X1203" s="5">
        <f t="shared" si="482"/>
        <v>1.8694212800000001</v>
      </c>
      <c r="Y1203" s="11">
        <f t="shared" si="483"/>
        <v>0</v>
      </c>
      <c r="Z1203" s="2" t="s">
        <v>65</v>
      </c>
      <c r="AA1203" s="64">
        <f t="shared" si="490"/>
        <v>44650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2"/>
      <c r="DH1203" s="1"/>
      <c r="DI1203" s="1"/>
      <c r="DJ1203" s="1"/>
      <c r="DK1203" s="1"/>
      <c r="DL1203" s="1"/>
      <c r="DM1203" s="1"/>
    </row>
    <row r="1204" spans="1:117" x14ac:dyDescent="0.2">
      <c r="A1204" s="97">
        <f t="shared" si="484"/>
        <v>44645</v>
      </c>
      <c r="B1204" s="5">
        <f t="shared" si="473"/>
        <v>260.91829866</v>
      </c>
      <c r="C1204" s="5">
        <f t="shared" si="485"/>
        <v>218.74955233</v>
      </c>
      <c r="D1204" s="63">
        <f t="shared" si="486"/>
        <v>5739.56</v>
      </c>
      <c r="E1204" s="11">
        <f>IF(K1204=1,VLOOKUP(A1204,[1]Plan1!$BO$80:$BQ$314,3),E1203)</f>
        <v>5769.98</v>
      </c>
      <c r="F1204" s="143">
        <f t="shared" si="487"/>
        <v>44363</v>
      </c>
      <c r="G1204" s="9">
        <f t="shared" si="474"/>
        <v>5.3000578441551038E-3</v>
      </c>
      <c r="H1204" s="64">
        <f t="shared" si="491"/>
        <v>44669</v>
      </c>
      <c r="I1204" s="64">
        <f t="shared" si="475"/>
        <v>44669</v>
      </c>
      <c r="J1204" s="1">
        <f t="shared" si="488"/>
        <v>23</v>
      </c>
      <c r="K1204" s="1">
        <f t="shared" si="495"/>
        <v>8</v>
      </c>
      <c r="L1204" s="5">
        <f t="shared" si="476"/>
        <v>1.0018403199999999</v>
      </c>
      <c r="M1204" s="12">
        <f t="shared" si="496"/>
        <v>1.00530005</v>
      </c>
      <c r="N1204" s="12">
        <f t="shared" si="492"/>
        <v>1.1815132567090707</v>
      </c>
      <c r="O1204" s="5">
        <f t="shared" si="494"/>
        <v>1.18368761</v>
      </c>
      <c r="P1204" s="5">
        <f t="shared" si="477"/>
        <v>258.93113477999998</v>
      </c>
      <c r="Q1204" s="10">
        <f t="shared" si="478"/>
        <v>0</v>
      </c>
      <c r="R1204" s="6">
        <f t="shared" si="479"/>
        <v>0</v>
      </c>
      <c r="S1204" s="5">
        <f t="shared" si="480"/>
        <v>0</v>
      </c>
      <c r="T1204" s="6">
        <f t="shared" si="489"/>
        <v>0.12</v>
      </c>
      <c r="U1204" s="10">
        <f t="shared" si="493"/>
        <v>17</v>
      </c>
      <c r="V1204" s="10">
        <v>252</v>
      </c>
      <c r="W1204" s="12">
        <f t="shared" si="481"/>
        <v>1.0076744879999999</v>
      </c>
      <c r="X1204" s="5">
        <f t="shared" si="482"/>
        <v>1.98716388</v>
      </c>
      <c r="Y1204" s="11">
        <f t="shared" si="483"/>
        <v>0</v>
      </c>
      <c r="Z1204" s="2" t="s">
        <v>65</v>
      </c>
      <c r="AA1204" s="64">
        <f t="shared" si="490"/>
        <v>44650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2"/>
      <c r="DH1204" s="1"/>
      <c r="DI1204" s="1"/>
      <c r="DJ1204" s="1"/>
      <c r="DK1204" s="1"/>
      <c r="DL1204" s="1"/>
      <c r="DM1204" s="1"/>
    </row>
    <row r="1205" spans="1:117" x14ac:dyDescent="0.2">
      <c r="A1205" s="97">
        <f t="shared" si="484"/>
        <v>44646</v>
      </c>
      <c r="B1205" s="5">
        <f t="shared" si="473"/>
        <v>261.09566329</v>
      </c>
      <c r="C1205" s="5">
        <f t="shared" si="485"/>
        <v>218.74955233</v>
      </c>
      <c r="D1205" s="63">
        <f t="shared" si="486"/>
        <v>5739.56</v>
      </c>
      <c r="E1205" s="11">
        <f>IF(K1205=1,VLOOKUP(A1205,[1]Plan1!$BO$80:$BQ$314,3),E1204)</f>
        <v>5769.98</v>
      </c>
      <c r="F1205" s="143">
        <f t="shared" si="487"/>
        <v>44363</v>
      </c>
      <c r="G1205" s="9">
        <f t="shared" si="474"/>
        <v>5.3000578441551038E-3</v>
      </c>
      <c r="H1205" s="64">
        <f t="shared" si="491"/>
        <v>44669</v>
      </c>
      <c r="I1205" s="64">
        <f t="shared" si="475"/>
        <v>44669</v>
      </c>
      <c r="J1205" s="1">
        <f t="shared" si="488"/>
        <v>23</v>
      </c>
      <c r="K1205" s="1">
        <f t="shared" si="495"/>
        <v>9</v>
      </c>
      <c r="L1205" s="5">
        <f t="shared" si="476"/>
        <v>1.00207059</v>
      </c>
      <c r="M1205" s="12">
        <f t="shared" si="496"/>
        <v>1.00530005</v>
      </c>
      <c r="N1205" s="12">
        <f t="shared" si="492"/>
        <v>1.1815132567090707</v>
      </c>
      <c r="O1205" s="5">
        <f t="shared" si="494"/>
        <v>1.1839596800000001</v>
      </c>
      <c r="P1205" s="5">
        <f t="shared" si="477"/>
        <v>258.99064996999999</v>
      </c>
      <c r="Q1205" s="10">
        <f t="shared" si="478"/>
        <v>0</v>
      </c>
      <c r="R1205" s="6">
        <f t="shared" si="479"/>
        <v>0</v>
      </c>
      <c r="S1205" s="5">
        <f t="shared" si="480"/>
        <v>0</v>
      </c>
      <c r="T1205" s="6">
        <f t="shared" si="489"/>
        <v>0.12</v>
      </c>
      <c r="U1205" s="10">
        <f t="shared" si="493"/>
        <v>18</v>
      </c>
      <c r="V1205" s="10">
        <v>252</v>
      </c>
      <c r="W1205" s="12">
        <f t="shared" si="481"/>
        <v>1.0081277580000001</v>
      </c>
      <c r="X1205" s="5">
        <f t="shared" si="482"/>
        <v>2.1050133199999999</v>
      </c>
      <c r="Y1205" s="11">
        <f t="shared" si="483"/>
        <v>0</v>
      </c>
      <c r="Z1205" s="2" t="s">
        <v>65</v>
      </c>
      <c r="AA1205" s="64">
        <f t="shared" si="490"/>
        <v>44650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2"/>
      <c r="DH1205" s="1"/>
      <c r="DI1205" s="1"/>
      <c r="DJ1205" s="1"/>
      <c r="DK1205" s="1"/>
      <c r="DL1205" s="1"/>
      <c r="DM1205" s="1"/>
    </row>
    <row r="1206" spans="1:117" x14ac:dyDescent="0.2">
      <c r="A1206" s="97">
        <f t="shared" si="484"/>
        <v>44647</v>
      </c>
      <c r="B1206" s="5">
        <f t="shared" si="473"/>
        <v>261.09566329</v>
      </c>
      <c r="C1206" s="5">
        <f t="shared" si="485"/>
        <v>218.74955233</v>
      </c>
      <c r="D1206" s="63">
        <f t="shared" si="486"/>
        <v>5739.56</v>
      </c>
      <c r="E1206" s="11">
        <f>IF(K1206=1,VLOOKUP(A1206,[1]Plan1!$BO$80:$BQ$314,3),E1205)</f>
        <v>5769.98</v>
      </c>
      <c r="F1206" s="143">
        <f t="shared" si="487"/>
        <v>44363</v>
      </c>
      <c r="G1206" s="9">
        <f t="shared" si="474"/>
        <v>5.3000578441551038E-3</v>
      </c>
      <c r="H1206" s="64">
        <f t="shared" si="491"/>
        <v>44669</v>
      </c>
      <c r="I1206" s="64">
        <f t="shared" si="475"/>
        <v>44669</v>
      </c>
      <c r="J1206" s="1">
        <f t="shared" si="488"/>
        <v>23</v>
      </c>
      <c r="K1206" s="1">
        <f t="shared" si="495"/>
        <v>9</v>
      </c>
      <c r="L1206" s="5">
        <f t="shared" si="476"/>
        <v>1.00207059</v>
      </c>
      <c r="M1206" s="12">
        <f t="shared" si="496"/>
        <v>1.00530005</v>
      </c>
      <c r="N1206" s="12">
        <f t="shared" si="492"/>
        <v>1.1815132567090707</v>
      </c>
      <c r="O1206" s="5">
        <f t="shared" si="494"/>
        <v>1.1839596800000001</v>
      </c>
      <c r="P1206" s="5">
        <f t="shared" si="477"/>
        <v>258.99064996999999</v>
      </c>
      <c r="Q1206" s="10">
        <f t="shared" si="478"/>
        <v>0</v>
      </c>
      <c r="R1206" s="6">
        <f t="shared" si="479"/>
        <v>0</v>
      </c>
      <c r="S1206" s="5">
        <f t="shared" si="480"/>
        <v>0</v>
      </c>
      <c r="T1206" s="6">
        <f t="shared" si="489"/>
        <v>0.12</v>
      </c>
      <c r="U1206" s="10">
        <f t="shared" si="493"/>
        <v>18</v>
      </c>
      <c r="V1206" s="10">
        <v>252</v>
      </c>
      <c r="W1206" s="12">
        <f t="shared" si="481"/>
        <v>1.0081277580000001</v>
      </c>
      <c r="X1206" s="5">
        <f t="shared" si="482"/>
        <v>2.1050133199999999</v>
      </c>
      <c r="Y1206" s="11">
        <f t="shared" si="483"/>
        <v>0</v>
      </c>
      <c r="Z1206" s="2" t="s">
        <v>65</v>
      </c>
      <c r="AA1206" s="64">
        <f t="shared" si="490"/>
        <v>44650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2"/>
      <c r="DH1206" s="1"/>
      <c r="DI1206" s="1"/>
      <c r="DJ1206" s="1"/>
      <c r="DK1206" s="1"/>
      <c r="DL1206" s="1"/>
      <c r="DM1206" s="1"/>
    </row>
    <row r="1207" spans="1:117" x14ac:dyDescent="0.2">
      <c r="A1207" s="97">
        <f t="shared" si="484"/>
        <v>44648</v>
      </c>
      <c r="B1207" s="5">
        <f t="shared" si="473"/>
        <v>261.09566329</v>
      </c>
      <c r="C1207" s="5">
        <f t="shared" si="485"/>
        <v>218.74955233</v>
      </c>
      <c r="D1207" s="63">
        <f t="shared" si="486"/>
        <v>5739.56</v>
      </c>
      <c r="E1207" s="11">
        <f>IF(K1207=1,VLOOKUP(A1207,[1]Plan1!$BO$80:$BQ$314,3),E1206)</f>
        <v>5769.98</v>
      </c>
      <c r="F1207" s="143">
        <f t="shared" si="487"/>
        <v>44363</v>
      </c>
      <c r="G1207" s="9">
        <f t="shared" si="474"/>
        <v>5.3000578441551038E-3</v>
      </c>
      <c r="H1207" s="64">
        <f t="shared" si="491"/>
        <v>44669</v>
      </c>
      <c r="I1207" s="64">
        <f t="shared" si="475"/>
        <v>44669</v>
      </c>
      <c r="J1207" s="1">
        <f t="shared" si="488"/>
        <v>23</v>
      </c>
      <c r="K1207" s="1">
        <f t="shared" si="495"/>
        <v>9</v>
      </c>
      <c r="L1207" s="5">
        <f t="shared" si="476"/>
        <v>1.00207059</v>
      </c>
      <c r="M1207" s="12">
        <f t="shared" si="496"/>
        <v>1.00530005</v>
      </c>
      <c r="N1207" s="12">
        <f t="shared" si="492"/>
        <v>1.1815132567090707</v>
      </c>
      <c r="O1207" s="5">
        <f t="shared" si="494"/>
        <v>1.1839596800000001</v>
      </c>
      <c r="P1207" s="5">
        <f t="shared" si="477"/>
        <v>258.99064996999999</v>
      </c>
      <c r="Q1207" s="10">
        <f t="shared" si="478"/>
        <v>0</v>
      </c>
      <c r="R1207" s="6">
        <f t="shared" si="479"/>
        <v>0</v>
      </c>
      <c r="S1207" s="5">
        <f t="shared" si="480"/>
        <v>0</v>
      </c>
      <c r="T1207" s="6">
        <f t="shared" si="489"/>
        <v>0.12</v>
      </c>
      <c r="U1207" s="10">
        <f t="shared" si="493"/>
        <v>18</v>
      </c>
      <c r="V1207" s="10">
        <v>252</v>
      </c>
      <c r="W1207" s="12">
        <f t="shared" si="481"/>
        <v>1.0081277580000001</v>
      </c>
      <c r="X1207" s="5">
        <f t="shared" si="482"/>
        <v>2.1050133199999999</v>
      </c>
      <c r="Y1207" s="11">
        <f t="shared" si="483"/>
        <v>0</v>
      </c>
      <c r="Z1207" s="2" t="s">
        <v>65</v>
      </c>
      <c r="AA1207" s="64">
        <f t="shared" si="490"/>
        <v>44650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2"/>
      <c r="DH1207" s="1"/>
      <c r="DI1207" s="1"/>
      <c r="DJ1207" s="1"/>
      <c r="DK1207" s="1"/>
      <c r="DL1207" s="1"/>
      <c r="DM1207" s="1"/>
    </row>
    <row r="1208" spans="1:117" x14ac:dyDescent="0.2">
      <c r="A1208" s="97">
        <f t="shared" si="484"/>
        <v>44649</v>
      </c>
      <c r="B1208" s="5">
        <f t="shared" si="473"/>
        <v>261.27315263000003</v>
      </c>
      <c r="C1208" s="5">
        <f t="shared" si="485"/>
        <v>218.74955233</v>
      </c>
      <c r="D1208" s="63">
        <f t="shared" si="486"/>
        <v>5739.56</v>
      </c>
      <c r="E1208" s="11">
        <f>IF(K1208=1,VLOOKUP(A1208,[1]Plan1!$BO$80:$BQ$314,3),E1207)</f>
        <v>5769.98</v>
      </c>
      <c r="F1208" s="143">
        <f t="shared" si="487"/>
        <v>44363</v>
      </c>
      <c r="G1208" s="9">
        <f t="shared" si="474"/>
        <v>5.3000578441551038E-3</v>
      </c>
      <c r="H1208" s="64">
        <f t="shared" si="491"/>
        <v>44669</v>
      </c>
      <c r="I1208" s="64">
        <f t="shared" si="475"/>
        <v>44669</v>
      </c>
      <c r="J1208" s="1">
        <f t="shared" si="488"/>
        <v>23</v>
      </c>
      <c r="K1208" s="1">
        <f t="shared" si="495"/>
        <v>10</v>
      </c>
      <c r="L1208" s="5">
        <f t="shared" si="476"/>
        <v>1.0023009300000001</v>
      </c>
      <c r="M1208" s="12">
        <f t="shared" si="496"/>
        <v>1.00530005</v>
      </c>
      <c r="N1208" s="12">
        <f t="shared" si="492"/>
        <v>1.1815132567090707</v>
      </c>
      <c r="O1208" s="5">
        <f t="shared" si="494"/>
        <v>1.1842318300000001</v>
      </c>
      <c r="P1208" s="5">
        <f t="shared" si="477"/>
        <v>259.05018266000002</v>
      </c>
      <c r="Q1208" s="10">
        <f t="shared" si="478"/>
        <v>0</v>
      </c>
      <c r="R1208" s="6">
        <f t="shared" si="479"/>
        <v>0</v>
      </c>
      <c r="S1208" s="5">
        <f t="shared" si="480"/>
        <v>0</v>
      </c>
      <c r="T1208" s="6">
        <f t="shared" si="489"/>
        <v>0.12</v>
      </c>
      <c r="U1208" s="10">
        <f t="shared" si="493"/>
        <v>19</v>
      </c>
      <c r="V1208" s="10">
        <v>252</v>
      </c>
      <c r="W1208" s="12">
        <f t="shared" si="481"/>
        <v>1.0085812329999999</v>
      </c>
      <c r="X1208" s="5">
        <f t="shared" si="482"/>
        <v>2.2229699699999999</v>
      </c>
      <c r="Y1208" s="11">
        <f t="shared" si="483"/>
        <v>0</v>
      </c>
      <c r="Z1208" s="2" t="s">
        <v>65</v>
      </c>
      <c r="AA1208" s="64">
        <f t="shared" si="490"/>
        <v>44650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2"/>
      <c r="DH1208" s="1"/>
      <c r="DI1208" s="1"/>
      <c r="DJ1208" s="1"/>
      <c r="DK1208" s="1"/>
      <c r="DL1208" s="1"/>
      <c r="DM1208" s="1"/>
    </row>
    <row r="1209" spans="1:117" x14ac:dyDescent="0.2">
      <c r="A1209" s="97">
        <f t="shared" si="484"/>
        <v>44650</v>
      </c>
      <c r="B1209" s="5">
        <f t="shared" si="473"/>
        <v>261.45075960000003</v>
      </c>
      <c r="C1209" s="5">
        <f t="shared" si="485"/>
        <v>218.74955233</v>
      </c>
      <c r="D1209" s="63">
        <f t="shared" si="486"/>
        <v>5739.56</v>
      </c>
      <c r="E1209" s="11">
        <f>IF(K1209=1,VLOOKUP(A1209,[1]Plan1!$BO$80:$BQ$314,3),E1208)</f>
        <v>5769.98</v>
      </c>
      <c r="F1209" s="143">
        <f t="shared" si="487"/>
        <v>44363</v>
      </c>
      <c r="G1209" s="9">
        <f t="shared" si="474"/>
        <v>5.3000578441551038E-3</v>
      </c>
      <c r="H1209" s="64">
        <f t="shared" si="491"/>
        <v>44669</v>
      </c>
      <c r="I1209" s="64">
        <f t="shared" si="475"/>
        <v>44669</v>
      </c>
      <c r="J1209" s="1">
        <f t="shared" si="488"/>
        <v>23</v>
      </c>
      <c r="K1209" s="1">
        <f t="shared" si="495"/>
        <v>11</v>
      </c>
      <c r="L1209" s="5">
        <f t="shared" si="476"/>
        <v>1.00253131</v>
      </c>
      <c r="M1209" s="12">
        <f t="shared" si="496"/>
        <v>1.00530005</v>
      </c>
      <c r="N1209" s="12">
        <f t="shared" si="492"/>
        <v>1.1815132567090707</v>
      </c>
      <c r="O1209" s="5">
        <f t="shared" si="494"/>
        <v>1.18450403</v>
      </c>
      <c r="P1209" s="5">
        <f t="shared" si="477"/>
        <v>259.10972629000003</v>
      </c>
      <c r="Q1209" s="10">
        <f t="shared" si="478"/>
        <v>40</v>
      </c>
      <c r="R1209" s="6">
        <f t="shared" si="479"/>
        <v>0.14285700000000001</v>
      </c>
      <c r="S1209" s="5">
        <f t="shared" si="480"/>
        <v>37.015638160000002</v>
      </c>
      <c r="T1209" s="6">
        <f t="shared" si="489"/>
        <v>0.12</v>
      </c>
      <c r="U1209" s="10">
        <f t="shared" si="493"/>
        <v>20</v>
      </c>
      <c r="V1209" s="10">
        <v>252</v>
      </c>
      <c r="W1209" s="12">
        <f t="shared" si="481"/>
        <v>1.0090349110000001</v>
      </c>
      <c r="X1209" s="5">
        <f t="shared" si="482"/>
        <v>2.3410333099999998</v>
      </c>
      <c r="Y1209" s="11">
        <f t="shared" si="483"/>
        <v>39.356671470000002</v>
      </c>
      <c r="Z1209" s="2" t="s">
        <v>65</v>
      </c>
      <c r="AA1209" s="64">
        <f t="shared" si="490"/>
        <v>44650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2"/>
      <c r="DH1209" s="1"/>
      <c r="DI1209" s="1"/>
      <c r="DJ1209" s="1"/>
      <c r="DK1209" s="1"/>
      <c r="DL1209" s="1"/>
      <c r="DM1209" s="1"/>
    </row>
    <row r="1210" spans="1:117" x14ac:dyDescent="0.2">
      <c r="A1210" s="97">
        <f t="shared" si="484"/>
        <v>44651</v>
      </c>
      <c r="B1210" s="5">
        <f t="shared" si="473"/>
        <v>222.24506353999999</v>
      </c>
      <c r="C1210" s="5">
        <f t="shared" si="485"/>
        <v>187.49964754000001</v>
      </c>
      <c r="D1210" s="63">
        <f t="shared" si="486"/>
        <v>5739.56</v>
      </c>
      <c r="E1210" s="11">
        <f>IF(K1210=1,VLOOKUP(A1210,[1]Plan1!$BO$80:$BQ$314,3),E1209)</f>
        <v>5769.98</v>
      </c>
      <c r="F1210" s="143">
        <f t="shared" si="487"/>
        <v>44363</v>
      </c>
      <c r="G1210" s="9">
        <f t="shared" si="474"/>
        <v>5.3000578441551038E-3</v>
      </c>
      <c r="H1210" s="64">
        <f t="shared" si="491"/>
        <v>44669</v>
      </c>
      <c r="I1210" s="64">
        <f t="shared" si="475"/>
        <v>44669</v>
      </c>
      <c r="J1210" s="1">
        <f t="shared" si="488"/>
        <v>23</v>
      </c>
      <c r="K1210" s="1">
        <f t="shared" si="495"/>
        <v>12</v>
      </c>
      <c r="L1210" s="5">
        <f t="shared" si="476"/>
        <v>1.0027617499999999</v>
      </c>
      <c r="M1210" s="12">
        <f t="shared" si="496"/>
        <v>1.00530005</v>
      </c>
      <c r="N1210" s="12">
        <f t="shared" si="492"/>
        <v>1.1815132567090707</v>
      </c>
      <c r="O1210" s="5">
        <f t="shared" si="494"/>
        <v>1.1847763</v>
      </c>
      <c r="P1210" s="5">
        <f t="shared" si="477"/>
        <v>222.14513865999999</v>
      </c>
      <c r="Q1210" s="10">
        <f t="shared" si="478"/>
        <v>0</v>
      </c>
      <c r="R1210" s="6">
        <f t="shared" si="479"/>
        <v>0</v>
      </c>
      <c r="S1210" s="5">
        <f t="shared" si="480"/>
        <v>0</v>
      </c>
      <c r="T1210" s="6">
        <f t="shared" si="489"/>
        <v>0.12</v>
      </c>
      <c r="U1210" s="10">
        <f t="shared" si="493"/>
        <v>1</v>
      </c>
      <c r="V1210" s="10">
        <v>252</v>
      </c>
      <c r="W1210" s="12">
        <f t="shared" si="481"/>
        <v>1.0004498180000001</v>
      </c>
      <c r="X1210" s="5">
        <f t="shared" si="482"/>
        <v>9.9924879999999994E-2</v>
      </c>
      <c r="Y1210" s="11">
        <f t="shared" si="483"/>
        <v>0</v>
      </c>
      <c r="Z1210" s="2" t="s">
        <v>65</v>
      </c>
      <c r="AA1210" s="64">
        <f t="shared" si="490"/>
        <v>44683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2"/>
      <c r="DH1210" s="1"/>
      <c r="DI1210" s="1"/>
      <c r="DJ1210" s="1"/>
      <c r="DK1210" s="1"/>
      <c r="DL1210" s="1"/>
      <c r="DM1210" s="1"/>
    </row>
    <row r="1211" spans="1:117" x14ac:dyDescent="0.2">
      <c r="A1211" s="97">
        <f t="shared" si="484"/>
        <v>44652</v>
      </c>
      <c r="B1211" s="5">
        <f t="shared" si="473"/>
        <v>222.39613936000001</v>
      </c>
      <c r="C1211" s="5">
        <f t="shared" si="485"/>
        <v>187.49964754000001</v>
      </c>
      <c r="D1211" s="63">
        <f t="shared" si="486"/>
        <v>5739.56</v>
      </c>
      <c r="E1211" s="11">
        <f>IF(K1211=1,VLOOKUP(A1211,[1]Plan1!$BO$80:$BQ$314,3),E1210)</f>
        <v>5769.98</v>
      </c>
      <c r="F1211" s="143">
        <f t="shared" si="487"/>
        <v>44363</v>
      </c>
      <c r="G1211" s="9">
        <f t="shared" si="474"/>
        <v>5.3000578441551038E-3</v>
      </c>
      <c r="H1211" s="64">
        <f t="shared" si="491"/>
        <v>44669</v>
      </c>
      <c r="I1211" s="64">
        <f t="shared" si="475"/>
        <v>44669</v>
      </c>
      <c r="J1211" s="1">
        <f t="shared" si="488"/>
        <v>23</v>
      </c>
      <c r="K1211" s="1">
        <f t="shared" si="495"/>
        <v>13</v>
      </c>
      <c r="L1211" s="5">
        <f t="shared" si="476"/>
        <v>1.00299224</v>
      </c>
      <c r="M1211" s="12">
        <f t="shared" si="496"/>
        <v>1.00530005</v>
      </c>
      <c r="N1211" s="12">
        <f t="shared" si="492"/>
        <v>1.1815132567090707</v>
      </c>
      <c r="O1211" s="5">
        <f t="shared" si="494"/>
        <v>1.1850486200000001</v>
      </c>
      <c r="P1211" s="5">
        <f t="shared" si="477"/>
        <v>222.19619856</v>
      </c>
      <c r="Q1211" s="10">
        <f t="shared" si="478"/>
        <v>0</v>
      </c>
      <c r="R1211" s="6">
        <f t="shared" si="479"/>
        <v>0</v>
      </c>
      <c r="S1211" s="5">
        <f t="shared" si="480"/>
        <v>0</v>
      </c>
      <c r="T1211" s="6">
        <f t="shared" si="489"/>
        <v>0.12</v>
      </c>
      <c r="U1211" s="10">
        <f t="shared" si="493"/>
        <v>2</v>
      </c>
      <c r="V1211" s="10">
        <v>252</v>
      </c>
      <c r="W1211" s="12">
        <f t="shared" si="481"/>
        <v>1.0008998389999999</v>
      </c>
      <c r="X1211" s="5">
        <f t="shared" si="482"/>
        <v>0.1999408</v>
      </c>
      <c r="Y1211" s="11">
        <f t="shared" si="483"/>
        <v>0</v>
      </c>
      <c r="Z1211" s="2" t="s">
        <v>65</v>
      </c>
      <c r="AA1211" s="64">
        <f t="shared" si="490"/>
        <v>44683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2"/>
      <c r="DH1211" s="1"/>
      <c r="DI1211" s="1"/>
      <c r="DJ1211" s="1"/>
      <c r="DK1211" s="1"/>
      <c r="DL1211" s="1"/>
      <c r="DM1211" s="1"/>
    </row>
    <row r="1212" spans="1:117" x14ac:dyDescent="0.2">
      <c r="A1212" s="97">
        <f t="shared" si="484"/>
        <v>44653</v>
      </c>
      <c r="B1212" s="5">
        <f t="shared" si="473"/>
        <v>222.54731895999998</v>
      </c>
      <c r="C1212" s="5">
        <f t="shared" si="485"/>
        <v>187.49964754000001</v>
      </c>
      <c r="D1212" s="63">
        <f t="shared" si="486"/>
        <v>5739.56</v>
      </c>
      <c r="E1212" s="11">
        <f>IF(K1212=1,VLOOKUP(A1212,[1]Plan1!$BO$80:$BQ$314,3),E1211)</f>
        <v>5769.98</v>
      </c>
      <c r="F1212" s="143">
        <f t="shared" si="487"/>
        <v>44363</v>
      </c>
      <c r="G1212" s="9">
        <f t="shared" si="474"/>
        <v>5.3000578441551038E-3</v>
      </c>
      <c r="H1212" s="64">
        <f t="shared" si="491"/>
        <v>44669</v>
      </c>
      <c r="I1212" s="64">
        <f t="shared" si="475"/>
        <v>44669</v>
      </c>
      <c r="J1212" s="1">
        <f t="shared" si="488"/>
        <v>23</v>
      </c>
      <c r="K1212" s="1">
        <f t="shared" si="495"/>
        <v>14</v>
      </c>
      <c r="L1212" s="5">
        <f t="shared" si="476"/>
        <v>1.00322278</v>
      </c>
      <c r="M1212" s="12">
        <f t="shared" si="496"/>
        <v>1.00530005</v>
      </c>
      <c r="N1212" s="12">
        <f t="shared" si="492"/>
        <v>1.1815132567090707</v>
      </c>
      <c r="O1212" s="5">
        <f t="shared" si="494"/>
        <v>1.18532101</v>
      </c>
      <c r="P1212" s="5">
        <f t="shared" si="477"/>
        <v>222.24727159</v>
      </c>
      <c r="Q1212" s="10">
        <f t="shared" si="478"/>
        <v>0</v>
      </c>
      <c r="R1212" s="6">
        <f t="shared" si="479"/>
        <v>0</v>
      </c>
      <c r="S1212" s="5">
        <f t="shared" si="480"/>
        <v>0</v>
      </c>
      <c r="T1212" s="6">
        <f t="shared" si="489"/>
        <v>0.12</v>
      </c>
      <c r="U1212" s="10">
        <f t="shared" si="493"/>
        <v>3</v>
      </c>
      <c r="V1212" s="10">
        <v>252</v>
      </c>
      <c r="W1212" s="12">
        <f t="shared" si="481"/>
        <v>1.0013500609999999</v>
      </c>
      <c r="X1212" s="5">
        <f t="shared" si="482"/>
        <v>0.30004736999999998</v>
      </c>
      <c r="Y1212" s="11">
        <f t="shared" si="483"/>
        <v>0</v>
      </c>
      <c r="Z1212" s="2" t="s">
        <v>65</v>
      </c>
      <c r="AA1212" s="64">
        <f t="shared" si="490"/>
        <v>44683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2"/>
      <c r="DH1212" s="1"/>
      <c r="DI1212" s="1"/>
      <c r="DJ1212" s="1"/>
      <c r="DK1212" s="1"/>
      <c r="DL1212" s="1"/>
      <c r="DM1212" s="1"/>
    </row>
    <row r="1213" spans="1:117" x14ac:dyDescent="0.2">
      <c r="A1213" s="97">
        <f t="shared" si="484"/>
        <v>44654</v>
      </c>
      <c r="B1213" s="5">
        <f t="shared" si="473"/>
        <v>222.54731895999998</v>
      </c>
      <c r="C1213" s="5">
        <f t="shared" si="485"/>
        <v>187.49964754000001</v>
      </c>
      <c r="D1213" s="63">
        <f t="shared" si="486"/>
        <v>5739.56</v>
      </c>
      <c r="E1213" s="11">
        <f>IF(K1213=1,VLOOKUP(A1213,[1]Plan1!$BO$80:$BQ$314,3),E1212)</f>
        <v>5769.98</v>
      </c>
      <c r="F1213" s="143">
        <f t="shared" si="487"/>
        <v>44363</v>
      </c>
      <c r="G1213" s="9">
        <f t="shared" si="474"/>
        <v>5.3000578441551038E-3</v>
      </c>
      <c r="H1213" s="64">
        <f t="shared" si="491"/>
        <v>44669</v>
      </c>
      <c r="I1213" s="64">
        <f t="shared" si="475"/>
        <v>44669</v>
      </c>
      <c r="J1213" s="1">
        <f t="shared" si="488"/>
        <v>23</v>
      </c>
      <c r="K1213" s="1">
        <f t="shared" si="495"/>
        <v>14</v>
      </c>
      <c r="L1213" s="5">
        <f t="shared" si="476"/>
        <v>1.00322278</v>
      </c>
      <c r="M1213" s="12">
        <f t="shared" si="496"/>
        <v>1.00530005</v>
      </c>
      <c r="N1213" s="12">
        <f t="shared" si="492"/>
        <v>1.1815132567090707</v>
      </c>
      <c r="O1213" s="5">
        <f t="shared" si="494"/>
        <v>1.18532101</v>
      </c>
      <c r="P1213" s="5">
        <f t="shared" si="477"/>
        <v>222.24727159</v>
      </c>
      <c r="Q1213" s="10">
        <f t="shared" si="478"/>
        <v>0</v>
      </c>
      <c r="R1213" s="6">
        <f t="shared" si="479"/>
        <v>0</v>
      </c>
      <c r="S1213" s="5">
        <f t="shared" si="480"/>
        <v>0</v>
      </c>
      <c r="T1213" s="6">
        <f t="shared" si="489"/>
        <v>0.12</v>
      </c>
      <c r="U1213" s="10">
        <f t="shared" si="493"/>
        <v>3</v>
      </c>
      <c r="V1213" s="10">
        <v>252</v>
      </c>
      <c r="W1213" s="12">
        <f t="shared" si="481"/>
        <v>1.0013500609999999</v>
      </c>
      <c r="X1213" s="5">
        <f t="shared" si="482"/>
        <v>0.30004736999999998</v>
      </c>
      <c r="Y1213" s="11">
        <f t="shared" si="483"/>
        <v>0</v>
      </c>
      <c r="Z1213" s="2" t="s">
        <v>65</v>
      </c>
      <c r="AA1213" s="64">
        <f t="shared" si="490"/>
        <v>44683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2"/>
      <c r="DH1213" s="1"/>
      <c r="DI1213" s="1"/>
      <c r="DJ1213" s="1"/>
      <c r="DK1213" s="1"/>
      <c r="DL1213" s="1"/>
      <c r="DM1213" s="1"/>
    </row>
    <row r="1214" spans="1:117" x14ac:dyDescent="0.2">
      <c r="A1214" s="97">
        <f t="shared" si="484"/>
        <v>44655</v>
      </c>
      <c r="B1214" s="5">
        <f t="shared" si="473"/>
        <v>222.54731895999998</v>
      </c>
      <c r="C1214" s="5">
        <f t="shared" si="485"/>
        <v>187.49964754000001</v>
      </c>
      <c r="D1214" s="63">
        <f t="shared" si="486"/>
        <v>5739.56</v>
      </c>
      <c r="E1214" s="11">
        <f>IF(K1214=1,VLOOKUP(A1214,[1]Plan1!$BO$80:$BQ$314,3),E1213)</f>
        <v>5769.98</v>
      </c>
      <c r="F1214" s="143">
        <f t="shared" si="487"/>
        <v>44363</v>
      </c>
      <c r="G1214" s="9">
        <f t="shared" si="474"/>
        <v>5.3000578441551038E-3</v>
      </c>
      <c r="H1214" s="64">
        <f t="shared" si="491"/>
        <v>44669</v>
      </c>
      <c r="I1214" s="64">
        <f t="shared" si="475"/>
        <v>44669</v>
      </c>
      <c r="J1214" s="1">
        <f t="shared" si="488"/>
        <v>23</v>
      </c>
      <c r="K1214" s="1">
        <f t="shared" si="495"/>
        <v>14</v>
      </c>
      <c r="L1214" s="5">
        <f t="shared" si="476"/>
        <v>1.00322278</v>
      </c>
      <c r="M1214" s="12">
        <f t="shared" si="496"/>
        <v>1.00530005</v>
      </c>
      <c r="N1214" s="12">
        <f t="shared" si="492"/>
        <v>1.1815132567090707</v>
      </c>
      <c r="O1214" s="5">
        <f t="shared" si="494"/>
        <v>1.18532101</v>
      </c>
      <c r="P1214" s="5">
        <f t="shared" si="477"/>
        <v>222.24727159</v>
      </c>
      <c r="Q1214" s="10">
        <f t="shared" si="478"/>
        <v>0</v>
      </c>
      <c r="R1214" s="6">
        <f t="shared" si="479"/>
        <v>0</v>
      </c>
      <c r="S1214" s="5">
        <f t="shared" si="480"/>
        <v>0</v>
      </c>
      <c r="T1214" s="6">
        <f t="shared" si="489"/>
        <v>0.12</v>
      </c>
      <c r="U1214" s="10">
        <f t="shared" si="493"/>
        <v>3</v>
      </c>
      <c r="V1214" s="10">
        <v>252</v>
      </c>
      <c r="W1214" s="12">
        <f t="shared" si="481"/>
        <v>1.0013500609999999</v>
      </c>
      <c r="X1214" s="5">
        <f t="shared" si="482"/>
        <v>0.30004736999999998</v>
      </c>
      <c r="Y1214" s="11">
        <f t="shared" si="483"/>
        <v>0</v>
      </c>
      <c r="Z1214" s="2" t="s">
        <v>65</v>
      </c>
      <c r="AA1214" s="64">
        <f t="shared" si="490"/>
        <v>44683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2"/>
      <c r="DH1214" s="1"/>
      <c r="DI1214" s="1"/>
      <c r="DJ1214" s="1"/>
      <c r="DK1214" s="1"/>
      <c r="DL1214" s="1"/>
      <c r="DM1214" s="1"/>
    </row>
    <row r="1215" spans="1:117" x14ac:dyDescent="0.2">
      <c r="A1215" s="97">
        <f t="shared" si="484"/>
        <v>44656</v>
      </c>
      <c r="B1215" s="5">
        <f t="shared" si="473"/>
        <v>222.69860305</v>
      </c>
      <c r="C1215" s="5">
        <f t="shared" si="485"/>
        <v>187.49964754000001</v>
      </c>
      <c r="D1215" s="63">
        <f t="shared" si="486"/>
        <v>5739.56</v>
      </c>
      <c r="E1215" s="11">
        <f>IF(K1215=1,VLOOKUP(A1215,[1]Plan1!$BO$80:$BQ$314,3),E1214)</f>
        <v>5769.98</v>
      </c>
      <c r="F1215" s="143">
        <f t="shared" si="487"/>
        <v>44363</v>
      </c>
      <c r="G1215" s="9">
        <f t="shared" si="474"/>
        <v>5.3000578441551038E-3</v>
      </c>
      <c r="H1215" s="64">
        <f t="shared" si="491"/>
        <v>44669</v>
      </c>
      <c r="I1215" s="64">
        <f t="shared" si="475"/>
        <v>44669</v>
      </c>
      <c r="J1215" s="1">
        <f t="shared" si="488"/>
        <v>23</v>
      </c>
      <c r="K1215" s="1">
        <f t="shared" si="495"/>
        <v>15</v>
      </c>
      <c r="L1215" s="5">
        <f t="shared" si="476"/>
        <v>1.0034533800000001</v>
      </c>
      <c r="M1215" s="12">
        <f t="shared" si="496"/>
        <v>1.00530005</v>
      </c>
      <c r="N1215" s="12">
        <f t="shared" si="492"/>
        <v>1.1815132567090707</v>
      </c>
      <c r="O1215" s="5">
        <f t="shared" si="494"/>
        <v>1.1855934699999999</v>
      </c>
      <c r="P1215" s="5">
        <f t="shared" si="477"/>
        <v>222.29835775000001</v>
      </c>
      <c r="Q1215" s="10">
        <f t="shared" si="478"/>
        <v>0</v>
      </c>
      <c r="R1215" s="6">
        <f t="shared" si="479"/>
        <v>0</v>
      </c>
      <c r="S1215" s="5">
        <f t="shared" si="480"/>
        <v>0</v>
      </c>
      <c r="T1215" s="6">
        <f t="shared" si="489"/>
        <v>0.12</v>
      </c>
      <c r="U1215" s="10">
        <f t="shared" si="493"/>
        <v>4</v>
      </c>
      <c r="V1215" s="10">
        <v>252</v>
      </c>
      <c r="W1215" s="12">
        <f t="shared" si="481"/>
        <v>1.0018004869999999</v>
      </c>
      <c r="X1215" s="5">
        <f t="shared" si="482"/>
        <v>0.40024530000000003</v>
      </c>
      <c r="Y1215" s="11">
        <f t="shared" si="483"/>
        <v>0</v>
      </c>
      <c r="Z1215" s="2" t="s">
        <v>65</v>
      </c>
      <c r="AA1215" s="64">
        <f t="shared" si="490"/>
        <v>44683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2"/>
      <c r="DH1215" s="1"/>
      <c r="DI1215" s="1"/>
      <c r="DJ1215" s="1"/>
      <c r="DK1215" s="1"/>
      <c r="DL1215" s="1"/>
      <c r="DM1215" s="1"/>
    </row>
    <row r="1216" spans="1:117" x14ac:dyDescent="0.2">
      <c r="A1216" s="97">
        <f t="shared" si="484"/>
        <v>44657</v>
      </c>
      <c r="B1216" s="5">
        <f t="shared" si="473"/>
        <v>222.84998557999998</v>
      </c>
      <c r="C1216" s="5">
        <f t="shared" si="485"/>
        <v>187.49964754000001</v>
      </c>
      <c r="D1216" s="63">
        <f t="shared" si="486"/>
        <v>5739.56</v>
      </c>
      <c r="E1216" s="11">
        <f>IF(K1216=1,VLOOKUP(A1216,[1]Plan1!$BO$80:$BQ$314,3),E1215)</f>
        <v>5769.98</v>
      </c>
      <c r="F1216" s="143">
        <f t="shared" si="487"/>
        <v>44363</v>
      </c>
      <c r="G1216" s="9">
        <f t="shared" si="474"/>
        <v>5.3000578441551038E-3</v>
      </c>
      <c r="H1216" s="64">
        <f t="shared" si="491"/>
        <v>44669</v>
      </c>
      <c r="I1216" s="64">
        <f t="shared" si="475"/>
        <v>44669</v>
      </c>
      <c r="J1216" s="1">
        <f t="shared" si="488"/>
        <v>23</v>
      </c>
      <c r="K1216" s="1">
        <f t="shared" si="495"/>
        <v>16</v>
      </c>
      <c r="L1216" s="5">
        <f t="shared" si="476"/>
        <v>1.0036840199999999</v>
      </c>
      <c r="M1216" s="12">
        <f t="shared" si="496"/>
        <v>1.00530005</v>
      </c>
      <c r="N1216" s="12">
        <f t="shared" si="492"/>
        <v>1.1815132567090707</v>
      </c>
      <c r="O1216" s="5">
        <f t="shared" si="494"/>
        <v>1.18586597</v>
      </c>
      <c r="P1216" s="5">
        <f t="shared" si="477"/>
        <v>222.34945139999999</v>
      </c>
      <c r="Q1216" s="10">
        <f t="shared" si="478"/>
        <v>0</v>
      </c>
      <c r="R1216" s="6">
        <f t="shared" si="479"/>
        <v>0</v>
      </c>
      <c r="S1216" s="5">
        <f t="shared" si="480"/>
        <v>0</v>
      </c>
      <c r="T1216" s="6">
        <f t="shared" si="489"/>
        <v>0.12</v>
      </c>
      <c r="U1216" s="10">
        <f t="shared" si="493"/>
        <v>5</v>
      </c>
      <c r="V1216" s="10">
        <v>252</v>
      </c>
      <c r="W1216" s="12">
        <f t="shared" si="481"/>
        <v>1.002251115</v>
      </c>
      <c r="X1216" s="5">
        <f t="shared" si="482"/>
        <v>0.50053418000000005</v>
      </c>
      <c r="Y1216" s="11">
        <f t="shared" si="483"/>
        <v>0</v>
      </c>
      <c r="Z1216" s="2" t="s">
        <v>65</v>
      </c>
      <c r="AA1216" s="64">
        <f t="shared" si="490"/>
        <v>44683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2"/>
      <c r="DH1216" s="1"/>
      <c r="DI1216" s="1"/>
      <c r="DJ1216" s="1"/>
      <c r="DK1216" s="1"/>
      <c r="DL1216" s="1"/>
      <c r="DM1216" s="1"/>
    </row>
    <row r="1217" spans="1:117" x14ac:dyDescent="0.2">
      <c r="A1217" s="97">
        <f t="shared" si="484"/>
        <v>44658</v>
      </c>
      <c r="B1217" s="5">
        <f t="shared" si="473"/>
        <v>223.00147623000001</v>
      </c>
      <c r="C1217" s="5">
        <f t="shared" si="485"/>
        <v>187.49964754000001</v>
      </c>
      <c r="D1217" s="63">
        <f t="shared" si="486"/>
        <v>5739.56</v>
      </c>
      <c r="E1217" s="11">
        <f>IF(K1217=1,VLOOKUP(A1217,[1]Plan1!$BO$80:$BQ$314,3),E1216)</f>
        <v>5769.98</v>
      </c>
      <c r="F1217" s="143">
        <f t="shared" si="487"/>
        <v>44363</v>
      </c>
      <c r="G1217" s="9">
        <f t="shared" si="474"/>
        <v>5.3000578441551038E-3</v>
      </c>
      <c r="H1217" s="64">
        <f t="shared" si="491"/>
        <v>44669</v>
      </c>
      <c r="I1217" s="64">
        <f t="shared" si="475"/>
        <v>44669</v>
      </c>
      <c r="J1217" s="1">
        <f t="shared" si="488"/>
        <v>23</v>
      </c>
      <c r="K1217" s="1">
        <f t="shared" si="495"/>
        <v>17</v>
      </c>
      <c r="L1217" s="5">
        <f t="shared" si="476"/>
        <v>1.00391473</v>
      </c>
      <c r="M1217" s="12">
        <f t="shared" si="496"/>
        <v>1.00530005</v>
      </c>
      <c r="N1217" s="12">
        <f t="shared" si="492"/>
        <v>1.1815132567090707</v>
      </c>
      <c r="O1217" s="5">
        <f t="shared" si="494"/>
        <v>1.1861385600000001</v>
      </c>
      <c r="P1217" s="5">
        <f t="shared" si="477"/>
        <v>222.40056193000001</v>
      </c>
      <c r="Q1217" s="10">
        <f t="shared" si="478"/>
        <v>0</v>
      </c>
      <c r="R1217" s="6">
        <f t="shared" si="479"/>
        <v>0</v>
      </c>
      <c r="S1217" s="5">
        <f t="shared" si="480"/>
        <v>0</v>
      </c>
      <c r="T1217" s="6">
        <f t="shared" si="489"/>
        <v>0.12</v>
      </c>
      <c r="U1217" s="10">
        <f t="shared" si="493"/>
        <v>6</v>
      </c>
      <c r="V1217" s="10">
        <v>252</v>
      </c>
      <c r="W1217" s="12">
        <f t="shared" si="481"/>
        <v>1.002701946</v>
      </c>
      <c r="X1217" s="5">
        <f t="shared" si="482"/>
        <v>0.60091430000000001</v>
      </c>
      <c r="Y1217" s="11">
        <f t="shared" si="483"/>
        <v>0</v>
      </c>
      <c r="Z1217" s="2" t="s">
        <v>65</v>
      </c>
      <c r="AA1217" s="64">
        <f t="shared" si="490"/>
        <v>44683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2"/>
      <c r="DH1217" s="1"/>
      <c r="DI1217" s="1"/>
      <c r="DJ1217" s="1"/>
      <c r="DK1217" s="1"/>
      <c r="DL1217" s="1"/>
      <c r="DM1217" s="1"/>
    </row>
    <row r="1218" spans="1:117" x14ac:dyDescent="0.2">
      <c r="A1218" s="97">
        <f t="shared" si="484"/>
        <v>44659</v>
      </c>
      <c r="B1218" s="5">
        <f t="shared" si="473"/>
        <v>223.15306543</v>
      </c>
      <c r="C1218" s="5">
        <f t="shared" si="485"/>
        <v>187.49964754000001</v>
      </c>
      <c r="D1218" s="63">
        <f t="shared" si="486"/>
        <v>5739.56</v>
      </c>
      <c r="E1218" s="11">
        <f>IF(K1218=1,VLOOKUP(A1218,[1]Plan1!$BO$80:$BQ$314,3),E1217)</f>
        <v>5769.98</v>
      </c>
      <c r="F1218" s="143">
        <f t="shared" si="487"/>
        <v>44363</v>
      </c>
      <c r="G1218" s="9">
        <f t="shared" si="474"/>
        <v>5.3000578441551038E-3</v>
      </c>
      <c r="H1218" s="64">
        <f t="shared" si="491"/>
        <v>44669</v>
      </c>
      <c r="I1218" s="64">
        <f t="shared" si="475"/>
        <v>44669</v>
      </c>
      <c r="J1218" s="1">
        <f t="shared" si="488"/>
        <v>23</v>
      </c>
      <c r="K1218" s="1">
        <f t="shared" si="495"/>
        <v>18</v>
      </c>
      <c r="L1218" s="5">
        <f t="shared" si="476"/>
        <v>1.00414548</v>
      </c>
      <c r="M1218" s="12">
        <f t="shared" si="496"/>
        <v>1.00530005</v>
      </c>
      <c r="N1218" s="12">
        <f t="shared" si="492"/>
        <v>1.1815132567090707</v>
      </c>
      <c r="O1218" s="5">
        <f t="shared" si="494"/>
        <v>1.1864111900000001</v>
      </c>
      <c r="P1218" s="5">
        <f t="shared" si="477"/>
        <v>222.45167996000001</v>
      </c>
      <c r="Q1218" s="10">
        <f t="shared" si="478"/>
        <v>0</v>
      </c>
      <c r="R1218" s="6">
        <f t="shared" si="479"/>
        <v>0</v>
      </c>
      <c r="S1218" s="5">
        <f t="shared" si="480"/>
        <v>0</v>
      </c>
      <c r="T1218" s="6">
        <f t="shared" si="489"/>
        <v>0.12</v>
      </c>
      <c r="U1218" s="10">
        <f t="shared" si="493"/>
        <v>7</v>
      </c>
      <c r="V1218" s="10">
        <v>252</v>
      </c>
      <c r="W1218" s="12">
        <f t="shared" si="481"/>
        <v>1.003152979</v>
      </c>
      <c r="X1218" s="5">
        <f t="shared" si="482"/>
        <v>0.70138546999999996</v>
      </c>
      <c r="Y1218" s="11">
        <f t="shared" si="483"/>
        <v>0</v>
      </c>
      <c r="Z1218" s="2" t="s">
        <v>65</v>
      </c>
      <c r="AA1218" s="64">
        <f t="shared" si="490"/>
        <v>44683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2"/>
      <c r="DH1218" s="1"/>
      <c r="DI1218" s="1"/>
      <c r="DJ1218" s="1"/>
      <c r="DK1218" s="1"/>
      <c r="DL1218" s="1"/>
      <c r="DM1218" s="1"/>
    </row>
    <row r="1219" spans="1:117" x14ac:dyDescent="0.2">
      <c r="A1219" s="97">
        <f t="shared" si="484"/>
        <v>44660</v>
      </c>
      <c r="B1219" s="5">
        <f t="shared" si="473"/>
        <v>223.30476117999999</v>
      </c>
      <c r="C1219" s="5">
        <f t="shared" si="485"/>
        <v>187.49964754000001</v>
      </c>
      <c r="D1219" s="63">
        <f t="shared" si="486"/>
        <v>5739.56</v>
      </c>
      <c r="E1219" s="11">
        <f>IF(K1219=1,VLOOKUP(A1219,[1]Plan1!$BO$80:$BQ$314,3),E1218)</f>
        <v>5769.98</v>
      </c>
      <c r="F1219" s="143">
        <f t="shared" si="487"/>
        <v>44363</v>
      </c>
      <c r="G1219" s="9">
        <f t="shared" si="474"/>
        <v>5.3000578441551038E-3</v>
      </c>
      <c r="H1219" s="64">
        <f t="shared" si="491"/>
        <v>44669</v>
      </c>
      <c r="I1219" s="64">
        <f t="shared" si="475"/>
        <v>44669</v>
      </c>
      <c r="J1219" s="1">
        <f t="shared" si="488"/>
        <v>23</v>
      </c>
      <c r="K1219" s="1">
        <f t="shared" si="495"/>
        <v>19</v>
      </c>
      <c r="L1219" s="5">
        <f t="shared" si="476"/>
        <v>1.0043762899999999</v>
      </c>
      <c r="M1219" s="12">
        <f t="shared" si="496"/>
        <v>1.00530005</v>
      </c>
      <c r="N1219" s="12">
        <f t="shared" si="492"/>
        <v>1.1815132567090707</v>
      </c>
      <c r="O1219" s="5">
        <f t="shared" si="494"/>
        <v>1.1866839</v>
      </c>
      <c r="P1219" s="5">
        <f t="shared" si="477"/>
        <v>222.50281299</v>
      </c>
      <c r="Q1219" s="10">
        <f t="shared" si="478"/>
        <v>0</v>
      </c>
      <c r="R1219" s="6">
        <f t="shared" si="479"/>
        <v>0</v>
      </c>
      <c r="S1219" s="5">
        <f t="shared" si="480"/>
        <v>0</v>
      </c>
      <c r="T1219" s="6">
        <f t="shared" si="489"/>
        <v>0.12</v>
      </c>
      <c r="U1219" s="10">
        <f t="shared" si="493"/>
        <v>8</v>
      </c>
      <c r="V1219" s="10">
        <v>252</v>
      </c>
      <c r="W1219" s="12">
        <f t="shared" si="481"/>
        <v>1.003604216</v>
      </c>
      <c r="X1219" s="5">
        <f t="shared" si="482"/>
        <v>0.80194818999999995</v>
      </c>
      <c r="Y1219" s="11">
        <f t="shared" si="483"/>
        <v>0</v>
      </c>
      <c r="Z1219" s="2" t="s">
        <v>65</v>
      </c>
      <c r="AA1219" s="64">
        <f t="shared" si="490"/>
        <v>44683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2"/>
      <c r="DH1219" s="1"/>
      <c r="DI1219" s="1"/>
      <c r="DJ1219" s="1"/>
      <c r="DK1219" s="1"/>
      <c r="DL1219" s="1"/>
      <c r="DM1219" s="1"/>
    </row>
    <row r="1220" spans="1:117" x14ac:dyDescent="0.2">
      <c r="A1220" s="97">
        <f t="shared" si="484"/>
        <v>44661</v>
      </c>
      <c r="B1220" s="5">
        <f t="shared" si="473"/>
        <v>223.30476117999999</v>
      </c>
      <c r="C1220" s="5">
        <f t="shared" si="485"/>
        <v>187.49964754000001</v>
      </c>
      <c r="D1220" s="63">
        <f t="shared" si="486"/>
        <v>5739.56</v>
      </c>
      <c r="E1220" s="11">
        <f>IF(K1220=1,VLOOKUP(A1220,[1]Plan1!$BO$80:$BQ$314,3),E1219)</f>
        <v>5769.98</v>
      </c>
      <c r="F1220" s="143">
        <f t="shared" si="487"/>
        <v>44363</v>
      </c>
      <c r="G1220" s="9">
        <f t="shared" si="474"/>
        <v>5.3000578441551038E-3</v>
      </c>
      <c r="H1220" s="64">
        <f t="shared" si="491"/>
        <v>44669</v>
      </c>
      <c r="I1220" s="64">
        <f t="shared" si="475"/>
        <v>44669</v>
      </c>
      <c r="J1220" s="1">
        <f t="shared" si="488"/>
        <v>23</v>
      </c>
      <c r="K1220" s="1">
        <f t="shared" si="495"/>
        <v>19</v>
      </c>
      <c r="L1220" s="5">
        <f t="shared" si="476"/>
        <v>1.0043762899999999</v>
      </c>
      <c r="M1220" s="12">
        <f t="shared" si="496"/>
        <v>1.00530005</v>
      </c>
      <c r="N1220" s="12">
        <f t="shared" si="492"/>
        <v>1.1815132567090707</v>
      </c>
      <c r="O1220" s="5">
        <f t="shared" si="494"/>
        <v>1.1866839</v>
      </c>
      <c r="P1220" s="5">
        <f t="shared" si="477"/>
        <v>222.50281299</v>
      </c>
      <c r="Q1220" s="10">
        <f t="shared" si="478"/>
        <v>0</v>
      </c>
      <c r="R1220" s="6">
        <f t="shared" si="479"/>
        <v>0</v>
      </c>
      <c r="S1220" s="5">
        <f t="shared" si="480"/>
        <v>0</v>
      </c>
      <c r="T1220" s="6">
        <f t="shared" si="489"/>
        <v>0.12</v>
      </c>
      <c r="U1220" s="10">
        <f t="shared" si="493"/>
        <v>8</v>
      </c>
      <c r="V1220" s="10">
        <v>252</v>
      </c>
      <c r="W1220" s="12">
        <f t="shared" si="481"/>
        <v>1.003604216</v>
      </c>
      <c r="X1220" s="5">
        <f t="shared" si="482"/>
        <v>0.80194818999999995</v>
      </c>
      <c r="Y1220" s="11">
        <f t="shared" si="483"/>
        <v>0</v>
      </c>
      <c r="Z1220" s="2" t="s">
        <v>65</v>
      </c>
      <c r="AA1220" s="64">
        <f t="shared" si="490"/>
        <v>44683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2"/>
      <c r="DH1220" s="1"/>
      <c r="DI1220" s="1"/>
      <c r="DJ1220" s="1"/>
      <c r="DK1220" s="1"/>
      <c r="DL1220" s="1"/>
      <c r="DM1220" s="1"/>
    </row>
    <row r="1221" spans="1:117" x14ac:dyDescent="0.2">
      <c r="A1221" s="97">
        <f t="shared" si="484"/>
        <v>44662</v>
      </c>
      <c r="B1221" s="5">
        <f t="shared" si="473"/>
        <v>223.30476117999999</v>
      </c>
      <c r="C1221" s="5">
        <f t="shared" si="485"/>
        <v>187.49964754000001</v>
      </c>
      <c r="D1221" s="63">
        <f t="shared" si="486"/>
        <v>5739.56</v>
      </c>
      <c r="E1221" s="11">
        <f>IF(K1221=1,VLOOKUP(A1221,[1]Plan1!$BO$80:$BQ$314,3),E1220)</f>
        <v>5769.98</v>
      </c>
      <c r="F1221" s="143">
        <f t="shared" si="487"/>
        <v>44363</v>
      </c>
      <c r="G1221" s="9">
        <f t="shared" si="474"/>
        <v>5.3000578441551038E-3</v>
      </c>
      <c r="H1221" s="64">
        <f t="shared" si="491"/>
        <v>44669</v>
      </c>
      <c r="I1221" s="64">
        <f t="shared" si="475"/>
        <v>44669</v>
      </c>
      <c r="J1221" s="1">
        <f t="shared" si="488"/>
        <v>23</v>
      </c>
      <c r="K1221" s="1">
        <f t="shared" si="495"/>
        <v>19</v>
      </c>
      <c r="L1221" s="5">
        <f t="shared" si="476"/>
        <v>1.0043762899999999</v>
      </c>
      <c r="M1221" s="12">
        <f t="shared" si="496"/>
        <v>1.00530005</v>
      </c>
      <c r="N1221" s="12">
        <f t="shared" si="492"/>
        <v>1.1815132567090707</v>
      </c>
      <c r="O1221" s="5">
        <f t="shared" si="494"/>
        <v>1.1866839</v>
      </c>
      <c r="P1221" s="5">
        <f t="shared" si="477"/>
        <v>222.50281299</v>
      </c>
      <c r="Q1221" s="10">
        <f t="shared" si="478"/>
        <v>0</v>
      </c>
      <c r="R1221" s="6">
        <f t="shared" si="479"/>
        <v>0</v>
      </c>
      <c r="S1221" s="5">
        <f t="shared" si="480"/>
        <v>0</v>
      </c>
      <c r="T1221" s="6">
        <f t="shared" si="489"/>
        <v>0.12</v>
      </c>
      <c r="U1221" s="10">
        <f t="shared" si="493"/>
        <v>8</v>
      </c>
      <c r="V1221" s="10">
        <v>252</v>
      </c>
      <c r="W1221" s="12">
        <f t="shared" si="481"/>
        <v>1.003604216</v>
      </c>
      <c r="X1221" s="5">
        <f t="shared" si="482"/>
        <v>0.80194818999999995</v>
      </c>
      <c r="Y1221" s="11">
        <f t="shared" si="483"/>
        <v>0</v>
      </c>
      <c r="Z1221" s="2" t="s">
        <v>65</v>
      </c>
      <c r="AA1221" s="64">
        <f t="shared" si="490"/>
        <v>44683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2"/>
      <c r="DH1221" s="1"/>
      <c r="DI1221" s="1"/>
      <c r="DJ1221" s="1"/>
      <c r="DK1221" s="1"/>
      <c r="DL1221" s="1"/>
      <c r="DM1221" s="1"/>
    </row>
    <row r="1222" spans="1:117" x14ac:dyDescent="0.2">
      <c r="A1222" s="97">
        <f t="shared" si="484"/>
        <v>44663</v>
      </c>
      <c r="B1222" s="5">
        <f t="shared" si="473"/>
        <v>223.45655744999999</v>
      </c>
      <c r="C1222" s="5">
        <f t="shared" si="485"/>
        <v>187.49964754000001</v>
      </c>
      <c r="D1222" s="63">
        <f t="shared" si="486"/>
        <v>5739.56</v>
      </c>
      <c r="E1222" s="11">
        <f>IF(K1222=1,VLOOKUP(A1222,[1]Plan1!$BO$80:$BQ$314,3),E1221)</f>
        <v>5769.98</v>
      </c>
      <c r="F1222" s="143">
        <f t="shared" si="487"/>
        <v>44363</v>
      </c>
      <c r="G1222" s="9">
        <f t="shared" si="474"/>
        <v>5.3000578441551038E-3</v>
      </c>
      <c r="H1222" s="64">
        <f t="shared" si="491"/>
        <v>44669</v>
      </c>
      <c r="I1222" s="64">
        <f t="shared" si="475"/>
        <v>44669</v>
      </c>
      <c r="J1222" s="1">
        <f t="shared" si="488"/>
        <v>23</v>
      </c>
      <c r="K1222" s="1">
        <f t="shared" si="495"/>
        <v>20</v>
      </c>
      <c r="L1222" s="5">
        <f t="shared" si="476"/>
        <v>1.00460715</v>
      </c>
      <c r="M1222" s="12">
        <f t="shared" si="496"/>
        <v>1.00530005</v>
      </c>
      <c r="N1222" s="12">
        <f t="shared" si="492"/>
        <v>1.1815132567090707</v>
      </c>
      <c r="O1222" s="5">
        <f t="shared" si="494"/>
        <v>1.1869566600000001</v>
      </c>
      <c r="P1222" s="5">
        <f t="shared" si="477"/>
        <v>222.55395539</v>
      </c>
      <c r="Q1222" s="10">
        <f t="shared" si="478"/>
        <v>0</v>
      </c>
      <c r="R1222" s="6">
        <f t="shared" si="479"/>
        <v>0</v>
      </c>
      <c r="S1222" s="5">
        <f t="shared" si="480"/>
        <v>0</v>
      </c>
      <c r="T1222" s="6">
        <f t="shared" si="489"/>
        <v>0.12</v>
      </c>
      <c r="U1222" s="10">
        <f t="shared" si="493"/>
        <v>9</v>
      </c>
      <c r="V1222" s="10">
        <v>252</v>
      </c>
      <c r="W1222" s="12">
        <f t="shared" si="481"/>
        <v>1.0040556549999999</v>
      </c>
      <c r="X1222" s="5">
        <f t="shared" si="482"/>
        <v>0.90260205999999998</v>
      </c>
      <c r="Y1222" s="11">
        <f t="shared" si="483"/>
        <v>0</v>
      </c>
      <c r="Z1222" s="2" t="s">
        <v>65</v>
      </c>
      <c r="AA1222" s="64">
        <f t="shared" si="490"/>
        <v>44683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2"/>
      <c r="DH1222" s="1"/>
      <c r="DI1222" s="1"/>
      <c r="DJ1222" s="1"/>
      <c r="DK1222" s="1"/>
      <c r="DL1222" s="1"/>
      <c r="DM1222" s="1"/>
    </row>
    <row r="1223" spans="1:117" x14ac:dyDescent="0.2">
      <c r="A1223" s="97">
        <f t="shared" si="484"/>
        <v>44664</v>
      </c>
      <c r="B1223" s="5">
        <f t="shared" si="473"/>
        <v>223.60846014000001</v>
      </c>
      <c r="C1223" s="5">
        <f t="shared" si="485"/>
        <v>187.49964754000001</v>
      </c>
      <c r="D1223" s="63">
        <f t="shared" si="486"/>
        <v>5739.56</v>
      </c>
      <c r="E1223" s="11">
        <f>IF(K1223=1,VLOOKUP(A1223,[1]Plan1!$BO$80:$BQ$314,3),E1222)</f>
        <v>5769.98</v>
      </c>
      <c r="F1223" s="143">
        <f t="shared" si="487"/>
        <v>44363</v>
      </c>
      <c r="G1223" s="9">
        <f t="shared" si="474"/>
        <v>5.3000578441551038E-3</v>
      </c>
      <c r="H1223" s="64">
        <f t="shared" si="491"/>
        <v>44669</v>
      </c>
      <c r="I1223" s="64">
        <f t="shared" si="475"/>
        <v>44669</v>
      </c>
      <c r="J1223" s="1">
        <f t="shared" si="488"/>
        <v>23</v>
      </c>
      <c r="K1223" s="1">
        <f t="shared" si="495"/>
        <v>21</v>
      </c>
      <c r="L1223" s="5">
        <f t="shared" si="476"/>
        <v>1.0048380699999999</v>
      </c>
      <c r="M1223" s="12">
        <f t="shared" si="496"/>
        <v>1.00530005</v>
      </c>
      <c r="N1223" s="12">
        <f t="shared" si="492"/>
        <v>1.1815132567090707</v>
      </c>
      <c r="O1223" s="5">
        <f t="shared" si="494"/>
        <v>1.1872294999999999</v>
      </c>
      <c r="P1223" s="5">
        <f t="shared" si="477"/>
        <v>222.60511278999999</v>
      </c>
      <c r="Q1223" s="10">
        <f t="shared" si="478"/>
        <v>0</v>
      </c>
      <c r="R1223" s="6">
        <f t="shared" si="479"/>
        <v>0</v>
      </c>
      <c r="S1223" s="5">
        <f t="shared" si="480"/>
        <v>0</v>
      </c>
      <c r="T1223" s="6">
        <f t="shared" si="489"/>
        <v>0.12</v>
      </c>
      <c r="U1223" s="10">
        <f t="shared" si="493"/>
        <v>10</v>
      </c>
      <c r="V1223" s="10">
        <v>252</v>
      </c>
      <c r="W1223" s="12">
        <f t="shared" si="481"/>
        <v>1.004507297</v>
      </c>
      <c r="X1223" s="5">
        <f t="shared" si="482"/>
        <v>1.0033473500000001</v>
      </c>
      <c r="Y1223" s="11">
        <f t="shared" si="483"/>
        <v>0</v>
      </c>
      <c r="Z1223" s="2" t="s">
        <v>65</v>
      </c>
      <c r="AA1223" s="64">
        <f t="shared" si="490"/>
        <v>44683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2"/>
      <c r="DH1223" s="1"/>
      <c r="DI1223" s="1"/>
      <c r="DJ1223" s="1"/>
      <c r="DK1223" s="1"/>
      <c r="DL1223" s="1"/>
      <c r="DM1223" s="1"/>
    </row>
    <row r="1224" spans="1:117" x14ac:dyDescent="0.2">
      <c r="A1224" s="97">
        <f t="shared" si="484"/>
        <v>44665</v>
      </c>
      <c r="B1224" s="5">
        <f t="shared" si="473"/>
        <v>223.76046202000001</v>
      </c>
      <c r="C1224" s="5">
        <f t="shared" si="485"/>
        <v>187.49964754000001</v>
      </c>
      <c r="D1224" s="63">
        <f t="shared" si="486"/>
        <v>5739.56</v>
      </c>
      <c r="E1224" s="11">
        <f>IF(K1224=1,VLOOKUP(A1224,[1]Plan1!$BO$80:$BQ$314,3),E1223)</f>
        <v>5769.98</v>
      </c>
      <c r="F1224" s="143">
        <f t="shared" si="487"/>
        <v>44363</v>
      </c>
      <c r="G1224" s="9">
        <f t="shared" si="474"/>
        <v>5.3000578441551038E-3</v>
      </c>
      <c r="H1224" s="64">
        <f t="shared" si="491"/>
        <v>44669</v>
      </c>
      <c r="I1224" s="64">
        <f t="shared" si="475"/>
        <v>44669</v>
      </c>
      <c r="J1224" s="1">
        <f t="shared" si="488"/>
        <v>23</v>
      </c>
      <c r="K1224" s="1">
        <f t="shared" si="495"/>
        <v>22</v>
      </c>
      <c r="L1224" s="5">
        <f t="shared" si="476"/>
        <v>1.00506903</v>
      </c>
      <c r="M1224" s="12">
        <f t="shared" si="496"/>
        <v>1.00530005</v>
      </c>
      <c r="N1224" s="12">
        <f t="shared" si="492"/>
        <v>1.1815132567090707</v>
      </c>
      <c r="O1224" s="5">
        <f t="shared" si="494"/>
        <v>1.18750238</v>
      </c>
      <c r="P1224" s="5">
        <f t="shared" si="477"/>
        <v>222.6562777</v>
      </c>
      <c r="Q1224" s="10">
        <f t="shared" si="478"/>
        <v>0</v>
      </c>
      <c r="R1224" s="6">
        <f t="shared" si="479"/>
        <v>0</v>
      </c>
      <c r="S1224" s="5">
        <f t="shared" si="480"/>
        <v>0</v>
      </c>
      <c r="T1224" s="6">
        <f t="shared" si="489"/>
        <v>0.12</v>
      </c>
      <c r="U1224" s="10">
        <f t="shared" si="493"/>
        <v>11</v>
      </c>
      <c r="V1224" s="10">
        <v>252</v>
      </c>
      <c r="W1224" s="12">
        <f t="shared" si="481"/>
        <v>1.004959143</v>
      </c>
      <c r="X1224" s="5">
        <f t="shared" si="482"/>
        <v>1.1041843200000001</v>
      </c>
      <c r="Y1224" s="11">
        <f t="shared" si="483"/>
        <v>0</v>
      </c>
      <c r="Z1224" s="2" t="s">
        <v>65</v>
      </c>
      <c r="AA1224" s="64">
        <f t="shared" si="490"/>
        <v>44683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2"/>
      <c r="DH1224" s="1"/>
      <c r="DI1224" s="1"/>
      <c r="DJ1224" s="1"/>
      <c r="DK1224" s="1"/>
      <c r="DL1224" s="1"/>
      <c r="DM1224" s="1"/>
    </row>
    <row r="1225" spans="1:117" x14ac:dyDescent="0.2">
      <c r="A1225" s="97">
        <f t="shared" si="484"/>
        <v>44666</v>
      </c>
      <c r="B1225" s="5">
        <f t="shared" si="473"/>
        <v>223.91256852999999</v>
      </c>
      <c r="C1225" s="5">
        <f t="shared" si="485"/>
        <v>187.49964754000001</v>
      </c>
      <c r="D1225" s="63">
        <f t="shared" si="486"/>
        <v>5739.56</v>
      </c>
      <c r="E1225" s="11">
        <f>IF(K1225=1,VLOOKUP(A1225,[1]Plan1!$BO$80:$BQ$314,3),E1224)</f>
        <v>5769.98</v>
      </c>
      <c r="F1225" s="143">
        <f t="shared" si="487"/>
        <v>44363</v>
      </c>
      <c r="G1225" s="9">
        <f t="shared" si="474"/>
        <v>5.3000578441551038E-3</v>
      </c>
      <c r="H1225" s="64">
        <f t="shared" si="491"/>
        <v>44697</v>
      </c>
      <c r="I1225" s="64">
        <f t="shared" si="475"/>
        <v>44669</v>
      </c>
      <c r="J1225" s="1">
        <f t="shared" si="488"/>
        <v>23</v>
      </c>
      <c r="K1225" s="1">
        <f t="shared" si="495"/>
        <v>23</v>
      </c>
      <c r="L1225" s="5">
        <f t="shared" si="476"/>
        <v>1.00530005</v>
      </c>
      <c r="M1225" s="12">
        <f t="shared" si="496"/>
        <v>1.00530005</v>
      </c>
      <c r="N1225" s="12">
        <f t="shared" si="492"/>
        <v>1.1815132567090707</v>
      </c>
      <c r="O1225" s="5">
        <f t="shared" si="494"/>
        <v>1.18777533</v>
      </c>
      <c r="P1225" s="5">
        <f t="shared" si="477"/>
        <v>222.70745572999999</v>
      </c>
      <c r="Q1225" s="10">
        <f t="shared" si="478"/>
        <v>0</v>
      </c>
      <c r="R1225" s="6">
        <f t="shared" si="479"/>
        <v>0</v>
      </c>
      <c r="S1225" s="5">
        <f t="shared" si="480"/>
        <v>0</v>
      </c>
      <c r="T1225" s="6">
        <f t="shared" si="489"/>
        <v>0.12</v>
      </c>
      <c r="U1225" s="10">
        <f t="shared" si="493"/>
        <v>12</v>
      </c>
      <c r="V1225" s="10">
        <v>252</v>
      </c>
      <c r="W1225" s="12">
        <f t="shared" si="481"/>
        <v>1.005411192</v>
      </c>
      <c r="X1225" s="5">
        <f t="shared" si="482"/>
        <v>1.2051128</v>
      </c>
      <c r="Y1225" s="11">
        <f t="shared" si="483"/>
        <v>0</v>
      </c>
      <c r="Z1225" s="2" t="s">
        <v>65</v>
      </c>
      <c r="AA1225" s="64">
        <f t="shared" si="490"/>
        <v>44683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2"/>
      <c r="DH1225" s="1"/>
      <c r="DI1225" s="1"/>
      <c r="DJ1225" s="1"/>
      <c r="DK1225" s="1"/>
      <c r="DL1225" s="1"/>
      <c r="DM1225" s="1"/>
    </row>
    <row r="1226" spans="1:117" x14ac:dyDescent="0.2">
      <c r="A1226" s="97">
        <f t="shared" si="484"/>
        <v>44667</v>
      </c>
      <c r="B1226" s="5">
        <f t="shared" ref="B1226:B1289" si="497">(P1226+X1226)</f>
        <v>223.91256852999999</v>
      </c>
      <c r="C1226" s="5">
        <f t="shared" si="485"/>
        <v>187.49964754000001</v>
      </c>
      <c r="D1226" s="63">
        <f t="shared" si="486"/>
        <v>5739.56</v>
      </c>
      <c r="E1226" s="11">
        <f>IF(K1226=1,VLOOKUP(A1226,[1]Plan1!$BO$80:$BQ$314,3),E1225)</f>
        <v>5769.98</v>
      </c>
      <c r="F1226" s="143">
        <f t="shared" si="487"/>
        <v>44363</v>
      </c>
      <c r="G1226" s="9">
        <f t="shared" ref="G1226:G1289" si="498">(E1226/D1226)-1</f>
        <v>5.3000578441551038E-3</v>
      </c>
      <c r="H1226" s="64">
        <f t="shared" si="491"/>
        <v>44697</v>
      </c>
      <c r="I1226" s="64">
        <f t="shared" ref="I1226:I1289" si="499">IF(A1226&gt;I1225,H1226,I1225)</f>
        <v>44669</v>
      </c>
      <c r="J1226" s="1">
        <f t="shared" si="488"/>
        <v>23</v>
      </c>
      <c r="K1226" s="1">
        <f t="shared" si="495"/>
        <v>23</v>
      </c>
      <c r="L1226" s="5">
        <f t="shared" ref="L1226:L1289" si="500">TRUNC((E1226/D1226)^TRUNC((K1226/J1226),9),8)</f>
        <v>1.00530005</v>
      </c>
      <c r="M1226" s="12">
        <f t="shared" si="496"/>
        <v>1.00530005</v>
      </c>
      <c r="N1226" s="12">
        <f t="shared" si="492"/>
        <v>1.1815132567090707</v>
      </c>
      <c r="O1226" s="5">
        <f t="shared" si="494"/>
        <v>1.18777533</v>
      </c>
      <c r="P1226" s="5">
        <f t="shared" ref="P1226:P1289" si="501">TRUNC(C1226*O1226,8)</f>
        <v>222.70745572999999</v>
      </c>
      <c r="Q1226" s="10">
        <f t="shared" ref="Q1226:Q1289" si="502">IF(VLOOKUP(A1226,AD$10:AK$114,8)=VLOOKUP(A1225,AD$10:AK$114,8),0,VLOOKUP(A1226,AD$10:AK$114,8))</f>
        <v>0</v>
      </c>
      <c r="R1226" s="6">
        <f t="shared" ref="R1226:R1289" si="503">IF(Q1226&gt;0,VLOOKUP($A1226,$AD$10:$AI$114,6),0)</f>
        <v>0</v>
      </c>
      <c r="S1226" s="5">
        <f t="shared" ref="S1226:S1289" si="504">IF(R1226&gt;0,TRUNC(R1226*P1226,8),0)</f>
        <v>0</v>
      </c>
      <c r="T1226" s="6">
        <f t="shared" si="489"/>
        <v>0.12</v>
      </c>
      <c r="U1226" s="10">
        <f t="shared" si="493"/>
        <v>12</v>
      </c>
      <c r="V1226" s="10">
        <v>252</v>
      </c>
      <c r="W1226" s="12">
        <f t="shared" ref="W1226:W1289" si="505">ROUND((1+T1226)^TRUNC((U1226/V1226),9),9)</f>
        <v>1.005411192</v>
      </c>
      <c r="X1226" s="5">
        <f t="shared" ref="X1226:X1289" si="506">TRUNC((P1226*(W1226-1)),8)</f>
        <v>1.2051128</v>
      </c>
      <c r="Y1226" s="11">
        <f t="shared" ref="Y1226:Y1289" si="507">IF(Q1226&gt;0,S1226+X1226,0)</f>
        <v>0</v>
      </c>
      <c r="Z1226" s="2" t="s">
        <v>65</v>
      </c>
      <c r="AA1226" s="64">
        <f t="shared" si="490"/>
        <v>44683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2"/>
      <c r="DH1226" s="1"/>
      <c r="DI1226" s="1"/>
      <c r="DJ1226" s="1"/>
      <c r="DK1226" s="1"/>
      <c r="DL1226" s="1"/>
      <c r="DM1226" s="1"/>
    </row>
    <row r="1227" spans="1:117" x14ac:dyDescent="0.2">
      <c r="A1227" s="97">
        <f t="shared" ref="A1227:A1290" si="508">(A1226+1)</f>
        <v>44668</v>
      </c>
      <c r="B1227" s="5">
        <f t="shared" si="497"/>
        <v>223.91256852999999</v>
      </c>
      <c r="C1227" s="5">
        <f t="shared" ref="C1227:C1290" si="509">TRUNC(IF(Q1226&gt;0,VLOOKUP(A1226,$AD$12:$AE$114,2),C1226),8)</f>
        <v>187.49964754000001</v>
      </c>
      <c r="D1227" s="63">
        <f t="shared" ref="D1227:D1290" si="510">IF(E1227=E1226,D1226,E1226)</f>
        <v>5739.56</v>
      </c>
      <c r="E1227" s="11">
        <f>IF(K1227=1,VLOOKUP(A1227,[1]Plan1!$BO$80:$BQ$314,3),E1226)</f>
        <v>5769.98</v>
      </c>
      <c r="F1227" s="143">
        <f t="shared" ref="F1227:F1290" si="511">IF(D1227=D1226,F1226,A1227)</f>
        <v>44363</v>
      </c>
      <c r="G1227" s="9">
        <f t="shared" si="498"/>
        <v>5.3000578441551038E-3</v>
      </c>
      <c r="H1227" s="64">
        <f t="shared" si="491"/>
        <v>44697</v>
      </c>
      <c r="I1227" s="64">
        <f t="shared" si="499"/>
        <v>44669</v>
      </c>
      <c r="J1227" s="1">
        <f t="shared" ref="J1227:J1290" si="512">IF(I1227=I1226,J1226,NETWORKDAYS(I1226,I1227,$AD$118:$AD$502)-1)</f>
        <v>23</v>
      </c>
      <c r="K1227" s="1">
        <f t="shared" si="495"/>
        <v>23</v>
      </c>
      <c r="L1227" s="5">
        <f t="shared" si="500"/>
        <v>1.00530005</v>
      </c>
      <c r="M1227" s="12">
        <f t="shared" si="496"/>
        <v>1.00530005</v>
      </c>
      <c r="N1227" s="12">
        <f t="shared" si="492"/>
        <v>1.1815132567090707</v>
      </c>
      <c r="O1227" s="5">
        <f t="shared" si="494"/>
        <v>1.18777533</v>
      </c>
      <c r="P1227" s="5">
        <f t="shared" si="501"/>
        <v>222.70745572999999</v>
      </c>
      <c r="Q1227" s="10">
        <f t="shared" si="502"/>
        <v>0</v>
      </c>
      <c r="R1227" s="6">
        <f t="shared" si="503"/>
        <v>0</v>
      </c>
      <c r="S1227" s="5">
        <f t="shared" si="504"/>
        <v>0</v>
      </c>
      <c r="T1227" s="6">
        <f t="shared" ref="T1227:T1290" si="513">(T1226)</f>
        <v>0.12</v>
      </c>
      <c r="U1227" s="10">
        <f t="shared" si="493"/>
        <v>12</v>
      </c>
      <c r="V1227" s="10">
        <v>252</v>
      </c>
      <c r="W1227" s="12">
        <f t="shared" si="505"/>
        <v>1.005411192</v>
      </c>
      <c r="X1227" s="5">
        <f t="shared" si="506"/>
        <v>1.2051128</v>
      </c>
      <c r="Y1227" s="11">
        <f t="shared" si="507"/>
        <v>0</v>
      </c>
      <c r="Z1227" s="2" t="s">
        <v>65</v>
      </c>
      <c r="AA1227" s="64">
        <f t="shared" ref="AA1227:AA1290" si="514">IF(Q1226&gt;0,VLOOKUP(A1226,$AD$10:$AL$114,9),AA1226)</f>
        <v>44683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2"/>
      <c r="DH1227" s="1"/>
      <c r="DI1227" s="1"/>
      <c r="DJ1227" s="1"/>
      <c r="DK1227" s="1"/>
      <c r="DL1227" s="1"/>
      <c r="DM1227" s="1"/>
    </row>
    <row r="1228" spans="1:117" x14ac:dyDescent="0.2">
      <c r="A1228" s="97">
        <f t="shared" si="508"/>
        <v>44669</v>
      </c>
      <c r="B1228" s="5">
        <f t="shared" si="497"/>
        <v>223.91256852999999</v>
      </c>
      <c r="C1228" s="5">
        <f t="shared" si="509"/>
        <v>187.49964754000001</v>
      </c>
      <c r="D1228" s="63">
        <f t="shared" si="510"/>
        <v>5739.56</v>
      </c>
      <c r="E1228" s="11">
        <f>IF(K1228=1,VLOOKUP(A1228,[1]Plan1!$BO$80:$BQ$314,3),E1227)</f>
        <v>5769.98</v>
      </c>
      <c r="F1228" s="143">
        <f t="shared" si="511"/>
        <v>44363</v>
      </c>
      <c r="G1228" s="9">
        <f t="shared" si="498"/>
        <v>5.3000578441551038E-3</v>
      </c>
      <c r="H1228" s="64">
        <f t="shared" ref="H1228:H1291" si="515">IF(DAY(A1228)=15,VLOOKUP(A1228,AH$118:AK$167,4),H1227)</f>
        <v>44697</v>
      </c>
      <c r="I1228" s="64">
        <f t="shared" si="499"/>
        <v>44669</v>
      </c>
      <c r="J1228" s="1">
        <f t="shared" si="512"/>
        <v>23</v>
      </c>
      <c r="K1228" s="1">
        <f t="shared" si="495"/>
        <v>23</v>
      </c>
      <c r="L1228" s="5">
        <f t="shared" si="500"/>
        <v>1.00530005</v>
      </c>
      <c r="M1228" s="12">
        <f t="shared" si="496"/>
        <v>1.00530005</v>
      </c>
      <c r="N1228" s="12">
        <f t="shared" si="492"/>
        <v>1.1815132567090707</v>
      </c>
      <c r="O1228" s="5">
        <f t="shared" si="494"/>
        <v>1.18777533</v>
      </c>
      <c r="P1228" s="5">
        <f t="shared" si="501"/>
        <v>222.70745572999999</v>
      </c>
      <c r="Q1228" s="10">
        <f t="shared" si="502"/>
        <v>0</v>
      </c>
      <c r="R1228" s="6">
        <f t="shared" si="503"/>
        <v>0</v>
      </c>
      <c r="S1228" s="5">
        <f t="shared" si="504"/>
        <v>0</v>
      </c>
      <c r="T1228" s="6">
        <f t="shared" si="513"/>
        <v>0.12</v>
      </c>
      <c r="U1228" s="10">
        <f t="shared" si="493"/>
        <v>12</v>
      </c>
      <c r="V1228" s="10">
        <v>252</v>
      </c>
      <c r="W1228" s="12">
        <f t="shared" si="505"/>
        <v>1.005411192</v>
      </c>
      <c r="X1228" s="5">
        <f t="shared" si="506"/>
        <v>1.2051128</v>
      </c>
      <c r="Y1228" s="11">
        <f t="shared" si="507"/>
        <v>0</v>
      </c>
      <c r="Z1228" s="2" t="s">
        <v>65</v>
      </c>
      <c r="AA1228" s="64">
        <f t="shared" si="514"/>
        <v>44683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2"/>
      <c r="DH1228" s="1"/>
      <c r="DI1228" s="1"/>
      <c r="DJ1228" s="1"/>
      <c r="DK1228" s="1"/>
      <c r="DL1228" s="1"/>
      <c r="DM1228" s="1"/>
    </row>
    <row r="1229" spans="1:117" x14ac:dyDescent="0.2">
      <c r="A1229" s="97">
        <f t="shared" si="508"/>
        <v>44670</v>
      </c>
      <c r="B1229" s="5">
        <f t="shared" si="497"/>
        <v>224.07562039999999</v>
      </c>
      <c r="C1229" s="5">
        <f t="shared" si="509"/>
        <v>187.49964754000001</v>
      </c>
      <c r="D1229" s="63">
        <f t="shared" si="510"/>
        <v>5739.56</v>
      </c>
      <c r="E1229" s="11">
        <f>IF(K1229=1,VLOOKUP(A1229,[1]Plan1!$BO$80:$BQ$314,3),E1228)</f>
        <v>5769.98</v>
      </c>
      <c r="F1229" s="143">
        <f t="shared" si="511"/>
        <v>44363</v>
      </c>
      <c r="G1229" s="9">
        <f t="shared" si="498"/>
        <v>5.3000578441551038E-3</v>
      </c>
      <c r="H1229" s="64">
        <f t="shared" si="515"/>
        <v>44697</v>
      </c>
      <c r="I1229" s="64">
        <f t="shared" si="499"/>
        <v>44697</v>
      </c>
      <c r="J1229" s="1">
        <f t="shared" si="512"/>
        <v>19</v>
      </c>
      <c r="K1229" s="1">
        <f t="shared" si="495"/>
        <v>1</v>
      </c>
      <c r="L1229" s="5">
        <f t="shared" si="500"/>
        <v>1.00027825</v>
      </c>
      <c r="M1229" s="12">
        <f t="shared" si="496"/>
        <v>1.00530005</v>
      </c>
      <c r="N1229" s="12">
        <f t="shared" si="492"/>
        <v>1.1877753360452916</v>
      </c>
      <c r="O1229" s="5">
        <f t="shared" si="494"/>
        <v>1.18810583</v>
      </c>
      <c r="P1229" s="5">
        <f t="shared" si="501"/>
        <v>222.76942435999999</v>
      </c>
      <c r="Q1229" s="10">
        <f t="shared" si="502"/>
        <v>0</v>
      </c>
      <c r="R1229" s="6">
        <f t="shared" si="503"/>
        <v>0</v>
      </c>
      <c r="S1229" s="5">
        <f t="shared" si="504"/>
        <v>0</v>
      </c>
      <c r="T1229" s="6">
        <f t="shared" si="513"/>
        <v>0.12</v>
      </c>
      <c r="U1229" s="10">
        <f t="shared" si="493"/>
        <v>13</v>
      </c>
      <c r="V1229" s="10">
        <v>252</v>
      </c>
      <c r="W1229" s="12">
        <f t="shared" si="505"/>
        <v>1.0058634440000001</v>
      </c>
      <c r="X1229" s="5">
        <f t="shared" si="506"/>
        <v>1.3061960399999999</v>
      </c>
      <c r="Y1229" s="11">
        <f t="shared" si="507"/>
        <v>0</v>
      </c>
      <c r="Z1229" s="2" t="s">
        <v>65</v>
      </c>
      <c r="AA1229" s="64">
        <f t="shared" si="514"/>
        <v>44683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2"/>
      <c r="DH1229" s="1"/>
      <c r="DI1229" s="1"/>
      <c r="DJ1229" s="1"/>
      <c r="DK1229" s="1"/>
      <c r="DL1229" s="1"/>
      <c r="DM1229" s="1"/>
    </row>
    <row r="1230" spans="1:117" x14ac:dyDescent="0.2">
      <c r="A1230" s="97">
        <f t="shared" si="508"/>
        <v>44671</v>
      </c>
      <c r="B1230" s="5">
        <f t="shared" si="497"/>
        <v>224.23879076999998</v>
      </c>
      <c r="C1230" s="5">
        <f t="shared" si="509"/>
        <v>187.49964754000001</v>
      </c>
      <c r="D1230" s="63">
        <f t="shared" si="510"/>
        <v>5739.56</v>
      </c>
      <c r="E1230" s="11">
        <f>IF(K1230=1,VLOOKUP(A1230,[1]Plan1!$BO$80:$BQ$314,3),E1229)</f>
        <v>5769.98</v>
      </c>
      <c r="F1230" s="143">
        <f t="shared" si="511"/>
        <v>44363</v>
      </c>
      <c r="G1230" s="9">
        <f t="shared" si="498"/>
        <v>5.3000578441551038E-3</v>
      </c>
      <c r="H1230" s="64">
        <f t="shared" si="515"/>
        <v>44697</v>
      </c>
      <c r="I1230" s="64">
        <f t="shared" si="499"/>
        <v>44697</v>
      </c>
      <c r="J1230" s="1">
        <f t="shared" si="512"/>
        <v>19</v>
      </c>
      <c r="K1230" s="1">
        <f t="shared" si="495"/>
        <v>2</v>
      </c>
      <c r="L1230" s="5">
        <f t="shared" si="500"/>
        <v>1.00055658</v>
      </c>
      <c r="M1230" s="12">
        <f t="shared" si="496"/>
        <v>1.00530005</v>
      </c>
      <c r="N1230" s="12">
        <f t="shared" si="492"/>
        <v>1.1877753360452916</v>
      </c>
      <c r="O1230" s="5">
        <f t="shared" si="494"/>
        <v>1.1884364199999999</v>
      </c>
      <c r="P1230" s="5">
        <f t="shared" si="501"/>
        <v>222.83140986999999</v>
      </c>
      <c r="Q1230" s="10">
        <f t="shared" si="502"/>
        <v>0</v>
      </c>
      <c r="R1230" s="6">
        <f t="shared" si="503"/>
        <v>0</v>
      </c>
      <c r="S1230" s="5">
        <f t="shared" si="504"/>
        <v>0</v>
      </c>
      <c r="T1230" s="6">
        <f t="shared" si="513"/>
        <v>0.12</v>
      </c>
      <c r="U1230" s="10">
        <f t="shared" si="493"/>
        <v>14</v>
      </c>
      <c r="V1230" s="10">
        <v>252</v>
      </c>
      <c r="W1230" s="12">
        <f t="shared" si="505"/>
        <v>1.0063158999999999</v>
      </c>
      <c r="X1230" s="5">
        <f t="shared" si="506"/>
        <v>1.4073808999999999</v>
      </c>
      <c r="Y1230" s="11">
        <f t="shared" si="507"/>
        <v>0</v>
      </c>
      <c r="Z1230" s="2" t="s">
        <v>65</v>
      </c>
      <c r="AA1230" s="64">
        <f t="shared" si="514"/>
        <v>44683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2"/>
      <c r="DH1230" s="1"/>
      <c r="DI1230" s="1"/>
      <c r="DJ1230" s="1"/>
      <c r="DK1230" s="1"/>
      <c r="DL1230" s="1"/>
      <c r="DM1230" s="1"/>
    </row>
    <row r="1231" spans="1:117" x14ac:dyDescent="0.2">
      <c r="A1231" s="97">
        <f t="shared" si="508"/>
        <v>44672</v>
      </c>
      <c r="B1231" s="5">
        <f t="shared" si="497"/>
        <v>224.40207946000001</v>
      </c>
      <c r="C1231" s="5">
        <f t="shared" si="509"/>
        <v>187.49964754000001</v>
      </c>
      <c r="D1231" s="63">
        <f t="shared" si="510"/>
        <v>5739.56</v>
      </c>
      <c r="E1231" s="11">
        <f>IF(K1231=1,VLOOKUP(A1231,[1]Plan1!$BO$80:$BQ$314,3),E1230)</f>
        <v>5769.98</v>
      </c>
      <c r="F1231" s="143">
        <f t="shared" si="511"/>
        <v>44363</v>
      </c>
      <c r="G1231" s="9">
        <f t="shared" si="498"/>
        <v>5.3000578441551038E-3</v>
      </c>
      <c r="H1231" s="64">
        <f t="shared" si="515"/>
        <v>44697</v>
      </c>
      <c r="I1231" s="64">
        <f t="shared" si="499"/>
        <v>44697</v>
      </c>
      <c r="J1231" s="1">
        <f t="shared" si="512"/>
        <v>19</v>
      </c>
      <c r="K1231" s="1">
        <f t="shared" si="495"/>
        <v>3</v>
      </c>
      <c r="L1231" s="5">
        <f t="shared" si="500"/>
        <v>1.00083498</v>
      </c>
      <c r="M1231" s="12">
        <f t="shared" si="496"/>
        <v>1.00530005</v>
      </c>
      <c r="N1231" s="12">
        <f t="shared" si="492"/>
        <v>1.1877753360452916</v>
      </c>
      <c r="O1231" s="5">
        <f t="shared" si="494"/>
        <v>1.1887671</v>
      </c>
      <c r="P1231" s="5">
        <f t="shared" si="501"/>
        <v>222.89341225000001</v>
      </c>
      <c r="Q1231" s="10">
        <f t="shared" si="502"/>
        <v>0</v>
      </c>
      <c r="R1231" s="6">
        <f t="shared" si="503"/>
        <v>0</v>
      </c>
      <c r="S1231" s="5">
        <f t="shared" si="504"/>
        <v>0</v>
      </c>
      <c r="T1231" s="6">
        <f t="shared" si="513"/>
        <v>0.12</v>
      </c>
      <c r="U1231" s="10">
        <f t="shared" si="493"/>
        <v>15</v>
      </c>
      <c r="V1231" s="10">
        <v>252</v>
      </c>
      <c r="W1231" s="12">
        <f t="shared" si="505"/>
        <v>1.006768559</v>
      </c>
      <c r="X1231" s="5">
        <f t="shared" si="506"/>
        <v>1.50866721</v>
      </c>
      <c r="Y1231" s="11">
        <f t="shared" si="507"/>
        <v>0</v>
      </c>
      <c r="Z1231" s="2" t="s">
        <v>65</v>
      </c>
      <c r="AA1231" s="64">
        <f t="shared" si="514"/>
        <v>44683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2"/>
      <c r="DH1231" s="1"/>
      <c r="DI1231" s="1"/>
      <c r="DJ1231" s="1"/>
      <c r="DK1231" s="1"/>
      <c r="DL1231" s="1"/>
      <c r="DM1231" s="1"/>
    </row>
    <row r="1232" spans="1:117" x14ac:dyDescent="0.2">
      <c r="A1232" s="97">
        <f t="shared" si="508"/>
        <v>44673</v>
      </c>
      <c r="B1232" s="5">
        <f t="shared" si="497"/>
        <v>224.40207946000001</v>
      </c>
      <c r="C1232" s="5">
        <f t="shared" si="509"/>
        <v>187.49964754000001</v>
      </c>
      <c r="D1232" s="63">
        <f t="shared" si="510"/>
        <v>5739.56</v>
      </c>
      <c r="E1232" s="11">
        <f>IF(K1232=1,VLOOKUP(A1232,[1]Plan1!$BO$80:$BQ$314,3),E1231)</f>
        <v>5769.98</v>
      </c>
      <c r="F1232" s="143">
        <f t="shared" si="511"/>
        <v>44363</v>
      </c>
      <c r="G1232" s="9">
        <f t="shared" si="498"/>
        <v>5.3000578441551038E-3</v>
      </c>
      <c r="H1232" s="64">
        <f t="shared" si="515"/>
        <v>44697</v>
      </c>
      <c r="I1232" s="64">
        <f t="shared" si="499"/>
        <v>44697</v>
      </c>
      <c r="J1232" s="1">
        <f t="shared" si="512"/>
        <v>19</v>
      </c>
      <c r="K1232" s="1">
        <f t="shared" si="495"/>
        <v>3</v>
      </c>
      <c r="L1232" s="5">
        <f t="shared" si="500"/>
        <v>1.00083498</v>
      </c>
      <c r="M1232" s="12">
        <f t="shared" si="496"/>
        <v>1.00530005</v>
      </c>
      <c r="N1232" s="12">
        <f t="shared" si="492"/>
        <v>1.1877753360452916</v>
      </c>
      <c r="O1232" s="5">
        <f t="shared" si="494"/>
        <v>1.1887671</v>
      </c>
      <c r="P1232" s="5">
        <f t="shared" si="501"/>
        <v>222.89341225000001</v>
      </c>
      <c r="Q1232" s="10">
        <f t="shared" si="502"/>
        <v>0</v>
      </c>
      <c r="R1232" s="6">
        <f t="shared" si="503"/>
        <v>0</v>
      </c>
      <c r="S1232" s="5">
        <f t="shared" si="504"/>
        <v>0</v>
      </c>
      <c r="T1232" s="6">
        <f t="shared" si="513"/>
        <v>0.12</v>
      </c>
      <c r="U1232" s="10">
        <f t="shared" si="493"/>
        <v>15</v>
      </c>
      <c r="V1232" s="10">
        <v>252</v>
      </c>
      <c r="W1232" s="12">
        <f t="shared" si="505"/>
        <v>1.006768559</v>
      </c>
      <c r="X1232" s="5">
        <f t="shared" si="506"/>
        <v>1.50866721</v>
      </c>
      <c r="Y1232" s="11">
        <f t="shared" si="507"/>
        <v>0</v>
      </c>
      <c r="Z1232" s="2" t="s">
        <v>65</v>
      </c>
      <c r="AA1232" s="64">
        <f t="shared" si="514"/>
        <v>44683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2"/>
      <c r="DH1232" s="1"/>
      <c r="DI1232" s="1"/>
      <c r="DJ1232" s="1"/>
      <c r="DK1232" s="1"/>
      <c r="DL1232" s="1"/>
      <c r="DM1232" s="1"/>
    </row>
    <row r="1233" spans="1:117" x14ac:dyDescent="0.2">
      <c r="A1233" s="97">
        <f t="shared" si="508"/>
        <v>44674</v>
      </c>
      <c r="B1233" s="5">
        <f t="shared" si="497"/>
        <v>224.56548866</v>
      </c>
      <c r="C1233" s="5">
        <f t="shared" si="509"/>
        <v>187.49964754000001</v>
      </c>
      <c r="D1233" s="63">
        <f t="shared" si="510"/>
        <v>5739.56</v>
      </c>
      <c r="E1233" s="11">
        <f>IF(K1233=1,VLOOKUP(A1233,[1]Plan1!$BO$80:$BQ$314,3),E1232)</f>
        <v>5769.98</v>
      </c>
      <c r="F1233" s="143">
        <f t="shared" si="511"/>
        <v>44363</v>
      </c>
      <c r="G1233" s="9">
        <f t="shared" si="498"/>
        <v>5.3000578441551038E-3</v>
      </c>
      <c r="H1233" s="64">
        <f t="shared" si="515"/>
        <v>44697</v>
      </c>
      <c r="I1233" s="64">
        <f t="shared" si="499"/>
        <v>44697</v>
      </c>
      <c r="J1233" s="1">
        <f t="shared" si="512"/>
        <v>19</v>
      </c>
      <c r="K1233" s="1">
        <f t="shared" si="495"/>
        <v>4</v>
      </c>
      <c r="L1233" s="5">
        <f t="shared" si="500"/>
        <v>1.0011134699999999</v>
      </c>
      <c r="M1233" s="12">
        <f t="shared" si="496"/>
        <v>1.00530005</v>
      </c>
      <c r="N1233" s="12">
        <f t="shared" si="492"/>
        <v>1.1877753360452916</v>
      </c>
      <c r="O1233" s="5">
        <f t="shared" si="494"/>
        <v>1.1890978800000001</v>
      </c>
      <c r="P1233" s="5">
        <f t="shared" si="501"/>
        <v>222.95543339</v>
      </c>
      <c r="Q1233" s="10">
        <f t="shared" si="502"/>
        <v>0</v>
      </c>
      <c r="R1233" s="6">
        <f t="shared" si="503"/>
        <v>0</v>
      </c>
      <c r="S1233" s="5">
        <f t="shared" si="504"/>
        <v>0</v>
      </c>
      <c r="T1233" s="6">
        <f t="shared" si="513"/>
        <v>0.12</v>
      </c>
      <c r="U1233" s="10">
        <f t="shared" si="493"/>
        <v>16</v>
      </c>
      <c r="V1233" s="10">
        <v>252</v>
      </c>
      <c r="W1233" s="12">
        <f t="shared" si="505"/>
        <v>1.007221422</v>
      </c>
      <c r="X1233" s="5">
        <f t="shared" si="506"/>
        <v>1.6100552699999999</v>
      </c>
      <c r="Y1233" s="11">
        <f t="shared" si="507"/>
        <v>0</v>
      </c>
      <c r="Z1233" s="2" t="s">
        <v>65</v>
      </c>
      <c r="AA1233" s="64">
        <f t="shared" si="514"/>
        <v>44683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2"/>
      <c r="DH1233" s="1"/>
      <c r="DI1233" s="1"/>
      <c r="DJ1233" s="1"/>
      <c r="DK1233" s="1"/>
      <c r="DL1233" s="1"/>
      <c r="DM1233" s="1"/>
    </row>
    <row r="1234" spans="1:117" x14ac:dyDescent="0.2">
      <c r="A1234" s="97">
        <f t="shared" si="508"/>
        <v>44675</v>
      </c>
      <c r="B1234" s="5">
        <f t="shared" si="497"/>
        <v>224.56548866</v>
      </c>
      <c r="C1234" s="5">
        <f t="shared" si="509"/>
        <v>187.49964754000001</v>
      </c>
      <c r="D1234" s="63">
        <f t="shared" si="510"/>
        <v>5739.56</v>
      </c>
      <c r="E1234" s="11">
        <f>IF(K1234=1,VLOOKUP(A1234,[1]Plan1!$BO$80:$BQ$314,3),E1233)</f>
        <v>5769.98</v>
      </c>
      <c r="F1234" s="143">
        <f t="shared" si="511"/>
        <v>44363</v>
      </c>
      <c r="G1234" s="9">
        <f t="shared" si="498"/>
        <v>5.3000578441551038E-3</v>
      </c>
      <c r="H1234" s="64">
        <f t="shared" si="515"/>
        <v>44697</v>
      </c>
      <c r="I1234" s="64">
        <f t="shared" si="499"/>
        <v>44697</v>
      </c>
      <c r="J1234" s="1">
        <f t="shared" si="512"/>
        <v>19</v>
      </c>
      <c r="K1234" s="1">
        <f t="shared" si="495"/>
        <v>4</v>
      </c>
      <c r="L1234" s="5">
        <f t="shared" si="500"/>
        <v>1.0011134699999999</v>
      </c>
      <c r="M1234" s="12">
        <f t="shared" si="496"/>
        <v>1.00530005</v>
      </c>
      <c r="N1234" s="12">
        <f t="shared" si="492"/>
        <v>1.1877753360452916</v>
      </c>
      <c r="O1234" s="5">
        <f t="shared" si="494"/>
        <v>1.1890978800000001</v>
      </c>
      <c r="P1234" s="5">
        <f t="shared" si="501"/>
        <v>222.95543339</v>
      </c>
      <c r="Q1234" s="10">
        <f t="shared" si="502"/>
        <v>0</v>
      </c>
      <c r="R1234" s="6">
        <f t="shared" si="503"/>
        <v>0</v>
      </c>
      <c r="S1234" s="5">
        <f t="shared" si="504"/>
        <v>0</v>
      </c>
      <c r="T1234" s="6">
        <f t="shared" si="513"/>
        <v>0.12</v>
      </c>
      <c r="U1234" s="10">
        <f t="shared" si="493"/>
        <v>16</v>
      </c>
      <c r="V1234" s="10">
        <v>252</v>
      </c>
      <c r="W1234" s="12">
        <f t="shared" si="505"/>
        <v>1.007221422</v>
      </c>
      <c r="X1234" s="5">
        <f t="shared" si="506"/>
        <v>1.6100552699999999</v>
      </c>
      <c r="Y1234" s="11">
        <f t="shared" si="507"/>
        <v>0</v>
      </c>
      <c r="Z1234" s="2" t="s">
        <v>65</v>
      </c>
      <c r="AA1234" s="64">
        <f t="shared" si="514"/>
        <v>44683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2"/>
      <c r="DH1234" s="1"/>
      <c r="DI1234" s="1"/>
      <c r="DJ1234" s="1"/>
      <c r="DK1234" s="1"/>
      <c r="DL1234" s="1"/>
      <c r="DM1234" s="1"/>
    </row>
    <row r="1235" spans="1:117" x14ac:dyDescent="0.2">
      <c r="A1235" s="97">
        <f t="shared" si="508"/>
        <v>44676</v>
      </c>
      <c r="B1235" s="5">
        <f t="shared" si="497"/>
        <v>224.56548866</v>
      </c>
      <c r="C1235" s="5">
        <f t="shared" si="509"/>
        <v>187.49964754000001</v>
      </c>
      <c r="D1235" s="63">
        <f t="shared" si="510"/>
        <v>5739.56</v>
      </c>
      <c r="E1235" s="11">
        <f>IF(K1235=1,VLOOKUP(A1235,[1]Plan1!$BO$80:$BQ$314,3),E1234)</f>
        <v>5769.98</v>
      </c>
      <c r="F1235" s="143">
        <f t="shared" si="511"/>
        <v>44363</v>
      </c>
      <c r="G1235" s="9">
        <f t="shared" si="498"/>
        <v>5.3000578441551038E-3</v>
      </c>
      <c r="H1235" s="64">
        <f t="shared" si="515"/>
        <v>44697</v>
      </c>
      <c r="I1235" s="64">
        <f t="shared" si="499"/>
        <v>44697</v>
      </c>
      <c r="J1235" s="1">
        <f t="shared" si="512"/>
        <v>19</v>
      </c>
      <c r="K1235" s="1">
        <f t="shared" si="495"/>
        <v>4</v>
      </c>
      <c r="L1235" s="5">
        <f t="shared" si="500"/>
        <v>1.0011134699999999</v>
      </c>
      <c r="M1235" s="12">
        <f t="shared" si="496"/>
        <v>1.00530005</v>
      </c>
      <c r="N1235" s="12">
        <f t="shared" si="492"/>
        <v>1.1877753360452916</v>
      </c>
      <c r="O1235" s="5">
        <f t="shared" si="494"/>
        <v>1.1890978800000001</v>
      </c>
      <c r="P1235" s="5">
        <f t="shared" si="501"/>
        <v>222.95543339</v>
      </c>
      <c r="Q1235" s="10">
        <f t="shared" si="502"/>
        <v>0</v>
      </c>
      <c r="R1235" s="6">
        <f t="shared" si="503"/>
        <v>0</v>
      </c>
      <c r="S1235" s="5">
        <f t="shared" si="504"/>
        <v>0</v>
      </c>
      <c r="T1235" s="6">
        <f t="shared" si="513"/>
        <v>0.12</v>
      </c>
      <c r="U1235" s="10">
        <f t="shared" si="493"/>
        <v>16</v>
      </c>
      <c r="V1235" s="10">
        <v>252</v>
      </c>
      <c r="W1235" s="12">
        <f t="shared" si="505"/>
        <v>1.007221422</v>
      </c>
      <c r="X1235" s="5">
        <f t="shared" si="506"/>
        <v>1.6100552699999999</v>
      </c>
      <c r="Y1235" s="11">
        <f t="shared" si="507"/>
        <v>0</v>
      </c>
      <c r="Z1235" s="2" t="s">
        <v>65</v>
      </c>
      <c r="AA1235" s="64">
        <f t="shared" si="514"/>
        <v>44683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2"/>
      <c r="DH1235" s="1"/>
      <c r="DI1235" s="1"/>
      <c r="DJ1235" s="1"/>
      <c r="DK1235" s="1"/>
      <c r="DL1235" s="1"/>
      <c r="DM1235" s="1"/>
    </row>
    <row r="1236" spans="1:117" x14ac:dyDescent="0.2">
      <c r="A1236" s="97">
        <f t="shared" si="508"/>
        <v>44677</v>
      </c>
      <c r="B1236" s="5">
        <f t="shared" si="497"/>
        <v>224.72901629</v>
      </c>
      <c r="C1236" s="5">
        <f t="shared" si="509"/>
        <v>187.49964754000001</v>
      </c>
      <c r="D1236" s="63">
        <f t="shared" si="510"/>
        <v>5739.56</v>
      </c>
      <c r="E1236" s="11">
        <f>IF(K1236=1,VLOOKUP(A1236,[1]Plan1!$BO$80:$BQ$314,3),E1235)</f>
        <v>5769.98</v>
      </c>
      <c r="F1236" s="143">
        <f t="shared" si="511"/>
        <v>44363</v>
      </c>
      <c r="G1236" s="9">
        <f t="shared" si="498"/>
        <v>5.3000578441551038E-3</v>
      </c>
      <c r="H1236" s="64">
        <f t="shared" si="515"/>
        <v>44697</v>
      </c>
      <c r="I1236" s="64">
        <f t="shared" si="499"/>
        <v>44697</v>
      </c>
      <c r="J1236" s="1">
        <f t="shared" si="512"/>
        <v>19</v>
      </c>
      <c r="K1236" s="1">
        <f t="shared" si="495"/>
        <v>5</v>
      </c>
      <c r="L1236" s="5">
        <f t="shared" si="500"/>
        <v>1.0013920300000001</v>
      </c>
      <c r="M1236" s="12">
        <f t="shared" si="496"/>
        <v>1.00530005</v>
      </c>
      <c r="N1236" s="12">
        <f t="shared" si="492"/>
        <v>1.1877753360452916</v>
      </c>
      <c r="O1236" s="5">
        <f t="shared" si="494"/>
        <v>1.18942875</v>
      </c>
      <c r="P1236" s="5">
        <f t="shared" si="501"/>
        <v>223.01747139</v>
      </c>
      <c r="Q1236" s="10">
        <f t="shared" si="502"/>
        <v>0</v>
      </c>
      <c r="R1236" s="6">
        <f t="shared" si="503"/>
        <v>0</v>
      </c>
      <c r="S1236" s="5">
        <f t="shared" si="504"/>
        <v>0</v>
      </c>
      <c r="T1236" s="6">
        <f t="shared" si="513"/>
        <v>0.12</v>
      </c>
      <c r="U1236" s="10">
        <f t="shared" si="493"/>
        <v>17</v>
      </c>
      <c r="V1236" s="10">
        <v>252</v>
      </c>
      <c r="W1236" s="12">
        <f t="shared" si="505"/>
        <v>1.0076744879999999</v>
      </c>
      <c r="X1236" s="5">
        <f t="shared" si="506"/>
        <v>1.7115449</v>
      </c>
      <c r="Y1236" s="11">
        <f t="shared" si="507"/>
        <v>0</v>
      </c>
      <c r="Z1236" s="2" t="s">
        <v>65</v>
      </c>
      <c r="AA1236" s="64">
        <f t="shared" si="514"/>
        <v>44683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2"/>
      <c r="DH1236" s="1"/>
      <c r="DI1236" s="1"/>
      <c r="DJ1236" s="1"/>
      <c r="DK1236" s="1"/>
      <c r="DL1236" s="1"/>
      <c r="DM1236" s="1"/>
    </row>
    <row r="1237" spans="1:117" x14ac:dyDescent="0.2">
      <c r="A1237" s="97">
        <f t="shared" si="508"/>
        <v>44678</v>
      </c>
      <c r="B1237" s="5">
        <f t="shared" si="497"/>
        <v>224.89266268</v>
      </c>
      <c r="C1237" s="5">
        <f t="shared" si="509"/>
        <v>187.49964754000001</v>
      </c>
      <c r="D1237" s="63">
        <f t="shared" si="510"/>
        <v>5739.56</v>
      </c>
      <c r="E1237" s="11">
        <f>IF(K1237=1,VLOOKUP(A1237,[1]Plan1!$BO$80:$BQ$314,3),E1236)</f>
        <v>5769.98</v>
      </c>
      <c r="F1237" s="143">
        <f t="shared" si="511"/>
        <v>44363</v>
      </c>
      <c r="G1237" s="9">
        <f t="shared" si="498"/>
        <v>5.3000578441551038E-3</v>
      </c>
      <c r="H1237" s="64">
        <f t="shared" si="515"/>
        <v>44697</v>
      </c>
      <c r="I1237" s="64">
        <f t="shared" si="499"/>
        <v>44697</v>
      </c>
      <c r="J1237" s="1">
        <f t="shared" si="512"/>
        <v>19</v>
      </c>
      <c r="K1237" s="1">
        <f t="shared" si="495"/>
        <v>6</v>
      </c>
      <c r="L1237" s="5">
        <f t="shared" si="500"/>
        <v>1.00167067</v>
      </c>
      <c r="M1237" s="12">
        <f t="shared" si="496"/>
        <v>1.00530005</v>
      </c>
      <c r="N1237" s="12">
        <f t="shared" si="492"/>
        <v>1.1877753360452916</v>
      </c>
      <c r="O1237" s="5">
        <f t="shared" si="494"/>
        <v>1.1897597099999999</v>
      </c>
      <c r="P1237" s="5">
        <f t="shared" si="501"/>
        <v>223.07952628000001</v>
      </c>
      <c r="Q1237" s="10">
        <f t="shared" si="502"/>
        <v>0</v>
      </c>
      <c r="R1237" s="6">
        <f t="shared" si="503"/>
        <v>0</v>
      </c>
      <c r="S1237" s="5">
        <f t="shared" si="504"/>
        <v>0</v>
      </c>
      <c r="T1237" s="6">
        <f t="shared" si="513"/>
        <v>0.12</v>
      </c>
      <c r="U1237" s="10">
        <f t="shared" si="493"/>
        <v>18</v>
      </c>
      <c r="V1237" s="10">
        <v>252</v>
      </c>
      <c r="W1237" s="12">
        <f t="shared" si="505"/>
        <v>1.0081277580000001</v>
      </c>
      <c r="X1237" s="5">
        <f t="shared" si="506"/>
        <v>1.8131364000000001</v>
      </c>
      <c r="Y1237" s="11">
        <f t="shared" si="507"/>
        <v>0</v>
      </c>
      <c r="Z1237" s="2" t="s">
        <v>65</v>
      </c>
      <c r="AA1237" s="64">
        <f t="shared" si="514"/>
        <v>44683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2"/>
      <c r="DH1237" s="1"/>
      <c r="DI1237" s="1"/>
      <c r="DJ1237" s="1"/>
      <c r="DK1237" s="1"/>
      <c r="DL1237" s="1"/>
      <c r="DM1237" s="1"/>
    </row>
    <row r="1238" spans="1:117" x14ac:dyDescent="0.2">
      <c r="A1238" s="97">
        <f t="shared" si="508"/>
        <v>44679</v>
      </c>
      <c r="B1238" s="5">
        <f t="shared" si="497"/>
        <v>225.05642997000001</v>
      </c>
      <c r="C1238" s="5">
        <f t="shared" si="509"/>
        <v>187.49964754000001</v>
      </c>
      <c r="D1238" s="63">
        <f t="shared" si="510"/>
        <v>5739.56</v>
      </c>
      <c r="E1238" s="11">
        <f>IF(K1238=1,VLOOKUP(A1238,[1]Plan1!$BO$80:$BQ$314,3),E1237)</f>
        <v>5769.98</v>
      </c>
      <c r="F1238" s="143">
        <f t="shared" si="511"/>
        <v>44363</v>
      </c>
      <c r="G1238" s="9">
        <f t="shared" si="498"/>
        <v>5.3000578441551038E-3</v>
      </c>
      <c r="H1238" s="64">
        <f t="shared" si="515"/>
        <v>44697</v>
      </c>
      <c r="I1238" s="64">
        <f t="shared" si="499"/>
        <v>44697</v>
      </c>
      <c r="J1238" s="1">
        <f t="shared" si="512"/>
        <v>19</v>
      </c>
      <c r="K1238" s="1">
        <f t="shared" si="495"/>
        <v>7</v>
      </c>
      <c r="L1238" s="5">
        <f t="shared" si="500"/>
        <v>1.0019493900000001</v>
      </c>
      <c r="M1238" s="12">
        <f t="shared" si="496"/>
        <v>1.00530005</v>
      </c>
      <c r="N1238" s="12">
        <f t="shared" si="492"/>
        <v>1.1877753360452916</v>
      </c>
      <c r="O1238" s="5">
        <f t="shared" si="494"/>
        <v>1.1900907700000001</v>
      </c>
      <c r="P1238" s="5">
        <f t="shared" si="501"/>
        <v>223.14159991</v>
      </c>
      <c r="Q1238" s="10">
        <f t="shared" si="502"/>
        <v>0</v>
      </c>
      <c r="R1238" s="6">
        <f t="shared" si="503"/>
        <v>0</v>
      </c>
      <c r="S1238" s="5">
        <f t="shared" si="504"/>
        <v>0</v>
      </c>
      <c r="T1238" s="6">
        <f t="shared" si="513"/>
        <v>0.12</v>
      </c>
      <c r="U1238" s="10">
        <f t="shared" si="493"/>
        <v>19</v>
      </c>
      <c r="V1238" s="10">
        <v>252</v>
      </c>
      <c r="W1238" s="12">
        <f t="shared" si="505"/>
        <v>1.0085812329999999</v>
      </c>
      <c r="X1238" s="5">
        <f t="shared" si="506"/>
        <v>1.9148300599999999</v>
      </c>
      <c r="Y1238" s="11">
        <f t="shared" si="507"/>
        <v>0</v>
      </c>
      <c r="Z1238" s="2" t="s">
        <v>65</v>
      </c>
      <c r="AA1238" s="64">
        <f t="shared" si="514"/>
        <v>44683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2"/>
      <c r="DH1238" s="1"/>
      <c r="DI1238" s="1"/>
      <c r="DJ1238" s="1"/>
      <c r="DK1238" s="1"/>
      <c r="DL1238" s="1"/>
      <c r="DM1238" s="1"/>
    </row>
    <row r="1239" spans="1:117" x14ac:dyDescent="0.2">
      <c r="A1239" s="97">
        <f t="shared" si="508"/>
        <v>44680</v>
      </c>
      <c r="B1239" s="5">
        <f t="shared" si="497"/>
        <v>225.220314</v>
      </c>
      <c r="C1239" s="5">
        <f t="shared" si="509"/>
        <v>187.49964754000001</v>
      </c>
      <c r="D1239" s="63">
        <f t="shared" si="510"/>
        <v>5739.56</v>
      </c>
      <c r="E1239" s="11">
        <f>IF(K1239=1,VLOOKUP(A1239,[1]Plan1!$BO$80:$BQ$314,3),E1238)</f>
        <v>5769.98</v>
      </c>
      <c r="F1239" s="143">
        <f t="shared" si="511"/>
        <v>44363</v>
      </c>
      <c r="G1239" s="9">
        <f t="shared" si="498"/>
        <v>5.3000578441551038E-3</v>
      </c>
      <c r="H1239" s="64">
        <f t="shared" si="515"/>
        <v>44697</v>
      </c>
      <c r="I1239" s="64">
        <f t="shared" si="499"/>
        <v>44697</v>
      </c>
      <c r="J1239" s="1">
        <f t="shared" si="512"/>
        <v>19</v>
      </c>
      <c r="K1239" s="1">
        <f t="shared" si="495"/>
        <v>8</v>
      </c>
      <c r="L1239" s="5">
        <f t="shared" si="500"/>
        <v>1.0022281799999999</v>
      </c>
      <c r="M1239" s="12">
        <f t="shared" si="496"/>
        <v>1.00530005</v>
      </c>
      <c r="N1239" s="12">
        <f t="shared" si="492"/>
        <v>1.1877753360452916</v>
      </c>
      <c r="O1239" s="5">
        <f t="shared" si="494"/>
        <v>1.19042191</v>
      </c>
      <c r="P1239" s="5">
        <f t="shared" si="501"/>
        <v>223.20368854</v>
      </c>
      <c r="Q1239" s="10">
        <f t="shared" si="502"/>
        <v>0</v>
      </c>
      <c r="R1239" s="6">
        <f t="shared" si="503"/>
        <v>0</v>
      </c>
      <c r="S1239" s="5">
        <f t="shared" si="504"/>
        <v>0</v>
      </c>
      <c r="T1239" s="6">
        <f t="shared" si="513"/>
        <v>0.12</v>
      </c>
      <c r="U1239" s="10">
        <f t="shared" si="493"/>
        <v>20</v>
      </c>
      <c r="V1239" s="10">
        <v>252</v>
      </c>
      <c r="W1239" s="12">
        <f t="shared" si="505"/>
        <v>1.0090349110000001</v>
      </c>
      <c r="X1239" s="5">
        <f t="shared" si="506"/>
        <v>2.0166254600000002</v>
      </c>
      <c r="Y1239" s="11">
        <f t="shared" si="507"/>
        <v>0</v>
      </c>
      <c r="Z1239" s="2" t="s">
        <v>65</v>
      </c>
      <c r="AA1239" s="64">
        <f t="shared" si="514"/>
        <v>44683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2"/>
      <c r="DH1239" s="1"/>
      <c r="DI1239" s="1"/>
      <c r="DJ1239" s="1"/>
      <c r="DK1239" s="1"/>
      <c r="DL1239" s="1"/>
      <c r="DM1239" s="1"/>
    </row>
    <row r="1240" spans="1:117" x14ac:dyDescent="0.2">
      <c r="A1240" s="97">
        <f t="shared" si="508"/>
        <v>44681</v>
      </c>
      <c r="B1240" s="5">
        <f t="shared" si="497"/>
        <v>225.38432073000001</v>
      </c>
      <c r="C1240" s="5">
        <f t="shared" si="509"/>
        <v>187.49964754000001</v>
      </c>
      <c r="D1240" s="63">
        <f t="shared" si="510"/>
        <v>5739.56</v>
      </c>
      <c r="E1240" s="11">
        <f>IF(K1240=1,VLOOKUP(A1240,[1]Plan1!$BO$80:$BQ$314,3),E1239)</f>
        <v>5769.98</v>
      </c>
      <c r="F1240" s="143">
        <f t="shared" si="511"/>
        <v>44363</v>
      </c>
      <c r="G1240" s="9">
        <f t="shared" si="498"/>
        <v>5.3000578441551038E-3</v>
      </c>
      <c r="H1240" s="64">
        <f t="shared" si="515"/>
        <v>44697</v>
      </c>
      <c r="I1240" s="64">
        <f t="shared" si="499"/>
        <v>44697</v>
      </c>
      <c r="J1240" s="1">
        <f t="shared" si="512"/>
        <v>19</v>
      </c>
      <c r="K1240" s="1">
        <f t="shared" si="495"/>
        <v>9</v>
      </c>
      <c r="L1240" s="5">
        <f t="shared" si="500"/>
        <v>1.0025070599999999</v>
      </c>
      <c r="M1240" s="12">
        <f t="shared" si="496"/>
        <v>1.00530005</v>
      </c>
      <c r="N1240" s="12">
        <f t="shared" si="492"/>
        <v>1.1877753360452916</v>
      </c>
      <c r="O1240" s="5">
        <f t="shared" si="494"/>
        <v>1.1907531600000001</v>
      </c>
      <c r="P1240" s="5">
        <f t="shared" si="501"/>
        <v>223.2657978</v>
      </c>
      <c r="Q1240" s="10">
        <f t="shared" si="502"/>
        <v>0</v>
      </c>
      <c r="R1240" s="6">
        <f t="shared" si="503"/>
        <v>0</v>
      </c>
      <c r="S1240" s="5">
        <f t="shared" si="504"/>
        <v>0</v>
      </c>
      <c r="T1240" s="6">
        <f t="shared" si="513"/>
        <v>0.12</v>
      </c>
      <c r="U1240" s="10">
        <f t="shared" si="493"/>
        <v>21</v>
      </c>
      <c r="V1240" s="10">
        <v>252</v>
      </c>
      <c r="W1240" s="12">
        <f t="shared" si="505"/>
        <v>1.0094887930000001</v>
      </c>
      <c r="X1240" s="5">
        <f t="shared" si="506"/>
        <v>2.1185229300000001</v>
      </c>
      <c r="Y1240" s="11">
        <f t="shared" si="507"/>
        <v>0</v>
      </c>
      <c r="Z1240" s="2" t="s">
        <v>65</v>
      </c>
      <c r="AA1240" s="64">
        <f t="shared" si="514"/>
        <v>44683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2"/>
      <c r="DH1240" s="1"/>
      <c r="DI1240" s="1"/>
      <c r="DJ1240" s="1"/>
      <c r="DK1240" s="1"/>
      <c r="DL1240" s="1"/>
      <c r="DM1240" s="1"/>
    </row>
    <row r="1241" spans="1:117" x14ac:dyDescent="0.2">
      <c r="A1241" s="97">
        <f t="shared" si="508"/>
        <v>44682</v>
      </c>
      <c r="B1241" s="5">
        <f t="shared" si="497"/>
        <v>225.38432073000001</v>
      </c>
      <c r="C1241" s="5">
        <f t="shared" si="509"/>
        <v>187.49964754000001</v>
      </c>
      <c r="D1241" s="63">
        <f t="shared" si="510"/>
        <v>5739.56</v>
      </c>
      <c r="E1241" s="11">
        <f>IF(K1241=1,VLOOKUP(A1241,[1]Plan1!$BO$80:$BQ$314,3),E1240)</f>
        <v>5769.98</v>
      </c>
      <c r="F1241" s="143">
        <f t="shared" si="511"/>
        <v>44363</v>
      </c>
      <c r="G1241" s="9">
        <f t="shared" si="498"/>
        <v>5.3000578441551038E-3</v>
      </c>
      <c r="H1241" s="64">
        <f t="shared" si="515"/>
        <v>44697</v>
      </c>
      <c r="I1241" s="64">
        <f t="shared" si="499"/>
        <v>44697</v>
      </c>
      <c r="J1241" s="1">
        <f t="shared" si="512"/>
        <v>19</v>
      </c>
      <c r="K1241" s="1">
        <f t="shared" si="495"/>
        <v>9</v>
      </c>
      <c r="L1241" s="5">
        <f t="shared" si="500"/>
        <v>1.0025070599999999</v>
      </c>
      <c r="M1241" s="12">
        <f t="shared" si="496"/>
        <v>1.00530005</v>
      </c>
      <c r="N1241" s="12">
        <f t="shared" si="492"/>
        <v>1.1877753360452916</v>
      </c>
      <c r="O1241" s="5">
        <f t="shared" si="494"/>
        <v>1.1907531600000001</v>
      </c>
      <c r="P1241" s="5">
        <f t="shared" si="501"/>
        <v>223.2657978</v>
      </c>
      <c r="Q1241" s="10">
        <f t="shared" si="502"/>
        <v>0</v>
      </c>
      <c r="R1241" s="6">
        <f t="shared" si="503"/>
        <v>0</v>
      </c>
      <c r="S1241" s="5">
        <f t="shared" si="504"/>
        <v>0</v>
      </c>
      <c r="T1241" s="6">
        <f t="shared" si="513"/>
        <v>0.12</v>
      </c>
      <c r="U1241" s="10">
        <f t="shared" si="493"/>
        <v>21</v>
      </c>
      <c r="V1241" s="10">
        <v>252</v>
      </c>
      <c r="W1241" s="12">
        <f t="shared" si="505"/>
        <v>1.0094887930000001</v>
      </c>
      <c r="X1241" s="5">
        <f t="shared" si="506"/>
        <v>2.1185229300000001</v>
      </c>
      <c r="Y1241" s="11">
        <f t="shared" si="507"/>
        <v>0</v>
      </c>
      <c r="Z1241" s="2" t="s">
        <v>65</v>
      </c>
      <c r="AA1241" s="64">
        <f t="shared" si="514"/>
        <v>44683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2"/>
      <c r="DH1241" s="1"/>
      <c r="DI1241" s="1"/>
      <c r="DJ1241" s="1"/>
      <c r="DK1241" s="1"/>
      <c r="DL1241" s="1"/>
      <c r="DM1241" s="1"/>
    </row>
    <row r="1242" spans="1:117" x14ac:dyDescent="0.2">
      <c r="A1242" s="97">
        <f t="shared" si="508"/>
        <v>44683</v>
      </c>
      <c r="B1242" s="5">
        <f t="shared" si="497"/>
        <v>225.38432073000001</v>
      </c>
      <c r="C1242" s="5">
        <f t="shared" si="509"/>
        <v>187.49964754000001</v>
      </c>
      <c r="D1242" s="63">
        <f t="shared" si="510"/>
        <v>5739.56</v>
      </c>
      <c r="E1242" s="11">
        <f>IF(K1242=1,VLOOKUP(A1242,[1]Plan1!$BO$80:$BQ$314,3),E1241)</f>
        <v>5769.98</v>
      </c>
      <c r="F1242" s="143">
        <f t="shared" si="511"/>
        <v>44363</v>
      </c>
      <c r="G1242" s="9">
        <f t="shared" si="498"/>
        <v>5.3000578441551038E-3</v>
      </c>
      <c r="H1242" s="64">
        <f t="shared" si="515"/>
        <v>44697</v>
      </c>
      <c r="I1242" s="64">
        <f t="shared" si="499"/>
        <v>44697</v>
      </c>
      <c r="J1242" s="1">
        <f t="shared" si="512"/>
        <v>19</v>
      </c>
      <c r="K1242" s="1">
        <f t="shared" si="495"/>
        <v>9</v>
      </c>
      <c r="L1242" s="5">
        <f t="shared" si="500"/>
        <v>1.0025070599999999</v>
      </c>
      <c r="M1242" s="12">
        <f t="shared" si="496"/>
        <v>1.00530005</v>
      </c>
      <c r="N1242" s="12">
        <f t="shared" si="492"/>
        <v>1.1877753360452916</v>
      </c>
      <c r="O1242" s="5">
        <f t="shared" si="494"/>
        <v>1.1907531600000001</v>
      </c>
      <c r="P1242" s="5">
        <f t="shared" si="501"/>
        <v>223.2657978</v>
      </c>
      <c r="Q1242" s="10">
        <f t="shared" si="502"/>
        <v>41</v>
      </c>
      <c r="R1242" s="6">
        <f t="shared" si="503"/>
        <v>0.16666700000000001</v>
      </c>
      <c r="S1242" s="5">
        <f t="shared" si="504"/>
        <v>37.21104072</v>
      </c>
      <c r="T1242" s="6">
        <f t="shared" si="513"/>
        <v>0.12</v>
      </c>
      <c r="U1242" s="10">
        <f t="shared" si="493"/>
        <v>21</v>
      </c>
      <c r="V1242" s="10">
        <v>252</v>
      </c>
      <c r="W1242" s="12">
        <f t="shared" si="505"/>
        <v>1.0094887930000001</v>
      </c>
      <c r="X1242" s="5">
        <f t="shared" si="506"/>
        <v>2.1185229300000001</v>
      </c>
      <c r="Y1242" s="11">
        <f t="shared" si="507"/>
        <v>39.329563649999997</v>
      </c>
      <c r="Z1242" s="2" t="s">
        <v>65</v>
      </c>
      <c r="AA1242" s="64">
        <f t="shared" si="514"/>
        <v>44683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2"/>
      <c r="DH1242" s="1"/>
      <c r="DI1242" s="1"/>
      <c r="DJ1242" s="1"/>
      <c r="DK1242" s="1"/>
      <c r="DL1242" s="1"/>
      <c r="DM1242" s="1"/>
    </row>
    <row r="1243" spans="1:117" x14ac:dyDescent="0.2">
      <c r="A1243" s="97">
        <f t="shared" si="508"/>
        <v>44684</v>
      </c>
      <c r="B1243" s="5">
        <f t="shared" si="497"/>
        <v>186.19024134</v>
      </c>
      <c r="C1243" s="5">
        <f t="shared" si="509"/>
        <v>156.24964378999999</v>
      </c>
      <c r="D1243" s="63">
        <f t="shared" si="510"/>
        <v>5739.56</v>
      </c>
      <c r="E1243" s="11">
        <f>IF(K1243=1,VLOOKUP(A1243,[1]Plan1!$BO$80:$BQ$314,3),E1242)</f>
        <v>5769.98</v>
      </c>
      <c r="F1243" s="143">
        <f t="shared" si="511"/>
        <v>44363</v>
      </c>
      <c r="G1243" s="9">
        <f t="shared" si="498"/>
        <v>5.3000578441551038E-3</v>
      </c>
      <c r="H1243" s="64">
        <f t="shared" si="515"/>
        <v>44697</v>
      </c>
      <c r="I1243" s="64">
        <f t="shared" si="499"/>
        <v>44697</v>
      </c>
      <c r="J1243" s="1">
        <f t="shared" si="512"/>
        <v>19</v>
      </c>
      <c r="K1243" s="1">
        <f t="shared" si="495"/>
        <v>10</v>
      </c>
      <c r="L1243" s="5">
        <f t="shared" si="500"/>
        <v>1.0027860099999999</v>
      </c>
      <c r="M1243" s="12">
        <f t="shared" si="496"/>
        <v>1.00530005</v>
      </c>
      <c r="N1243" s="12">
        <f t="shared" si="492"/>
        <v>1.1877753360452916</v>
      </c>
      <c r="O1243" s="5">
        <f t="shared" si="494"/>
        <v>1.1910844899999999</v>
      </c>
      <c r="P1243" s="5">
        <f t="shared" si="501"/>
        <v>186.10652727999999</v>
      </c>
      <c r="Q1243" s="10">
        <f t="shared" si="502"/>
        <v>0</v>
      </c>
      <c r="R1243" s="6">
        <f t="shared" si="503"/>
        <v>0</v>
      </c>
      <c r="S1243" s="5">
        <f t="shared" si="504"/>
        <v>0</v>
      </c>
      <c r="T1243" s="6">
        <f t="shared" si="513"/>
        <v>0.12</v>
      </c>
      <c r="U1243" s="10">
        <f t="shared" si="493"/>
        <v>1</v>
      </c>
      <c r="V1243" s="10">
        <v>252</v>
      </c>
      <c r="W1243" s="12">
        <f t="shared" si="505"/>
        <v>1.0004498180000001</v>
      </c>
      <c r="X1243" s="5">
        <f t="shared" si="506"/>
        <v>8.3714060000000007E-2</v>
      </c>
      <c r="Y1243" s="11">
        <f t="shared" si="507"/>
        <v>0</v>
      </c>
      <c r="Z1243" s="2" t="s">
        <v>65</v>
      </c>
      <c r="AA1243" s="64">
        <f t="shared" si="514"/>
        <v>44711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2"/>
      <c r="DH1243" s="1"/>
      <c r="DI1243" s="1"/>
      <c r="DJ1243" s="1"/>
      <c r="DK1243" s="1"/>
      <c r="DL1243" s="1"/>
      <c r="DM1243" s="1"/>
    </row>
    <row r="1244" spans="1:117" x14ac:dyDescent="0.2">
      <c r="A1244" s="97">
        <f t="shared" si="508"/>
        <v>44685</v>
      </c>
      <c r="B1244" s="5">
        <f t="shared" si="497"/>
        <v>186.32582248</v>
      </c>
      <c r="C1244" s="5">
        <f t="shared" si="509"/>
        <v>156.24964378999999</v>
      </c>
      <c r="D1244" s="63">
        <f t="shared" si="510"/>
        <v>5739.56</v>
      </c>
      <c r="E1244" s="11">
        <f>IF(K1244=1,VLOOKUP(A1244,[1]Plan1!$BO$80:$BQ$314,3),E1243)</f>
        <v>5769.98</v>
      </c>
      <c r="F1244" s="143">
        <f t="shared" si="511"/>
        <v>44363</v>
      </c>
      <c r="G1244" s="9">
        <f t="shared" si="498"/>
        <v>5.3000578441551038E-3</v>
      </c>
      <c r="H1244" s="64">
        <f t="shared" si="515"/>
        <v>44697</v>
      </c>
      <c r="I1244" s="64">
        <f t="shared" si="499"/>
        <v>44697</v>
      </c>
      <c r="J1244" s="1">
        <f t="shared" si="512"/>
        <v>19</v>
      </c>
      <c r="K1244" s="1">
        <f t="shared" si="495"/>
        <v>11</v>
      </c>
      <c r="L1244" s="5">
        <f t="shared" si="500"/>
        <v>1.0030650299999999</v>
      </c>
      <c r="M1244" s="12">
        <f t="shared" si="496"/>
        <v>1.00530005</v>
      </c>
      <c r="N1244" s="12">
        <f t="shared" si="492"/>
        <v>1.1877753360452916</v>
      </c>
      <c r="O1244" s="5">
        <f t="shared" si="494"/>
        <v>1.1914159</v>
      </c>
      <c r="P1244" s="5">
        <f t="shared" si="501"/>
        <v>186.15830998000001</v>
      </c>
      <c r="Q1244" s="10">
        <f t="shared" si="502"/>
        <v>0</v>
      </c>
      <c r="R1244" s="6">
        <f t="shared" si="503"/>
        <v>0</v>
      </c>
      <c r="S1244" s="5">
        <f t="shared" si="504"/>
        <v>0</v>
      </c>
      <c r="T1244" s="6">
        <f t="shared" si="513"/>
        <v>0.12</v>
      </c>
      <c r="U1244" s="10">
        <f t="shared" si="493"/>
        <v>2</v>
      </c>
      <c r="V1244" s="10">
        <v>252</v>
      </c>
      <c r="W1244" s="12">
        <f t="shared" si="505"/>
        <v>1.0008998389999999</v>
      </c>
      <c r="X1244" s="5">
        <f t="shared" si="506"/>
        <v>0.16751250000000001</v>
      </c>
      <c r="Y1244" s="11">
        <f t="shared" si="507"/>
        <v>0</v>
      </c>
      <c r="Z1244" s="2" t="s">
        <v>65</v>
      </c>
      <c r="AA1244" s="64">
        <f t="shared" si="514"/>
        <v>44711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2"/>
      <c r="DH1244" s="1"/>
      <c r="DI1244" s="1"/>
      <c r="DJ1244" s="1"/>
      <c r="DK1244" s="1"/>
      <c r="DL1244" s="1"/>
      <c r="DM1244" s="1"/>
    </row>
    <row r="1245" spans="1:117" x14ac:dyDescent="0.2">
      <c r="A1245" s="97">
        <f t="shared" si="508"/>
        <v>44686</v>
      </c>
      <c r="B1245" s="5">
        <f t="shared" si="497"/>
        <v>186.46150485999999</v>
      </c>
      <c r="C1245" s="5">
        <f t="shared" si="509"/>
        <v>156.24964378999999</v>
      </c>
      <c r="D1245" s="63">
        <f t="shared" si="510"/>
        <v>5739.56</v>
      </c>
      <c r="E1245" s="11">
        <f>IF(K1245=1,VLOOKUP(A1245,[1]Plan1!$BO$80:$BQ$314,3),E1244)</f>
        <v>5769.98</v>
      </c>
      <c r="F1245" s="143">
        <f t="shared" si="511"/>
        <v>44363</v>
      </c>
      <c r="G1245" s="9">
        <f t="shared" si="498"/>
        <v>5.3000578441551038E-3</v>
      </c>
      <c r="H1245" s="64">
        <f t="shared" si="515"/>
        <v>44697</v>
      </c>
      <c r="I1245" s="64">
        <f t="shared" si="499"/>
        <v>44697</v>
      </c>
      <c r="J1245" s="1">
        <f t="shared" si="512"/>
        <v>19</v>
      </c>
      <c r="K1245" s="1">
        <f t="shared" si="495"/>
        <v>12</v>
      </c>
      <c r="L1245" s="5">
        <f t="shared" si="500"/>
        <v>1.0033441400000001</v>
      </c>
      <c r="M1245" s="12">
        <f t="shared" si="496"/>
        <v>1.00530005</v>
      </c>
      <c r="N1245" s="12">
        <f t="shared" si="492"/>
        <v>1.1877753360452916</v>
      </c>
      <c r="O1245" s="5">
        <f t="shared" si="494"/>
        <v>1.19174742</v>
      </c>
      <c r="P1245" s="5">
        <f t="shared" si="501"/>
        <v>186.21010985999999</v>
      </c>
      <c r="Q1245" s="10">
        <f t="shared" si="502"/>
        <v>0</v>
      </c>
      <c r="R1245" s="6">
        <f t="shared" si="503"/>
        <v>0</v>
      </c>
      <c r="S1245" s="5">
        <f t="shared" si="504"/>
        <v>0</v>
      </c>
      <c r="T1245" s="6">
        <f t="shared" si="513"/>
        <v>0.12</v>
      </c>
      <c r="U1245" s="10">
        <f t="shared" si="493"/>
        <v>3</v>
      </c>
      <c r="V1245" s="10">
        <v>252</v>
      </c>
      <c r="W1245" s="12">
        <f t="shared" si="505"/>
        <v>1.0013500609999999</v>
      </c>
      <c r="X1245" s="5">
        <f t="shared" si="506"/>
        <v>0.25139499999999998</v>
      </c>
      <c r="Y1245" s="11">
        <f t="shared" si="507"/>
        <v>0</v>
      </c>
      <c r="Z1245" s="2" t="s">
        <v>65</v>
      </c>
      <c r="AA1245" s="64">
        <f t="shared" si="514"/>
        <v>44711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2"/>
      <c r="DH1245" s="1"/>
      <c r="DI1245" s="1"/>
      <c r="DJ1245" s="1"/>
      <c r="DK1245" s="1"/>
      <c r="DL1245" s="1"/>
      <c r="DM1245" s="1"/>
    </row>
    <row r="1246" spans="1:117" x14ac:dyDescent="0.2">
      <c r="A1246" s="97">
        <f t="shared" si="508"/>
        <v>44687</v>
      </c>
      <c r="B1246" s="5">
        <f t="shared" si="497"/>
        <v>186.59728439999998</v>
      </c>
      <c r="C1246" s="5">
        <f t="shared" si="509"/>
        <v>156.24964378999999</v>
      </c>
      <c r="D1246" s="63">
        <f t="shared" si="510"/>
        <v>5739.56</v>
      </c>
      <c r="E1246" s="11">
        <f>IF(K1246=1,VLOOKUP(A1246,[1]Plan1!$BO$80:$BQ$314,3),E1245)</f>
        <v>5769.98</v>
      </c>
      <c r="F1246" s="143">
        <f t="shared" si="511"/>
        <v>44363</v>
      </c>
      <c r="G1246" s="9">
        <f t="shared" si="498"/>
        <v>5.3000578441551038E-3</v>
      </c>
      <c r="H1246" s="64">
        <f t="shared" si="515"/>
        <v>44697</v>
      </c>
      <c r="I1246" s="64">
        <f t="shared" si="499"/>
        <v>44697</v>
      </c>
      <c r="J1246" s="1">
        <f t="shared" si="512"/>
        <v>19</v>
      </c>
      <c r="K1246" s="1">
        <f t="shared" si="495"/>
        <v>13</v>
      </c>
      <c r="L1246" s="5">
        <f t="shared" si="500"/>
        <v>1.00362332</v>
      </c>
      <c r="M1246" s="12">
        <f t="shared" si="496"/>
        <v>1.00530005</v>
      </c>
      <c r="N1246" s="12">
        <f t="shared" si="492"/>
        <v>1.1877753360452916</v>
      </c>
      <c r="O1246" s="5">
        <f t="shared" si="494"/>
        <v>1.19207902</v>
      </c>
      <c r="P1246" s="5">
        <f t="shared" si="501"/>
        <v>186.26192223999999</v>
      </c>
      <c r="Q1246" s="10">
        <f t="shared" si="502"/>
        <v>0</v>
      </c>
      <c r="R1246" s="6">
        <f t="shared" si="503"/>
        <v>0</v>
      </c>
      <c r="S1246" s="5">
        <f t="shared" si="504"/>
        <v>0</v>
      </c>
      <c r="T1246" s="6">
        <f t="shared" si="513"/>
        <v>0.12</v>
      </c>
      <c r="U1246" s="10">
        <f t="shared" si="493"/>
        <v>4</v>
      </c>
      <c r="V1246" s="10">
        <v>252</v>
      </c>
      <c r="W1246" s="12">
        <f t="shared" si="505"/>
        <v>1.0018004869999999</v>
      </c>
      <c r="X1246" s="5">
        <f t="shared" si="506"/>
        <v>0.33536216000000002</v>
      </c>
      <c r="Y1246" s="11">
        <f t="shared" si="507"/>
        <v>0</v>
      </c>
      <c r="Z1246" s="2" t="s">
        <v>65</v>
      </c>
      <c r="AA1246" s="64">
        <f t="shared" si="514"/>
        <v>44711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2"/>
      <c r="DH1246" s="1"/>
      <c r="DI1246" s="1"/>
      <c r="DJ1246" s="1"/>
      <c r="DK1246" s="1"/>
      <c r="DL1246" s="1"/>
      <c r="DM1246" s="1"/>
    </row>
    <row r="1247" spans="1:117" x14ac:dyDescent="0.2">
      <c r="A1247" s="97">
        <f t="shared" si="508"/>
        <v>44688</v>
      </c>
      <c r="B1247" s="5">
        <f t="shared" si="497"/>
        <v>186.73316392000001</v>
      </c>
      <c r="C1247" s="5">
        <f t="shared" si="509"/>
        <v>156.24964378999999</v>
      </c>
      <c r="D1247" s="63">
        <f t="shared" si="510"/>
        <v>5739.56</v>
      </c>
      <c r="E1247" s="11">
        <f>IF(K1247=1,VLOOKUP(A1247,[1]Plan1!$BO$80:$BQ$314,3),E1246)</f>
        <v>5769.98</v>
      </c>
      <c r="F1247" s="143">
        <f t="shared" si="511"/>
        <v>44363</v>
      </c>
      <c r="G1247" s="9">
        <f t="shared" si="498"/>
        <v>5.3000578441551038E-3</v>
      </c>
      <c r="H1247" s="64">
        <f t="shared" si="515"/>
        <v>44697</v>
      </c>
      <c r="I1247" s="64">
        <f t="shared" si="499"/>
        <v>44697</v>
      </c>
      <c r="J1247" s="1">
        <f t="shared" si="512"/>
        <v>19</v>
      </c>
      <c r="K1247" s="1">
        <f t="shared" si="495"/>
        <v>14</v>
      </c>
      <c r="L1247" s="5">
        <f t="shared" si="500"/>
        <v>1.0039025800000001</v>
      </c>
      <c r="M1247" s="12">
        <f t="shared" si="496"/>
        <v>1.00530005</v>
      </c>
      <c r="N1247" s="12">
        <f t="shared" ref="N1247:N1310" si="516">IF(I1247&gt;I1246,N1246*M1247,N1246)</f>
        <v>1.1877753360452916</v>
      </c>
      <c r="O1247" s="5">
        <f t="shared" si="494"/>
        <v>1.19241072</v>
      </c>
      <c r="P1247" s="5">
        <f t="shared" si="501"/>
        <v>186.31375025</v>
      </c>
      <c r="Q1247" s="10">
        <f t="shared" si="502"/>
        <v>0</v>
      </c>
      <c r="R1247" s="6">
        <f t="shared" si="503"/>
        <v>0</v>
      </c>
      <c r="S1247" s="5">
        <f t="shared" si="504"/>
        <v>0</v>
      </c>
      <c r="T1247" s="6">
        <f t="shared" si="513"/>
        <v>0.12</v>
      </c>
      <c r="U1247" s="10">
        <f t="shared" si="493"/>
        <v>5</v>
      </c>
      <c r="V1247" s="10">
        <v>252</v>
      </c>
      <c r="W1247" s="12">
        <f t="shared" si="505"/>
        <v>1.002251115</v>
      </c>
      <c r="X1247" s="5">
        <f t="shared" si="506"/>
        <v>0.41941367000000002</v>
      </c>
      <c r="Y1247" s="11">
        <f t="shared" si="507"/>
        <v>0</v>
      </c>
      <c r="Z1247" s="2" t="s">
        <v>65</v>
      </c>
      <c r="AA1247" s="64">
        <f t="shared" si="514"/>
        <v>44711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2"/>
      <c r="DH1247" s="1"/>
      <c r="DI1247" s="1"/>
      <c r="DJ1247" s="1"/>
      <c r="DK1247" s="1"/>
      <c r="DL1247" s="1"/>
      <c r="DM1247" s="1"/>
    </row>
    <row r="1248" spans="1:117" x14ac:dyDescent="0.2">
      <c r="A1248" s="97">
        <f t="shared" si="508"/>
        <v>44689</v>
      </c>
      <c r="B1248" s="5">
        <f t="shared" si="497"/>
        <v>186.73316392000001</v>
      </c>
      <c r="C1248" s="5">
        <f t="shared" si="509"/>
        <v>156.24964378999999</v>
      </c>
      <c r="D1248" s="63">
        <f t="shared" si="510"/>
        <v>5739.56</v>
      </c>
      <c r="E1248" s="11">
        <f>IF(K1248=1,VLOOKUP(A1248,[1]Plan1!$BO$80:$BQ$314,3),E1247)</f>
        <v>5769.98</v>
      </c>
      <c r="F1248" s="143">
        <f t="shared" si="511"/>
        <v>44363</v>
      </c>
      <c r="G1248" s="9">
        <f t="shared" si="498"/>
        <v>5.3000578441551038E-3</v>
      </c>
      <c r="H1248" s="64">
        <f t="shared" si="515"/>
        <v>44697</v>
      </c>
      <c r="I1248" s="64">
        <f t="shared" si="499"/>
        <v>44697</v>
      </c>
      <c r="J1248" s="1">
        <f t="shared" si="512"/>
        <v>19</v>
      </c>
      <c r="K1248" s="1">
        <f t="shared" si="495"/>
        <v>14</v>
      </c>
      <c r="L1248" s="5">
        <f t="shared" si="500"/>
        <v>1.0039025800000001</v>
      </c>
      <c r="M1248" s="12">
        <f t="shared" si="496"/>
        <v>1.00530005</v>
      </c>
      <c r="N1248" s="12">
        <f t="shared" si="516"/>
        <v>1.1877753360452916</v>
      </c>
      <c r="O1248" s="5">
        <f t="shared" si="494"/>
        <v>1.19241072</v>
      </c>
      <c r="P1248" s="5">
        <f t="shared" si="501"/>
        <v>186.31375025</v>
      </c>
      <c r="Q1248" s="10">
        <f t="shared" si="502"/>
        <v>0</v>
      </c>
      <c r="R1248" s="6">
        <f t="shared" si="503"/>
        <v>0</v>
      </c>
      <c r="S1248" s="5">
        <f t="shared" si="504"/>
        <v>0</v>
      </c>
      <c r="T1248" s="6">
        <f t="shared" si="513"/>
        <v>0.12</v>
      </c>
      <c r="U1248" s="10">
        <f t="shared" si="493"/>
        <v>5</v>
      </c>
      <c r="V1248" s="10">
        <v>252</v>
      </c>
      <c r="W1248" s="12">
        <f t="shared" si="505"/>
        <v>1.002251115</v>
      </c>
      <c r="X1248" s="5">
        <f t="shared" si="506"/>
        <v>0.41941367000000002</v>
      </c>
      <c r="Y1248" s="11">
        <f t="shared" si="507"/>
        <v>0</v>
      </c>
      <c r="Z1248" s="2" t="s">
        <v>65</v>
      </c>
      <c r="AA1248" s="64">
        <f t="shared" si="514"/>
        <v>44711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2"/>
      <c r="DH1248" s="1"/>
      <c r="DI1248" s="1"/>
      <c r="DJ1248" s="1"/>
      <c r="DK1248" s="1"/>
      <c r="DL1248" s="1"/>
      <c r="DM1248" s="1"/>
    </row>
    <row r="1249" spans="1:117" x14ac:dyDescent="0.2">
      <c r="A1249" s="97">
        <f t="shared" si="508"/>
        <v>44690</v>
      </c>
      <c r="B1249" s="5">
        <f t="shared" si="497"/>
        <v>186.73316392000001</v>
      </c>
      <c r="C1249" s="5">
        <f t="shared" si="509"/>
        <v>156.24964378999999</v>
      </c>
      <c r="D1249" s="63">
        <f t="shared" si="510"/>
        <v>5739.56</v>
      </c>
      <c r="E1249" s="11">
        <f>IF(K1249=1,VLOOKUP(A1249,[1]Plan1!$BO$80:$BQ$314,3),E1248)</f>
        <v>5769.98</v>
      </c>
      <c r="F1249" s="143">
        <f t="shared" si="511"/>
        <v>44363</v>
      </c>
      <c r="G1249" s="9">
        <f t="shared" si="498"/>
        <v>5.3000578441551038E-3</v>
      </c>
      <c r="H1249" s="64">
        <f t="shared" si="515"/>
        <v>44697</v>
      </c>
      <c r="I1249" s="64">
        <f t="shared" si="499"/>
        <v>44697</v>
      </c>
      <c r="J1249" s="1">
        <f t="shared" si="512"/>
        <v>19</v>
      </c>
      <c r="K1249" s="1">
        <f t="shared" si="495"/>
        <v>14</v>
      </c>
      <c r="L1249" s="5">
        <f t="shared" si="500"/>
        <v>1.0039025800000001</v>
      </c>
      <c r="M1249" s="12">
        <f t="shared" si="496"/>
        <v>1.00530005</v>
      </c>
      <c r="N1249" s="12">
        <f t="shared" si="516"/>
        <v>1.1877753360452916</v>
      </c>
      <c r="O1249" s="5">
        <f t="shared" si="494"/>
        <v>1.19241072</v>
      </c>
      <c r="P1249" s="5">
        <f t="shared" si="501"/>
        <v>186.31375025</v>
      </c>
      <c r="Q1249" s="10">
        <f t="shared" si="502"/>
        <v>0</v>
      </c>
      <c r="R1249" s="6">
        <f t="shared" si="503"/>
        <v>0</v>
      </c>
      <c r="S1249" s="5">
        <f t="shared" si="504"/>
        <v>0</v>
      </c>
      <c r="T1249" s="6">
        <f t="shared" si="513"/>
        <v>0.12</v>
      </c>
      <c r="U1249" s="10">
        <f t="shared" si="493"/>
        <v>5</v>
      </c>
      <c r="V1249" s="10">
        <v>252</v>
      </c>
      <c r="W1249" s="12">
        <f t="shared" si="505"/>
        <v>1.002251115</v>
      </c>
      <c r="X1249" s="5">
        <f t="shared" si="506"/>
        <v>0.41941367000000002</v>
      </c>
      <c r="Y1249" s="11">
        <f t="shared" si="507"/>
        <v>0</v>
      </c>
      <c r="Z1249" s="2" t="s">
        <v>65</v>
      </c>
      <c r="AA1249" s="64">
        <f t="shared" si="514"/>
        <v>44711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2"/>
      <c r="DH1249" s="1"/>
      <c r="DI1249" s="1"/>
      <c r="DJ1249" s="1"/>
      <c r="DK1249" s="1"/>
      <c r="DL1249" s="1"/>
      <c r="DM1249" s="1"/>
    </row>
    <row r="1250" spans="1:117" x14ac:dyDescent="0.2">
      <c r="A1250" s="97">
        <f t="shared" si="508"/>
        <v>44691</v>
      </c>
      <c r="B1250" s="5">
        <f t="shared" si="497"/>
        <v>186.86914207999999</v>
      </c>
      <c r="C1250" s="5">
        <f t="shared" si="509"/>
        <v>156.24964378999999</v>
      </c>
      <c r="D1250" s="63">
        <f t="shared" si="510"/>
        <v>5739.56</v>
      </c>
      <c r="E1250" s="11">
        <f>IF(K1250=1,VLOOKUP(A1250,[1]Plan1!$BO$80:$BQ$314,3),E1249)</f>
        <v>5769.98</v>
      </c>
      <c r="F1250" s="143">
        <f t="shared" si="511"/>
        <v>44363</v>
      </c>
      <c r="G1250" s="9">
        <f t="shared" si="498"/>
        <v>5.3000578441551038E-3</v>
      </c>
      <c r="H1250" s="64">
        <f t="shared" si="515"/>
        <v>44697</v>
      </c>
      <c r="I1250" s="64">
        <f t="shared" si="499"/>
        <v>44697</v>
      </c>
      <c r="J1250" s="1">
        <f t="shared" si="512"/>
        <v>19</v>
      </c>
      <c r="K1250" s="1">
        <f t="shared" si="495"/>
        <v>15</v>
      </c>
      <c r="L1250" s="5">
        <f t="shared" si="500"/>
        <v>1.00418192</v>
      </c>
      <c r="M1250" s="12">
        <f t="shared" si="496"/>
        <v>1.00530005</v>
      </c>
      <c r="N1250" s="12">
        <f t="shared" si="516"/>
        <v>1.1877753360452916</v>
      </c>
      <c r="O1250" s="5">
        <f t="shared" si="494"/>
        <v>1.19274251</v>
      </c>
      <c r="P1250" s="5">
        <f t="shared" si="501"/>
        <v>186.36559231999999</v>
      </c>
      <c r="Q1250" s="10">
        <f t="shared" si="502"/>
        <v>0</v>
      </c>
      <c r="R1250" s="6">
        <f t="shared" si="503"/>
        <v>0</v>
      </c>
      <c r="S1250" s="5">
        <f t="shared" si="504"/>
        <v>0</v>
      </c>
      <c r="T1250" s="6">
        <f t="shared" si="513"/>
        <v>0.12</v>
      </c>
      <c r="U1250" s="10">
        <f t="shared" si="493"/>
        <v>6</v>
      </c>
      <c r="V1250" s="10">
        <v>252</v>
      </c>
      <c r="W1250" s="12">
        <f t="shared" si="505"/>
        <v>1.002701946</v>
      </c>
      <c r="X1250" s="5">
        <f t="shared" si="506"/>
        <v>0.50354975999999996</v>
      </c>
      <c r="Y1250" s="11">
        <f t="shared" si="507"/>
        <v>0</v>
      </c>
      <c r="Z1250" s="2" t="s">
        <v>65</v>
      </c>
      <c r="AA1250" s="64">
        <f t="shared" si="514"/>
        <v>44711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2"/>
      <c r="DH1250" s="1"/>
      <c r="DI1250" s="1"/>
      <c r="DJ1250" s="1"/>
      <c r="DK1250" s="1"/>
      <c r="DL1250" s="1"/>
      <c r="DM1250" s="1"/>
    </row>
    <row r="1251" spans="1:117" x14ac:dyDescent="0.2">
      <c r="A1251" s="97">
        <f t="shared" si="508"/>
        <v>44692</v>
      </c>
      <c r="B1251" s="5">
        <f t="shared" si="497"/>
        <v>187.00522031</v>
      </c>
      <c r="C1251" s="5">
        <f t="shared" si="509"/>
        <v>156.24964378999999</v>
      </c>
      <c r="D1251" s="63">
        <f t="shared" si="510"/>
        <v>5739.56</v>
      </c>
      <c r="E1251" s="11">
        <f>IF(K1251=1,VLOOKUP(A1251,[1]Plan1!$BO$80:$BQ$314,3),E1250)</f>
        <v>5769.98</v>
      </c>
      <c r="F1251" s="143">
        <f t="shared" si="511"/>
        <v>44363</v>
      </c>
      <c r="G1251" s="9">
        <f t="shared" si="498"/>
        <v>5.3000578441551038E-3</v>
      </c>
      <c r="H1251" s="64">
        <f t="shared" si="515"/>
        <v>44697</v>
      </c>
      <c r="I1251" s="64">
        <f t="shared" si="499"/>
        <v>44697</v>
      </c>
      <c r="J1251" s="1">
        <f t="shared" si="512"/>
        <v>19</v>
      </c>
      <c r="K1251" s="1">
        <f t="shared" si="495"/>
        <v>16</v>
      </c>
      <c r="L1251" s="5">
        <f t="shared" si="500"/>
        <v>1.00446134</v>
      </c>
      <c r="M1251" s="12">
        <f t="shared" si="496"/>
        <v>1.00530005</v>
      </c>
      <c r="N1251" s="12">
        <f t="shared" si="516"/>
        <v>1.1877753360452916</v>
      </c>
      <c r="O1251" s="5">
        <f t="shared" si="494"/>
        <v>1.1930744</v>
      </c>
      <c r="P1251" s="5">
        <f t="shared" si="501"/>
        <v>186.41745001000001</v>
      </c>
      <c r="Q1251" s="10">
        <f t="shared" si="502"/>
        <v>0</v>
      </c>
      <c r="R1251" s="6">
        <f t="shared" si="503"/>
        <v>0</v>
      </c>
      <c r="S1251" s="5">
        <f t="shared" si="504"/>
        <v>0</v>
      </c>
      <c r="T1251" s="6">
        <f t="shared" si="513"/>
        <v>0.12</v>
      </c>
      <c r="U1251" s="10">
        <f t="shared" si="493"/>
        <v>7</v>
      </c>
      <c r="V1251" s="10">
        <v>252</v>
      </c>
      <c r="W1251" s="12">
        <f t="shared" si="505"/>
        <v>1.003152979</v>
      </c>
      <c r="X1251" s="5">
        <f t="shared" si="506"/>
        <v>0.58777029999999997</v>
      </c>
      <c r="Y1251" s="11">
        <f t="shared" si="507"/>
        <v>0</v>
      </c>
      <c r="Z1251" s="2" t="s">
        <v>65</v>
      </c>
      <c r="AA1251" s="64">
        <f t="shared" si="514"/>
        <v>44711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2"/>
      <c r="DH1251" s="1"/>
      <c r="DI1251" s="1"/>
      <c r="DJ1251" s="1"/>
      <c r="DK1251" s="1"/>
      <c r="DL1251" s="1"/>
      <c r="DM1251" s="1"/>
    </row>
    <row r="1252" spans="1:117" x14ac:dyDescent="0.2">
      <c r="A1252" s="97">
        <f t="shared" si="508"/>
        <v>44693</v>
      </c>
      <c r="B1252" s="5">
        <f t="shared" si="497"/>
        <v>187.14139589999999</v>
      </c>
      <c r="C1252" s="5">
        <f t="shared" si="509"/>
        <v>156.24964378999999</v>
      </c>
      <c r="D1252" s="63">
        <f t="shared" si="510"/>
        <v>5739.56</v>
      </c>
      <c r="E1252" s="11">
        <f>IF(K1252=1,VLOOKUP(A1252,[1]Plan1!$BO$80:$BQ$314,3),E1251)</f>
        <v>5769.98</v>
      </c>
      <c r="F1252" s="143">
        <f t="shared" si="511"/>
        <v>44363</v>
      </c>
      <c r="G1252" s="9">
        <f t="shared" si="498"/>
        <v>5.3000578441551038E-3</v>
      </c>
      <c r="H1252" s="64">
        <f t="shared" si="515"/>
        <v>44697</v>
      </c>
      <c r="I1252" s="64">
        <f t="shared" si="499"/>
        <v>44697</v>
      </c>
      <c r="J1252" s="1">
        <f t="shared" si="512"/>
        <v>19</v>
      </c>
      <c r="K1252" s="1">
        <f t="shared" si="495"/>
        <v>17</v>
      </c>
      <c r="L1252" s="5">
        <f t="shared" si="500"/>
        <v>1.00474083</v>
      </c>
      <c r="M1252" s="12">
        <f t="shared" si="496"/>
        <v>1.00530005</v>
      </c>
      <c r="N1252" s="12">
        <f t="shared" si="516"/>
        <v>1.1877753360452916</v>
      </c>
      <c r="O1252" s="5">
        <f t="shared" si="494"/>
        <v>1.1934063699999999</v>
      </c>
      <c r="P1252" s="5">
        <f t="shared" si="501"/>
        <v>186.4693202</v>
      </c>
      <c r="Q1252" s="10">
        <f t="shared" si="502"/>
        <v>0</v>
      </c>
      <c r="R1252" s="6">
        <f t="shared" si="503"/>
        <v>0</v>
      </c>
      <c r="S1252" s="5">
        <f t="shared" si="504"/>
        <v>0</v>
      </c>
      <c r="T1252" s="6">
        <f t="shared" si="513"/>
        <v>0.12</v>
      </c>
      <c r="U1252" s="10">
        <f t="shared" si="493"/>
        <v>8</v>
      </c>
      <c r="V1252" s="10">
        <v>252</v>
      </c>
      <c r="W1252" s="12">
        <f t="shared" si="505"/>
        <v>1.003604216</v>
      </c>
      <c r="X1252" s="5">
        <f t="shared" si="506"/>
        <v>0.67207570000000005</v>
      </c>
      <c r="Y1252" s="11">
        <f t="shared" si="507"/>
        <v>0</v>
      </c>
      <c r="Z1252" s="2" t="s">
        <v>65</v>
      </c>
      <c r="AA1252" s="64">
        <f t="shared" si="514"/>
        <v>44711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2"/>
      <c r="DH1252" s="1"/>
      <c r="DI1252" s="1"/>
      <c r="DJ1252" s="1"/>
      <c r="DK1252" s="1"/>
      <c r="DL1252" s="1"/>
      <c r="DM1252" s="1"/>
    </row>
    <row r="1253" spans="1:117" x14ac:dyDescent="0.2">
      <c r="A1253" s="97">
        <f t="shared" si="508"/>
        <v>44694</v>
      </c>
      <c r="B1253" s="5">
        <f t="shared" si="497"/>
        <v>187.27767168</v>
      </c>
      <c r="C1253" s="5">
        <f t="shared" si="509"/>
        <v>156.24964378999999</v>
      </c>
      <c r="D1253" s="63">
        <f t="shared" si="510"/>
        <v>5739.56</v>
      </c>
      <c r="E1253" s="11">
        <f>IF(K1253=1,VLOOKUP(A1253,[1]Plan1!$BO$80:$BQ$314,3),E1252)</f>
        <v>5769.98</v>
      </c>
      <c r="F1253" s="143">
        <f t="shared" si="511"/>
        <v>44363</v>
      </c>
      <c r="G1253" s="9">
        <f t="shared" si="498"/>
        <v>5.3000578441551038E-3</v>
      </c>
      <c r="H1253" s="64">
        <f t="shared" si="515"/>
        <v>44697</v>
      </c>
      <c r="I1253" s="64">
        <f t="shared" si="499"/>
        <v>44697</v>
      </c>
      <c r="J1253" s="1">
        <f t="shared" si="512"/>
        <v>19</v>
      </c>
      <c r="K1253" s="1">
        <f t="shared" si="495"/>
        <v>18</v>
      </c>
      <c r="L1253" s="5">
        <f t="shared" si="500"/>
        <v>1.0050204</v>
      </c>
      <c r="M1253" s="12">
        <f t="shared" si="496"/>
        <v>1.00530005</v>
      </c>
      <c r="N1253" s="12">
        <f t="shared" si="516"/>
        <v>1.1877753360452916</v>
      </c>
      <c r="O1253" s="5">
        <f t="shared" si="494"/>
        <v>1.19373844</v>
      </c>
      <c r="P1253" s="5">
        <f t="shared" si="501"/>
        <v>186.52120601999999</v>
      </c>
      <c r="Q1253" s="10">
        <f t="shared" si="502"/>
        <v>0</v>
      </c>
      <c r="R1253" s="6">
        <f t="shared" si="503"/>
        <v>0</v>
      </c>
      <c r="S1253" s="5">
        <f t="shared" si="504"/>
        <v>0</v>
      </c>
      <c r="T1253" s="6">
        <f t="shared" si="513"/>
        <v>0.12</v>
      </c>
      <c r="U1253" s="10">
        <f t="shared" ref="U1253:U1316" si="517">IF(Q1252&gt;0,1,IF(K1253=K1252,U1252,U1252+1))</f>
        <v>9</v>
      </c>
      <c r="V1253" s="10">
        <v>252</v>
      </c>
      <c r="W1253" s="12">
        <f t="shared" si="505"/>
        <v>1.0040556549999999</v>
      </c>
      <c r="X1253" s="5">
        <f t="shared" si="506"/>
        <v>0.75646566000000004</v>
      </c>
      <c r="Y1253" s="11">
        <f t="shared" si="507"/>
        <v>0</v>
      </c>
      <c r="Z1253" s="2" t="s">
        <v>65</v>
      </c>
      <c r="AA1253" s="64">
        <f t="shared" si="514"/>
        <v>44711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2"/>
      <c r="DH1253" s="1"/>
      <c r="DI1253" s="1"/>
      <c r="DJ1253" s="1"/>
      <c r="DK1253" s="1"/>
      <c r="DL1253" s="1"/>
      <c r="DM1253" s="1"/>
    </row>
    <row r="1254" spans="1:117" x14ac:dyDescent="0.2">
      <c r="A1254" s="97">
        <f t="shared" si="508"/>
        <v>44695</v>
      </c>
      <c r="B1254" s="5">
        <f t="shared" si="497"/>
        <v>187.41404631</v>
      </c>
      <c r="C1254" s="5">
        <f t="shared" si="509"/>
        <v>156.24964378999999</v>
      </c>
      <c r="D1254" s="63">
        <f t="shared" si="510"/>
        <v>5739.56</v>
      </c>
      <c r="E1254" s="11">
        <f>IF(K1254=1,VLOOKUP(A1254,[1]Plan1!$BO$80:$BQ$314,3),E1253)</f>
        <v>5769.98</v>
      </c>
      <c r="F1254" s="143">
        <f t="shared" si="511"/>
        <v>44363</v>
      </c>
      <c r="G1254" s="9">
        <f t="shared" si="498"/>
        <v>5.3000578441551038E-3</v>
      </c>
      <c r="H1254" s="64">
        <f t="shared" si="515"/>
        <v>44697</v>
      </c>
      <c r="I1254" s="64">
        <f t="shared" si="499"/>
        <v>44697</v>
      </c>
      <c r="J1254" s="1">
        <f t="shared" si="512"/>
        <v>19</v>
      </c>
      <c r="K1254" s="1">
        <f t="shared" si="495"/>
        <v>19</v>
      </c>
      <c r="L1254" s="5">
        <f t="shared" si="500"/>
        <v>1.00530005</v>
      </c>
      <c r="M1254" s="12">
        <f t="shared" si="496"/>
        <v>1.00530005</v>
      </c>
      <c r="N1254" s="12">
        <f t="shared" si="516"/>
        <v>1.1877753360452916</v>
      </c>
      <c r="O1254" s="5">
        <f t="shared" si="494"/>
        <v>1.1940706000000001</v>
      </c>
      <c r="P1254" s="5">
        <f t="shared" si="501"/>
        <v>186.57310591000001</v>
      </c>
      <c r="Q1254" s="10">
        <f t="shared" si="502"/>
        <v>0</v>
      </c>
      <c r="R1254" s="6">
        <f t="shared" si="503"/>
        <v>0</v>
      </c>
      <c r="S1254" s="5">
        <f t="shared" si="504"/>
        <v>0</v>
      </c>
      <c r="T1254" s="6">
        <f t="shared" si="513"/>
        <v>0.12</v>
      </c>
      <c r="U1254" s="10">
        <f t="shared" si="517"/>
        <v>10</v>
      </c>
      <c r="V1254" s="10">
        <v>252</v>
      </c>
      <c r="W1254" s="12">
        <f t="shared" si="505"/>
        <v>1.004507297</v>
      </c>
      <c r="X1254" s="5">
        <f t="shared" si="506"/>
        <v>0.84094040000000003</v>
      </c>
      <c r="Y1254" s="11">
        <f t="shared" si="507"/>
        <v>0</v>
      </c>
      <c r="Z1254" s="2" t="s">
        <v>65</v>
      </c>
      <c r="AA1254" s="64">
        <f t="shared" si="514"/>
        <v>44711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2"/>
      <c r="DH1254" s="1"/>
      <c r="DI1254" s="1"/>
      <c r="DJ1254" s="1"/>
      <c r="DK1254" s="1"/>
      <c r="DL1254" s="1"/>
      <c r="DM1254" s="1"/>
    </row>
    <row r="1255" spans="1:117" x14ac:dyDescent="0.2">
      <c r="A1255" s="97">
        <f t="shared" si="508"/>
        <v>44696</v>
      </c>
      <c r="B1255" s="5">
        <f t="shared" si="497"/>
        <v>187.41404631</v>
      </c>
      <c r="C1255" s="5">
        <f t="shared" si="509"/>
        <v>156.24964378999999</v>
      </c>
      <c r="D1255" s="63">
        <f t="shared" si="510"/>
        <v>5739.56</v>
      </c>
      <c r="E1255" s="11">
        <f>IF(K1255=1,VLOOKUP(A1255,[1]Plan1!$BO$80:$BQ$314,3),E1254)</f>
        <v>5769.98</v>
      </c>
      <c r="F1255" s="143">
        <f t="shared" si="511"/>
        <v>44363</v>
      </c>
      <c r="G1255" s="9">
        <f t="shared" si="498"/>
        <v>5.3000578441551038E-3</v>
      </c>
      <c r="H1255" s="64">
        <f t="shared" si="515"/>
        <v>44727</v>
      </c>
      <c r="I1255" s="64">
        <f t="shared" si="499"/>
        <v>44697</v>
      </c>
      <c r="J1255" s="1">
        <f t="shared" si="512"/>
        <v>19</v>
      </c>
      <c r="K1255" s="1">
        <f t="shared" si="495"/>
        <v>19</v>
      </c>
      <c r="L1255" s="5">
        <f t="shared" si="500"/>
        <v>1.00530005</v>
      </c>
      <c r="M1255" s="12">
        <f t="shared" si="496"/>
        <v>1.00530005</v>
      </c>
      <c r="N1255" s="12">
        <f t="shared" si="516"/>
        <v>1.1877753360452916</v>
      </c>
      <c r="O1255" s="5">
        <f t="shared" si="494"/>
        <v>1.1940706000000001</v>
      </c>
      <c r="P1255" s="5">
        <f t="shared" si="501"/>
        <v>186.57310591000001</v>
      </c>
      <c r="Q1255" s="10">
        <f t="shared" si="502"/>
        <v>0</v>
      </c>
      <c r="R1255" s="6">
        <f t="shared" si="503"/>
        <v>0</v>
      </c>
      <c r="S1255" s="5">
        <f t="shared" si="504"/>
        <v>0</v>
      </c>
      <c r="T1255" s="6">
        <f t="shared" si="513"/>
        <v>0.12</v>
      </c>
      <c r="U1255" s="10">
        <f t="shared" si="517"/>
        <v>10</v>
      </c>
      <c r="V1255" s="10">
        <v>252</v>
      </c>
      <c r="W1255" s="12">
        <f t="shared" si="505"/>
        <v>1.004507297</v>
      </c>
      <c r="X1255" s="5">
        <f t="shared" si="506"/>
        <v>0.84094040000000003</v>
      </c>
      <c r="Y1255" s="11">
        <f t="shared" si="507"/>
        <v>0</v>
      </c>
      <c r="Z1255" s="2" t="s">
        <v>65</v>
      </c>
      <c r="AA1255" s="64">
        <f t="shared" si="514"/>
        <v>44711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2"/>
      <c r="DH1255" s="1"/>
      <c r="DI1255" s="1"/>
      <c r="DJ1255" s="1"/>
      <c r="DK1255" s="1"/>
      <c r="DL1255" s="1"/>
      <c r="DM1255" s="1"/>
    </row>
    <row r="1256" spans="1:117" x14ac:dyDescent="0.2">
      <c r="A1256" s="97">
        <f t="shared" si="508"/>
        <v>44697</v>
      </c>
      <c r="B1256" s="5">
        <f t="shared" si="497"/>
        <v>187.41404631</v>
      </c>
      <c r="C1256" s="5">
        <f t="shared" si="509"/>
        <v>156.24964378999999</v>
      </c>
      <c r="D1256" s="63">
        <f t="shared" si="510"/>
        <v>5739.56</v>
      </c>
      <c r="E1256" s="11">
        <f>IF(K1256=1,VLOOKUP(A1256,[1]Plan1!$BO$80:$BQ$314,3),E1255)</f>
        <v>5769.98</v>
      </c>
      <c r="F1256" s="143">
        <f t="shared" si="511"/>
        <v>44363</v>
      </c>
      <c r="G1256" s="9">
        <f t="shared" si="498"/>
        <v>5.3000578441551038E-3</v>
      </c>
      <c r="H1256" s="64">
        <f t="shared" si="515"/>
        <v>44727</v>
      </c>
      <c r="I1256" s="64">
        <f t="shared" si="499"/>
        <v>44697</v>
      </c>
      <c r="J1256" s="1">
        <f t="shared" si="512"/>
        <v>19</v>
      </c>
      <c r="K1256" s="1">
        <f t="shared" si="495"/>
        <v>19</v>
      </c>
      <c r="L1256" s="5">
        <f t="shared" si="500"/>
        <v>1.00530005</v>
      </c>
      <c r="M1256" s="12">
        <f t="shared" si="496"/>
        <v>1.00530005</v>
      </c>
      <c r="N1256" s="12">
        <f t="shared" si="516"/>
        <v>1.1877753360452916</v>
      </c>
      <c r="O1256" s="5">
        <f t="shared" si="494"/>
        <v>1.1940706000000001</v>
      </c>
      <c r="P1256" s="5">
        <f t="shared" si="501"/>
        <v>186.57310591000001</v>
      </c>
      <c r="Q1256" s="10">
        <f t="shared" si="502"/>
        <v>0</v>
      </c>
      <c r="R1256" s="6">
        <f t="shared" si="503"/>
        <v>0</v>
      </c>
      <c r="S1256" s="5">
        <f t="shared" si="504"/>
        <v>0</v>
      </c>
      <c r="T1256" s="6">
        <f t="shared" si="513"/>
        <v>0.12</v>
      </c>
      <c r="U1256" s="10">
        <f t="shared" si="517"/>
        <v>10</v>
      </c>
      <c r="V1256" s="10">
        <v>252</v>
      </c>
      <c r="W1256" s="12">
        <f t="shared" si="505"/>
        <v>1.004507297</v>
      </c>
      <c r="X1256" s="5">
        <f t="shared" si="506"/>
        <v>0.84094040000000003</v>
      </c>
      <c r="Y1256" s="11">
        <f t="shared" si="507"/>
        <v>0</v>
      </c>
      <c r="Z1256" s="2" t="s">
        <v>65</v>
      </c>
      <c r="AA1256" s="64">
        <f t="shared" si="514"/>
        <v>44711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2"/>
      <c r="DH1256" s="1"/>
      <c r="DI1256" s="1"/>
      <c r="DJ1256" s="1"/>
      <c r="DK1256" s="1"/>
      <c r="DL1256" s="1"/>
      <c r="DM1256" s="1"/>
    </row>
    <row r="1257" spans="1:117" x14ac:dyDescent="0.2">
      <c r="A1257" s="97">
        <f t="shared" si="508"/>
        <v>44698</v>
      </c>
      <c r="B1257" s="5">
        <f t="shared" si="497"/>
        <v>187.54340366</v>
      </c>
      <c r="C1257" s="5">
        <f t="shared" si="509"/>
        <v>156.24964378999999</v>
      </c>
      <c r="D1257" s="63">
        <f t="shared" si="510"/>
        <v>5739.56</v>
      </c>
      <c r="E1257" s="11">
        <f>IF(K1257=1,VLOOKUP(A1257,[1]Plan1!$BO$80:$BQ$314,3),E1256)</f>
        <v>5769.98</v>
      </c>
      <c r="F1257" s="143">
        <f t="shared" si="511"/>
        <v>44363</v>
      </c>
      <c r="G1257" s="9">
        <f t="shared" si="498"/>
        <v>5.3000578441551038E-3</v>
      </c>
      <c r="H1257" s="64">
        <f t="shared" si="515"/>
        <v>44727</v>
      </c>
      <c r="I1257" s="64">
        <f t="shared" si="499"/>
        <v>44727</v>
      </c>
      <c r="J1257" s="1">
        <f t="shared" si="512"/>
        <v>22</v>
      </c>
      <c r="K1257" s="1">
        <f t="shared" si="495"/>
        <v>1</v>
      </c>
      <c r="L1257" s="5">
        <f t="shared" si="500"/>
        <v>1.0002403</v>
      </c>
      <c r="M1257" s="12">
        <f t="shared" si="496"/>
        <v>1.00530005</v>
      </c>
      <c r="N1257" s="12">
        <f t="shared" si="516"/>
        <v>1.1940706047150984</v>
      </c>
      <c r="O1257" s="5">
        <f t="shared" ref="O1257:O1320" si="518">TRUNC(TRUNC((L1257*N1257),15),8)</f>
        <v>1.19435753</v>
      </c>
      <c r="P1257" s="5">
        <f t="shared" si="501"/>
        <v>186.61793861999999</v>
      </c>
      <c r="Q1257" s="10">
        <f t="shared" si="502"/>
        <v>0</v>
      </c>
      <c r="R1257" s="6">
        <f t="shared" si="503"/>
        <v>0</v>
      </c>
      <c r="S1257" s="5">
        <f t="shared" si="504"/>
        <v>0</v>
      </c>
      <c r="T1257" s="6">
        <f t="shared" si="513"/>
        <v>0.12</v>
      </c>
      <c r="U1257" s="10">
        <f t="shared" si="517"/>
        <v>11</v>
      </c>
      <c r="V1257" s="10">
        <v>252</v>
      </c>
      <c r="W1257" s="12">
        <f t="shared" si="505"/>
        <v>1.004959143</v>
      </c>
      <c r="X1257" s="5">
        <f t="shared" si="506"/>
        <v>0.92546503999999996</v>
      </c>
      <c r="Y1257" s="11">
        <f t="shared" si="507"/>
        <v>0</v>
      </c>
      <c r="Z1257" s="2" t="s">
        <v>65</v>
      </c>
      <c r="AA1257" s="64">
        <f t="shared" si="514"/>
        <v>44711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2"/>
      <c r="DH1257" s="1"/>
      <c r="DI1257" s="1"/>
      <c r="DJ1257" s="1"/>
      <c r="DK1257" s="1"/>
      <c r="DL1257" s="1"/>
      <c r="DM1257" s="1"/>
    </row>
    <row r="1258" spans="1:117" x14ac:dyDescent="0.2">
      <c r="A1258" s="97">
        <f t="shared" si="508"/>
        <v>44699</v>
      </c>
      <c r="B1258" s="5">
        <f t="shared" si="497"/>
        <v>187.67285199</v>
      </c>
      <c r="C1258" s="5">
        <f t="shared" si="509"/>
        <v>156.24964378999999</v>
      </c>
      <c r="D1258" s="63">
        <f t="shared" si="510"/>
        <v>5739.56</v>
      </c>
      <c r="E1258" s="11">
        <f>IF(K1258=1,VLOOKUP(A1258,[1]Plan1!$BO$80:$BQ$314,3),E1257)</f>
        <v>5769.98</v>
      </c>
      <c r="F1258" s="143">
        <f t="shared" si="511"/>
        <v>44363</v>
      </c>
      <c r="G1258" s="9">
        <f t="shared" si="498"/>
        <v>5.3000578441551038E-3</v>
      </c>
      <c r="H1258" s="64">
        <f t="shared" si="515"/>
        <v>44727</v>
      </c>
      <c r="I1258" s="64">
        <f t="shared" si="499"/>
        <v>44727</v>
      </c>
      <c r="J1258" s="1">
        <f t="shared" si="512"/>
        <v>22</v>
      </c>
      <c r="K1258" s="1">
        <f t="shared" ref="K1258:K1321" si="519">(J1258-(NETWORKDAYS(A1258,I1258,AD$118:AD$502)-1))</f>
        <v>2</v>
      </c>
      <c r="L1258" s="5">
        <f t="shared" si="500"/>
        <v>1.00048066</v>
      </c>
      <c r="M1258" s="12">
        <f t="shared" ref="M1258:M1321" si="520">IF(I1258&gt;I1257,L1257,M1257)</f>
        <v>1.00530005</v>
      </c>
      <c r="N1258" s="12">
        <f t="shared" si="516"/>
        <v>1.1940706047150984</v>
      </c>
      <c r="O1258" s="5">
        <f t="shared" si="518"/>
        <v>1.1946445400000001</v>
      </c>
      <c r="P1258" s="5">
        <f t="shared" si="501"/>
        <v>186.66278383</v>
      </c>
      <c r="Q1258" s="10">
        <f t="shared" si="502"/>
        <v>0</v>
      </c>
      <c r="R1258" s="6">
        <f t="shared" si="503"/>
        <v>0</v>
      </c>
      <c r="S1258" s="5">
        <f t="shared" si="504"/>
        <v>0</v>
      </c>
      <c r="T1258" s="6">
        <f t="shared" si="513"/>
        <v>0.12</v>
      </c>
      <c r="U1258" s="10">
        <f t="shared" si="517"/>
        <v>12</v>
      </c>
      <c r="V1258" s="10">
        <v>252</v>
      </c>
      <c r="W1258" s="12">
        <f t="shared" si="505"/>
        <v>1.005411192</v>
      </c>
      <c r="X1258" s="5">
        <f t="shared" si="506"/>
        <v>1.0100681600000001</v>
      </c>
      <c r="Y1258" s="11">
        <f t="shared" si="507"/>
        <v>0</v>
      </c>
      <c r="Z1258" s="2" t="s">
        <v>65</v>
      </c>
      <c r="AA1258" s="64">
        <f t="shared" si="514"/>
        <v>44711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2"/>
      <c r="DH1258" s="1"/>
      <c r="DI1258" s="1"/>
      <c r="DJ1258" s="1"/>
      <c r="DK1258" s="1"/>
      <c r="DL1258" s="1"/>
      <c r="DM1258" s="1"/>
    </row>
    <row r="1259" spans="1:117" x14ac:dyDescent="0.2">
      <c r="A1259" s="97">
        <f t="shared" si="508"/>
        <v>44700</v>
      </c>
      <c r="B1259" s="5">
        <f t="shared" si="497"/>
        <v>187.80238976000001</v>
      </c>
      <c r="C1259" s="5">
        <f t="shared" si="509"/>
        <v>156.24964378999999</v>
      </c>
      <c r="D1259" s="63">
        <f t="shared" si="510"/>
        <v>5739.56</v>
      </c>
      <c r="E1259" s="11">
        <f>IF(K1259=1,VLOOKUP(A1259,[1]Plan1!$BO$80:$BQ$314,3),E1258)</f>
        <v>5769.98</v>
      </c>
      <c r="F1259" s="143">
        <f t="shared" si="511"/>
        <v>44363</v>
      </c>
      <c r="G1259" s="9">
        <f t="shared" si="498"/>
        <v>5.3000578441551038E-3</v>
      </c>
      <c r="H1259" s="64">
        <f t="shared" si="515"/>
        <v>44727</v>
      </c>
      <c r="I1259" s="64">
        <f t="shared" si="499"/>
        <v>44727</v>
      </c>
      <c r="J1259" s="1">
        <f t="shared" si="512"/>
        <v>22</v>
      </c>
      <c r="K1259" s="1">
        <f t="shared" si="519"/>
        <v>3</v>
      </c>
      <c r="L1259" s="5">
        <f t="shared" si="500"/>
        <v>1.0007210799999999</v>
      </c>
      <c r="M1259" s="12">
        <f t="shared" si="520"/>
        <v>1.00530005</v>
      </c>
      <c r="N1259" s="12">
        <f t="shared" si="516"/>
        <v>1.1940706047150984</v>
      </c>
      <c r="O1259" s="5">
        <f t="shared" si="518"/>
        <v>1.19493162</v>
      </c>
      <c r="P1259" s="5">
        <f t="shared" si="501"/>
        <v>186.70763997</v>
      </c>
      <c r="Q1259" s="10">
        <f t="shared" si="502"/>
        <v>0</v>
      </c>
      <c r="R1259" s="6">
        <f t="shared" si="503"/>
        <v>0</v>
      </c>
      <c r="S1259" s="5">
        <f t="shared" si="504"/>
        <v>0</v>
      </c>
      <c r="T1259" s="6">
        <f t="shared" si="513"/>
        <v>0.12</v>
      </c>
      <c r="U1259" s="10">
        <f t="shared" si="517"/>
        <v>13</v>
      </c>
      <c r="V1259" s="10">
        <v>252</v>
      </c>
      <c r="W1259" s="12">
        <f t="shared" si="505"/>
        <v>1.0058634440000001</v>
      </c>
      <c r="X1259" s="5">
        <f t="shared" si="506"/>
        <v>1.0947497900000001</v>
      </c>
      <c r="Y1259" s="11">
        <f t="shared" si="507"/>
        <v>0</v>
      </c>
      <c r="Z1259" s="2" t="s">
        <v>65</v>
      </c>
      <c r="AA1259" s="64">
        <f t="shared" si="514"/>
        <v>44711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2"/>
      <c r="DH1259" s="1"/>
      <c r="DI1259" s="1"/>
      <c r="DJ1259" s="1"/>
      <c r="DK1259" s="1"/>
      <c r="DL1259" s="1"/>
      <c r="DM1259" s="1"/>
    </row>
    <row r="1260" spans="1:117" x14ac:dyDescent="0.2">
      <c r="A1260" s="97">
        <f t="shared" si="508"/>
        <v>44701</v>
      </c>
      <c r="B1260" s="5">
        <f t="shared" si="497"/>
        <v>187.93201721</v>
      </c>
      <c r="C1260" s="5">
        <f t="shared" si="509"/>
        <v>156.24964378999999</v>
      </c>
      <c r="D1260" s="63">
        <f t="shared" si="510"/>
        <v>5739.56</v>
      </c>
      <c r="E1260" s="11">
        <f>IF(K1260=1,VLOOKUP(A1260,[1]Plan1!$BO$80:$BQ$314,3),E1259)</f>
        <v>5769.98</v>
      </c>
      <c r="F1260" s="143">
        <f t="shared" si="511"/>
        <v>44363</v>
      </c>
      <c r="G1260" s="9">
        <f t="shared" si="498"/>
        <v>5.3000578441551038E-3</v>
      </c>
      <c r="H1260" s="64">
        <f t="shared" si="515"/>
        <v>44727</v>
      </c>
      <c r="I1260" s="64">
        <f t="shared" si="499"/>
        <v>44727</v>
      </c>
      <c r="J1260" s="1">
        <f t="shared" si="512"/>
        <v>22</v>
      </c>
      <c r="K1260" s="1">
        <f t="shared" si="519"/>
        <v>4</v>
      </c>
      <c r="L1260" s="5">
        <f t="shared" si="500"/>
        <v>1.0009615599999999</v>
      </c>
      <c r="M1260" s="12">
        <f t="shared" si="520"/>
        <v>1.00530005</v>
      </c>
      <c r="N1260" s="12">
        <f t="shared" si="516"/>
        <v>1.1940706047150984</v>
      </c>
      <c r="O1260" s="5">
        <f t="shared" si="518"/>
        <v>1.1952187700000001</v>
      </c>
      <c r="P1260" s="5">
        <f t="shared" si="501"/>
        <v>186.75250706</v>
      </c>
      <c r="Q1260" s="10">
        <f t="shared" si="502"/>
        <v>0</v>
      </c>
      <c r="R1260" s="6">
        <f t="shared" si="503"/>
        <v>0</v>
      </c>
      <c r="S1260" s="5">
        <f t="shared" si="504"/>
        <v>0</v>
      </c>
      <c r="T1260" s="6">
        <f t="shared" si="513"/>
        <v>0.12</v>
      </c>
      <c r="U1260" s="10">
        <f t="shared" si="517"/>
        <v>14</v>
      </c>
      <c r="V1260" s="10">
        <v>252</v>
      </c>
      <c r="W1260" s="12">
        <f t="shared" si="505"/>
        <v>1.0063158999999999</v>
      </c>
      <c r="X1260" s="5">
        <f t="shared" si="506"/>
        <v>1.17951015</v>
      </c>
      <c r="Y1260" s="11">
        <f t="shared" si="507"/>
        <v>0</v>
      </c>
      <c r="Z1260" s="2" t="s">
        <v>65</v>
      </c>
      <c r="AA1260" s="64">
        <f t="shared" si="514"/>
        <v>44711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2"/>
      <c r="DH1260" s="1"/>
      <c r="DI1260" s="1"/>
      <c r="DJ1260" s="1"/>
      <c r="DK1260" s="1"/>
      <c r="DL1260" s="1"/>
      <c r="DM1260" s="1"/>
    </row>
    <row r="1261" spans="1:117" x14ac:dyDescent="0.2">
      <c r="A1261" s="97">
        <f t="shared" si="508"/>
        <v>44702</v>
      </c>
      <c r="B1261" s="5">
        <f t="shared" si="497"/>
        <v>188.06173263000002</v>
      </c>
      <c r="C1261" s="5">
        <f t="shared" si="509"/>
        <v>156.24964378999999</v>
      </c>
      <c r="D1261" s="63">
        <f t="shared" si="510"/>
        <v>5739.56</v>
      </c>
      <c r="E1261" s="11">
        <f>IF(K1261=1,VLOOKUP(A1261,[1]Plan1!$BO$80:$BQ$314,3),E1260)</f>
        <v>5769.98</v>
      </c>
      <c r="F1261" s="143">
        <f t="shared" si="511"/>
        <v>44363</v>
      </c>
      <c r="G1261" s="9">
        <f t="shared" si="498"/>
        <v>5.3000578441551038E-3</v>
      </c>
      <c r="H1261" s="64">
        <f t="shared" si="515"/>
        <v>44727</v>
      </c>
      <c r="I1261" s="64">
        <f t="shared" si="499"/>
        <v>44727</v>
      </c>
      <c r="J1261" s="1">
        <f t="shared" si="512"/>
        <v>22</v>
      </c>
      <c r="K1261" s="1">
        <f t="shared" si="519"/>
        <v>5</v>
      </c>
      <c r="L1261" s="5">
        <f t="shared" si="500"/>
        <v>1.00120209</v>
      </c>
      <c r="M1261" s="12">
        <f t="shared" si="520"/>
        <v>1.00530005</v>
      </c>
      <c r="N1261" s="12">
        <f t="shared" si="516"/>
        <v>1.1940706047150984</v>
      </c>
      <c r="O1261" s="5">
        <f t="shared" si="518"/>
        <v>1.1955059800000001</v>
      </c>
      <c r="P1261" s="5">
        <f t="shared" si="501"/>
        <v>186.79738352000001</v>
      </c>
      <c r="Q1261" s="10">
        <f t="shared" si="502"/>
        <v>0</v>
      </c>
      <c r="R1261" s="6">
        <f t="shared" si="503"/>
        <v>0</v>
      </c>
      <c r="S1261" s="5">
        <f t="shared" si="504"/>
        <v>0</v>
      </c>
      <c r="T1261" s="6">
        <f t="shared" si="513"/>
        <v>0.12</v>
      </c>
      <c r="U1261" s="10">
        <f t="shared" si="517"/>
        <v>15</v>
      </c>
      <c r="V1261" s="10">
        <v>252</v>
      </c>
      <c r="W1261" s="12">
        <f t="shared" si="505"/>
        <v>1.006768559</v>
      </c>
      <c r="X1261" s="5">
        <f t="shared" si="506"/>
        <v>1.2643491099999999</v>
      </c>
      <c r="Y1261" s="11">
        <f t="shared" si="507"/>
        <v>0</v>
      </c>
      <c r="Z1261" s="2" t="s">
        <v>65</v>
      </c>
      <c r="AA1261" s="64">
        <f t="shared" si="514"/>
        <v>44711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2"/>
      <c r="DH1261" s="1"/>
      <c r="DI1261" s="1"/>
      <c r="DJ1261" s="1"/>
      <c r="DK1261" s="1"/>
      <c r="DL1261" s="1"/>
      <c r="DM1261" s="1"/>
    </row>
    <row r="1262" spans="1:117" x14ac:dyDescent="0.2">
      <c r="A1262" s="97">
        <f t="shared" si="508"/>
        <v>44703</v>
      </c>
      <c r="B1262" s="5">
        <f t="shared" si="497"/>
        <v>188.06173263000002</v>
      </c>
      <c r="C1262" s="5">
        <f t="shared" si="509"/>
        <v>156.24964378999999</v>
      </c>
      <c r="D1262" s="63">
        <f t="shared" si="510"/>
        <v>5739.56</v>
      </c>
      <c r="E1262" s="11">
        <f>IF(K1262=1,VLOOKUP(A1262,[1]Plan1!$BO$80:$BQ$314,3),E1261)</f>
        <v>5769.98</v>
      </c>
      <c r="F1262" s="143">
        <f t="shared" si="511"/>
        <v>44363</v>
      </c>
      <c r="G1262" s="9">
        <f t="shared" si="498"/>
        <v>5.3000578441551038E-3</v>
      </c>
      <c r="H1262" s="64">
        <f t="shared" si="515"/>
        <v>44727</v>
      </c>
      <c r="I1262" s="64">
        <f t="shared" si="499"/>
        <v>44727</v>
      </c>
      <c r="J1262" s="1">
        <f t="shared" si="512"/>
        <v>22</v>
      </c>
      <c r="K1262" s="1">
        <f t="shared" si="519"/>
        <v>5</v>
      </c>
      <c r="L1262" s="5">
        <f t="shared" si="500"/>
        <v>1.00120209</v>
      </c>
      <c r="M1262" s="12">
        <f t="shared" si="520"/>
        <v>1.00530005</v>
      </c>
      <c r="N1262" s="12">
        <f t="shared" si="516"/>
        <v>1.1940706047150984</v>
      </c>
      <c r="O1262" s="5">
        <f t="shared" si="518"/>
        <v>1.1955059800000001</v>
      </c>
      <c r="P1262" s="5">
        <f t="shared" si="501"/>
        <v>186.79738352000001</v>
      </c>
      <c r="Q1262" s="10">
        <f t="shared" si="502"/>
        <v>0</v>
      </c>
      <c r="R1262" s="6">
        <f t="shared" si="503"/>
        <v>0</v>
      </c>
      <c r="S1262" s="5">
        <f t="shared" si="504"/>
        <v>0</v>
      </c>
      <c r="T1262" s="6">
        <f t="shared" si="513"/>
        <v>0.12</v>
      </c>
      <c r="U1262" s="10">
        <f t="shared" si="517"/>
        <v>15</v>
      </c>
      <c r="V1262" s="10">
        <v>252</v>
      </c>
      <c r="W1262" s="12">
        <f t="shared" si="505"/>
        <v>1.006768559</v>
      </c>
      <c r="X1262" s="5">
        <f t="shared" si="506"/>
        <v>1.2643491099999999</v>
      </c>
      <c r="Y1262" s="11">
        <f t="shared" si="507"/>
        <v>0</v>
      </c>
      <c r="Z1262" s="2" t="s">
        <v>65</v>
      </c>
      <c r="AA1262" s="64">
        <f t="shared" si="514"/>
        <v>44711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2"/>
      <c r="DH1262" s="1"/>
      <c r="DI1262" s="1"/>
      <c r="DJ1262" s="1"/>
      <c r="DK1262" s="1"/>
      <c r="DL1262" s="1"/>
      <c r="DM1262" s="1"/>
    </row>
    <row r="1263" spans="1:117" x14ac:dyDescent="0.2">
      <c r="A1263" s="97">
        <f t="shared" si="508"/>
        <v>44704</v>
      </c>
      <c r="B1263" s="5">
        <f t="shared" si="497"/>
        <v>188.06173263000002</v>
      </c>
      <c r="C1263" s="5">
        <f t="shared" si="509"/>
        <v>156.24964378999999</v>
      </c>
      <c r="D1263" s="63">
        <f t="shared" si="510"/>
        <v>5739.56</v>
      </c>
      <c r="E1263" s="11">
        <f>IF(K1263=1,VLOOKUP(A1263,[1]Plan1!$BO$80:$BQ$314,3),E1262)</f>
        <v>5769.98</v>
      </c>
      <c r="F1263" s="143">
        <f t="shared" si="511"/>
        <v>44363</v>
      </c>
      <c r="G1263" s="9">
        <f t="shared" si="498"/>
        <v>5.3000578441551038E-3</v>
      </c>
      <c r="H1263" s="64">
        <f t="shared" si="515"/>
        <v>44727</v>
      </c>
      <c r="I1263" s="64">
        <f t="shared" si="499"/>
        <v>44727</v>
      </c>
      <c r="J1263" s="1">
        <f t="shared" si="512"/>
        <v>22</v>
      </c>
      <c r="K1263" s="1">
        <f t="shared" si="519"/>
        <v>5</v>
      </c>
      <c r="L1263" s="5">
        <f t="shared" si="500"/>
        <v>1.00120209</v>
      </c>
      <c r="M1263" s="12">
        <f t="shared" si="520"/>
        <v>1.00530005</v>
      </c>
      <c r="N1263" s="12">
        <f t="shared" si="516"/>
        <v>1.1940706047150984</v>
      </c>
      <c r="O1263" s="5">
        <f t="shared" si="518"/>
        <v>1.1955059800000001</v>
      </c>
      <c r="P1263" s="5">
        <f t="shared" si="501"/>
        <v>186.79738352000001</v>
      </c>
      <c r="Q1263" s="10">
        <f t="shared" si="502"/>
        <v>0</v>
      </c>
      <c r="R1263" s="6">
        <f t="shared" si="503"/>
        <v>0</v>
      </c>
      <c r="S1263" s="5">
        <f t="shared" si="504"/>
        <v>0</v>
      </c>
      <c r="T1263" s="6">
        <f t="shared" si="513"/>
        <v>0.12</v>
      </c>
      <c r="U1263" s="10">
        <f t="shared" si="517"/>
        <v>15</v>
      </c>
      <c r="V1263" s="10">
        <v>252</v>
      </c>
      <c r="W1263" s="12">
        <f t="shared" si="505"/>
        <v>1.006768559</v>
      </c>
      <c r="X1263" s="5">
        <f t="shared" si="506"/>
        <v>1.2643491099999999</v>
      </c>
      <c r="Y1263" s="11">
        <f t="shared" si="507"/>
        <v>0</v>
      </c>
      <c r="Z1263" s="2" t="s">
        <v>65</v>
      </c>
      <c r="AA1263" s="64">
        <f t="shared" si="514"/>
        <v>44711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2"/>
      <c r="DH1263" s="1"/>
      <c r="DI1263" s="1"/>
      <c r="DJ1263" s="1"/>
      <c r="DK1263" s="1"/>
      <c r="DL1263" s="1"/>
      <c r="DM1263" s="1"/>
    </row>
    <row r="1264" spans="1:117" x14ac:dyDescent="0.2">
      <c r="A1264" s="97">
        <f t="shared" si="508"/>
        <v>44705</v>
      </c>
      <c r="B1264" s="5">
        <f t="shared" si="497"/>
        <v>188.19153936999999</v>
      </c>
      <c r="C1264" s="5">
        <f t="shared" si="509"/>
        <v>156.24964378999999</v>
      </c>
      <c r="D1264" s="63">
        <f t="shared" si="510"/>
        <v>5739.56</v>
      </c>
      <c r="E1264" s="11">
        <f>IF(K1264=1,VLOOKUP(A1264,[1]Plan1!$BO$80:$BQ$314,3),E1263)</f>
        <v>5769.98</v>
      </c>
      <c r="F1264" s="143">
        <f t="shared" si="511"/>
        <v>44363</v>
      </c>
      <c r="G1264" s="9">
        <f t="shared" si="498"/>
        <v>5.3000578441551038E-3</v>
      </c>
      <c r="H1264" s="64">
        <f t="shared" si="515"/>
        <v>44727</v>
      </c>
      <c r="I1264" s="64">
        <f t="shared" si="499"/>
        <v>44727</v>
      </c>
      <c r="J1264" s="1">
        <f t="shared" si="512"/>
        <v>22</v>
      </c>
      <c r="K1264" s="1">
        <f t="shared" si="519"/>
        <v>6</v>
      </c>
      <c r="L1264" s="5">
        <f t="shared" si="500"/>
        <v>1.00144269</v>
      </c>
      <c r="M1264" s="12">
        <f t="shared" si="520"/>
        <v>1.00530005</v>
      </c>
      <c r="N1264" s="12">
        <f t="shared" si="516"/>
        <v>1.1940706047150984</v>
      </c>
      <c r="O1264" s="5">
        <f t="shared" si="518"/>
        <v>1.19579327</v>
      </c>
      <c r="P1264" s="5">
        <f t="shared" si="501"/>
        <v>186.84227247999999</v>
      </c>
      <c r="Q1264" s="10">
        <f t="shared" si="502"/>
        <v>0</v>
      </c>
      <c r="R1264" s="6">
        <f t="shared" si="503"/>
        <v>0</v>
      </c>
      <c r="S1264" s="5">
        <f t="shared" si="504"/>
        <v>0</v>
      </c>
      <c r="T1264" s="6">
        <f t="shared" si="513"/>
        <v>0.12</v>
      </c>
      <c r="U1264" s="10">
        <f t="shared" si="517"/>
        <v>16</v>
      </c>
      <c r="V1264" s="10">
        <v>252</v>
      </c>
      <c r="W1264" s="12">
        <f t="shared" si="505"/>
        <v>1.007221422</v>
      </c>
      <c r="X1264" s="5">
        <f t="shared" si="506"/>
        <v>1.34926689</v>
      </c>
      <c r="Y1264" s="11">
        <f t="shared" si="507"/>
        <v>0</v>
      </c>
      <c r="Z1264" s="2" t="s">
        <v>65</v>
      </c>
      <c r="AA1264" s="64">
        <f t="shared" si="514"/>
        <v>44711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2"/>
      <c r="DH1264" s="1"/>
      <c r="DI1264" s="1"/>
      <c r="DJ1264" s="1"/>
      <c r="DK1264" s="1"/>
      <c r="DL1264" s="1"/>
      <c r="DM1264" s="1"/>
    </row>
    <row r="1265" spans="1:117" x14ac:dyDescent="0.2">
      <c r="A1265" s="97">
        <f t="shared" si="508"/>
        <v>44706</v>
      </c>
      <c r="B1265" s="5">
        <f t="shared" si="497"/>
        <v>188.32143574</v>
      </c>
      <c r="C1265" s="5">
        <f t="shared" si="509"/>
        <v>156.24964378999999</v>
      </c>
      <c r="D1265" s="63">
        <f t="shared" si="510"/>
        <v>5739.56</v>
      </c>
      <c r="E1265" s="11">
        <f>IF(K1265=1,VLOOKUP(A1265,[1]Plan1!$BO$80:$BQ$314,3),E1264)</f>
        <v>5769.98</v>
      </c>
      <c r="F1265" s="143">
        <f t="shared" si="511"/>
        <v>44363</v>
      </c>
      <c r="G1265" s="9">
        <f t="shared" si="498"/>
        <v>5.3000578441551038E-3</v>
      </c>
      <c r="H1265" s="64">
        <f t="shared" si="515"/>
        <v>44727</v>
      </c>
      <c r="I1265" s="64">
        <f t="shared" si="499"/>
        <v>44727</v>
      </c>
      <c r="J1265" s="1">
        <f t="shared" si="512"/>
        <v>22</v>
      </c>
      <c r="K1265" s="1">
        <f t="shared" si="519"/>
        <v>7</v>
      </c>
      <c r="L1265" s="5">
        <f t="shared" si="500"/>
        <v>1.00168334</v>
      </c>
      <c r="M1265" s="12">
        <f t="shared" si="520"/>
        <v>1.00530005</v>
      </c>
      <c r="N1265" s="12">
        <f t="shared" si="516"/>
        <v>1.1940706047150984</v>
      </c>
      <c r="O1265" s="5">
        <f t="shared" si="518"/>
        <v>1.19608063</v>
      </c>
      <c r="P1265" s="5">
        <f t="shared" si="501"/>
        <v>186.88717238000001</v>
      </c>
      <c r="Q1265" s="10">
        <f t="shared" si="502"/>
        <v>0</v>
      </c>
      <c r="R1265" s="6">
        <f t="shared" si="503"/>
        <v>0</v>
      </c>
      <c r="S1265" s="5">
        <f t="shared" si="504"/>
        <v>0</v>
      </c>
      <c r="T1265" s="6">
        <f t="shared" si="513"/>
        <v>0.12</v>
      </c>
      <c r="U1265" s="10">
        <f t="shared" si="517"/>
        <v>17</v>
      </c>
      <c r="V1265" s="10">
        <v>252</v>
      </c>
      <c r="W1265" s="12">
        <f t="shared" si="505"/>
        <v>1.0076744879999999</v>
      </c>
      <c r="X1265" s="5">
        <f t="shared" si="506"/>
        <v>1.4342633600000001</v>
      </c>
      <c r="Y1265" s="11">
        <f t="shared" si="507"/>
        <v>0</v>
      </c>
      <c r="Z1265" s="2" t="s">
        <v>65</v>
      </c>
      <c r="AA1265" s="64">
        <f t="shared" si="514"/>
        <v>44711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2"/>
      <c r="DH1265" s="1"/>
      <c r="DI1265" s="1"/>
      <c r="DJ1265" s="1"/>
      <c r="DK1265" s="1"/>
      <c r="DL1265" s="1"/>
      <c r="DM1265" s="1"/>
    </row>
    <row r="1266" spans="1:117" x14ac:dyDescent="0.2">
      <c r="A1266" s="97">
        <f t="shared" si="508"/>
        <v>44707</v>
      </c>
      <c r="B1266" s="5">
        <f t="shared" si="497"/>
        <v>188.45142036999999</v>
      </c>
      <c r="C1266" s="5">
        <f t="shared" si="509"/>
        <v>156.24964378999999</v>
      </c>
      <c r="D1266" s="63">
        <f t="shared" si="510"/>
        <v>5739.56</v>
      </c>
      <c r="E1266" s="11">
        <f>IF(K1266=1,VLOOKUP(A1266,[1]Plan1!$BO$80:$BQ$314,3),E1265)</f>
        <v>5769.98</v>
      </c>
      <c r="F1266" s="143">
        <f t="shared" si="511"/>
        <v>44363</v>
      </c>
      <c r="G1266" s="9">
        <f t="shared" si="498"/>
        <v>5.3000578441551038E-3</v>
      </c>
      <c r="H1266" s="64">
        <f t="shared" si="515"/>
        <v>44727</v>
      </c>
      <c r="I1266" s="64">
        <f t="shared" si="499"/>
        <v>44727</v>
      </c>
      <c r="J1266" s="1">
        <f t="shared" si="512"/>
        <v>22</v>
      </c>
      <c r="K1266" s="1">
        <f t="shared" si="519"/>
        <v>8</v>
      </c>
      <c r="L1266" s="5">
        <f t="shared" si="500"/>
        <v>1.00192405</v>
      </c>
      <c r="M1266" s="12">
        <f t="shared" si="520"/>
        <v>1.00530005</v>
      </c>
      <c r="N1266" s="12">
        <f t="shared" si="516"/>
        <v>1.1940706047150984</v>
      </c>
      <c r="O1266" s="5">
        <f t="shared" si="518"/>
        <v>1.19636805</v>
      </c>
      <c r="P1266" s="5">
        <f t="shared" si="501"/>
        <v>186.93208164999999</v>
      </c>
      <c r="Q1266" s="10">
        <f t="shared" si="502"/>
        <v>0</v>
      </c>
      <c r="R1266" s="6">
        <f t="shared" si="503"/>
        <v>0</v>
      </c>
      <c r="S1266" s="5">
        <f t="shared" si="504"/>
        <v>0</v>
      </c>
      <c r="T1266" s="6">
        <f t="shared" si="513"/>
        <v>0.12</v>
      </c>
      <c r="U1266" s="10">
        <f t="shared" si="517"/>
        <v>18</v>
      </c>
      <c r="V1266" s="10">
        <v>252</v>
      </c>
      <c r="W1266" s="12">
        <f t="shared" si="505"/>
        <v>1.0081277580000001</v>
      </c>
      <c r="X1266" s="5">
        <f t="shared" si="506"/>
        <v>1.5193387199999999</v>
      </c>
      <c r="Y1266" s="11">
        <f t="shared" si="507"/>
        <v>0</v>
      </c>
      <c r="Z1266" s="2" t="s">
        <v>65</v>
      </c>
      <c r="AA1266" s="64">
        <f t="shared" si="514"/>
        <v>44711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2"/>
      <c r="DH1266" s="1"/>
      <c r="DI1266" s="1"/>
      <c r="DJ1266" s="1"/>
      <c r="DK1266" s="1"/>
      <c r="DL1266" s="1"/>
      <c r="DM1266" s="1"/>
    </row>
    <row r="1267" spans="1:117" x14ac:dyDescent="0.2">
      <c r="A1267" s="97">
        <f t="shared" si="508"/>
        <v>44708</v>
      </c>
      <c r="B1267" s="5">
        <f t="shared" si="497"/>
        <v>188.58149506999999</v>
      </c>
      <c r="C1267" s="5">
        <f t="shared" si="509"/>
        <v>156.24964378999999</v>
      </c>
      <c r="D1267" s="63">
        <f t="shared" si="510"/>
        <v>5739.56</v>
      </c>
      <c r="E1267" s="11">
        <f>IF(K1267=1,VLOOKUP(A1267,[1]Plan1!$BO$80:$BQ$314,3),E1266)</f>
        <v>5769.98</v>
      </c>
      <c r="F1267" s="143">
        <f t="shared" si="511"/>
        <v>44363</v>
      </c>
      <c r="G1267" s="9">
        <f t="shared" si="498"/>
        <v>5.3000578441551038E-3</v>
      </c>
      <c r="H1267" s="64">
        <f t="shared" si="515"/>
        <v>44727</v>
      </c>
      <c r="I1267" s="64">
        <f t="shared" si="499"/>
        <v>44727</v>
      </c>
      <c r="J1267" s="1">
        <f t="shared" si="512"/>
        <v>22</v>
      </c>
      <c r="K1267" s="1">
        <f t="shared" si="519"/>
        <v>9</v>
      </c>
      <c r="L1267" s="5">
        <f t="shared" si="500"/>
        <v>1.00216481</v>
      </c>
      <c r="M1267" s="12">
        <f t="shared" si="520"/>
        <v>1.00530005</v>
      </c>
      <c r="N1267" s="12">
        <f t="shared" si="516"/>
        <v>1.1940706047150984</v>
      </c>
      <c r="O1267" s="5">
        <f t="shared" si="518"/>
        <v>1.1966555400000001</v>
      </c>
      <c r="P1267" s="5">
        <f t="shared" si="501"/>
        <v>186.97700186</v>
      </c>
      <c r="Q1267" s="10">
        <f t="shared" si="502"/>
        <v>0</v>
      </c>
      <c r="R1267" s="6">
        <f t="shared" si="503"/>
        <v>0</v>
      </c>
      <c r="S1267" s="5">
        <f t="shared" si="504"/>
        <v>0</v>
      </c>
      <c r="T1267" s="6">
        <f t="shared" si="513"/>
        <v>0.12</v>
      </c>
      <c r="U1267" s="10">
        <f t="shared" si="517"/>
        <v>19</v>
      </c>
      <c r="V1267" s="10">
        <v>252</v>
      </c>
      <c r="W1267" s="12">
        <f t="shared" si="505"/>
        <v>1.0085812329999999</v>
      </c>
      <c r="X1267" s="5">
        <f t="shared" si="506"/>
        <v>1.60449321</v>
      </c>
      <c r="Y1267" s="11">
        <f t="shared" si="507"/>
        <v>0</v>
      </c>
      <c r="Z1267" s="2" t="s">
        <v>65</v>
      </c>
      <c r="AA1267" s="64">
        <f t="shared" si="514"/>
        <v>44711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2"/>
      <c r="DH1267" s="1"/>
      <c r="DI1267" s="1"/>
      <c r="DJ1267" s="1"/>
      <c r="DK1267" s="1"/>
      <c r="DL1267" s="1"/>
      <c r="DM1267" s="1"/>
    </row>
    <row r="1268" spans="1:117" x14ac:dyDescent="0.2">
      <c r="A1268" s="97">
        <f t="shared" si="508"/>
        <v>44709</v>
      </c>
      <c r="B1268" s="5">
        <f t="shared" si="497"/>
        <v>188.71165952000001</v>
      </c>
      <c r="C1268" s="5">
        <f t="shared" si="509"/>
        <v>156.24964378999999</v>
      </c>
      <c r="D1268" s="63">
        <f t="shared" si="510"/>
        <v>5739.56</v>
      </c>
      <c r="E1268" s="11">
        <f>IF(K1268=1,VLOOKUP(A1268,[1]Plan1!$BO$80:$BQ$314,3),E1267)</f>
        <v>5769.98</v>
      </c>
      <c r="F1268" s="143">
        <f t="shared" si="511"/>
        <v>44363</v>
      </c>
      <c r="G1268" s="9">
        <f t="shared" si="498"/>
        <v>5.3000578441551038E-3</v>
      </c>
      <c r="H1268" s="64">
        <f t="shared" si="515"/>
        <v>44727</v>
      </c>
      <c r="I1268" s="64">
        <f t="shared" si="499"/>
        <v>44727</v>
      </c>
      <c r="J1268" s="1">
        <f t="shared" si="512"/>
        <v>22</v>
      </c>
      <c r="K1268" s="1">
        <f t="shared" si="519"/>
        <v>10</v>
      </c>
      <c r="L1268" s="5">
        <f t="shared" si="500"/>
        <v>1.0024056400000001</v>
      </c>
      <c r="M1268" s="12">
        <f t="shared" si="520"/>
        <v>1.00530005</v>
      </c>
      <c r="N1268" s="12">
        <f t="shared" si="516"/>
        <v>1.1940706047150984</v>
      </c>
      <c r="O1268" s="5">
        <f t="shared" si="518"/>
        <v>1.1969430999999999</v>
      </c>
      <c r="P1268" s="5">
        <f t="shared" si="501"/>
        <v>187.02193301</v>
      </c>
      <c r="Q1268" s="10">
        <f t="shared" si="502"/>
        <v>0</v>
      </c>
      <c r="R1268" s="6">
        <f t="shared" si="503"/>
        <v>0</v>
      </c>
      <c r="S1268" s="5">
        <f t="shared" si="504"/>
        <v>0</v>
      </c>
      <c r="T1268" s="6">
        <f t="shared" si="513"/>
        <v>0.12</v>
      </c>
      <c r="U1268" s="10">
        <f t="shared" si="517"/>
        <v>20</v>
      </c>
      <c r="V1268" s="10">
        <v>252</v>
      </c>
      <c r="W1268" s="12">
        <f t="shared" si="505"/>
        <v>1.0090349110000001</v>
      </c>
      <c r="X1268" s="5">
        <f t="shared" si="506"/>
        <v>1.6897265100000001</v>
      </c>
      <c r="Y1268" s="11">
        <f t="shared" si="507"/>
        <v>0</v>
      </c>
      <c r="Z1268" s="2" t="s">
        <v>65</v>
      </c>
      <c r="AA1268" s="64">
        <f t="shared" si="514"/>
        <v>44711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2"/>
      <c r="DH1268" s="1"/>
      <c r="DI1268" s="1"/>
      <c r="DJ1268" s="1"/>
      <c r="DK1268" s="1"/>
      <c r="DL1268" s="1"/>
      <c r="DM1268" s="1"/>
    </row>
    <row r="1269" spans="1:117" x14ac:dyDescent="0.2">
      <c r="A1269" s="97">
        <f t="shared" si="508"/>
        <v>44710</v>
      </c>
      <c r="B1269" s="5">
        <f t="shared" si="497"/>
        <v>188.71165952000001</v>
      </c>
      <c r="C1269" s="5">
        <f t="shared" si="509"/>
        <v>156.24964378999999</v>
      </c>
      <c r="D1269" s="63">
        <f t="shared" si="510"/>
        <v>5739.56</v>
      </c>
      <c r="E1269" s="11">
        <f>IF(K1269=1,VLOOKUP(A1269,[1]Plan1!$BO$80:$BQ$314,3),E1268)</f>
        <v>5769.98</v>
      </c>
      <c r="F1269" s="143">
        <f t="shared" si="511"/>
        <v>44363</v>
      </c>
      <c r="G1269" s="9">
        <f t="shared" si="498"/>
        <v>5.3000578441551038E-3</v>
      </c>
      <c r="H1269" s="64">
        <f t="shared" si="515"/>
        <v>44727</v>
      </c>
      <c r="I1269" s="64">
        <f t="shared" si="499"/>
        <v>44727</v>
      </c>
      <c r="J1269" s="1">
        <f t="shared" si="512"/>
        <v>22</v>
      </c>
      <c r="K1269" s="1">
        <f t="shared" si="519"/>
        <v>10</v>
      </c>
      <c r="L1269" s="5">
        <f t="shared" si="500"/>
        <v>1.0024056400000001</v>
      </c>
      <c r="M1269" s="12">
        <f t="shared" si="520"/>
        <v>1.00530005</v>
      </c>
      <c r="N1269" s="12">
        <f t="shared" si="516"/>
        <v>1.1940706047150984</v>
      </c>
      <c r="O1269" s="5">
        <f t="shared" si="518"/>
        <v>1.1969430999999999</v>
      </c>
      <c r="P1269" s="5">
        <f t="shared" si="501"/>
        <v>187.02193301</v>
      </c>
      <c r="Q1269" s="10">
        <f t="shared" si="502"/>
        <v>0</v>
      </c>
      <c r="R1269" s="6">
        <f t="shared" si="503"/>
        <v>0</v>
      </c>
      <c r="S1269" s="5">
        <f t="shared" si="504"/>
        <v>0</v>
      </c>
      <c r="T1269" s="6">
        <f t="shared" si="513"/>
        <v>0.12</v>
      </c>
      <c r="U1269" s="10">
        <f t="shared" si="517"/>
        <v>20</v>
      </c>
      <c r="V1269" s="10">
        <v>252</v>
      </c>
      <c r="W1269" s="12">
        <f t="shared" si="505"/>
        <v>1.0090349110000001</v>
      </c>
      <c r="X1269" s="5">
        <f t="shared" si="506"/>
        <v>1.6897265100000001</v>
      </c>
      <c r="Y1269" s="11">
        <f t="shared" si="507"/>
        <v>0</v>
      </c>
      <c r="Z1269" s="2" t="s">
        <v>65</v>
      </c>
      <c r="AA1269" s="64">
        <f t="shared" si="514"/>
        <v>44711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2"/>
      <c r="DH1269" s="1"/>
      <c r="DI1269" s="1"/>
      <c r="DJ1269" s="1"/>
      <c r="DK1269" s="1"/>
      <c r="DL1269" s="1"/>
      <c r="DM1269" s="1"/>
    </row>
    <row r="1270" spans="1:117" x14ac:dyDescent="0.2">
      <c r="A1270" s="97">
        <f t="shared" si="508"/>
        <v>44711</v>
      </c>
      <c r="B1270" s="5">
        <f t="shared" si="497"/>
        <v>188.71165952000001</v>
      </c>
      <c r="C1270" s="5">
        <f t="shared" si="509"/>
        <v>156.24964378999999</v>
      </c>
      <c r="D1270" s="63">
        <f t="shared" si="510"/>
        <v>5739.56</v>
      </c>
      <c r="E1270" s="11">
        <f>IF(K1270=1,VLOOKUP(A1270,[1]Plan1!$BO$80:$BQ$314,3),E1269)</f>
        <v>5769.98</v>
      </c>
      <c r="F1270" s="143">
        <f t="shared" si="511"/>
        <v>44363</v>
      </c>
      <c r="G1270" s="9">
        <f t="shared" si="498"/>
        <v>5.3000578441551038E-3</v>
      </c>
      <c r="H1270" s="64">
        <f t="shared" si="515"/>
        <v>44727</v>
      </c>
      <c r="I1270" s="64">
        <f t="shared" si="499"/>
        <v>44727</v>
      </c>
      <c r="J1270" s="1">
        <f t="shared" si="512"/>
        <v>22</v>
      </c>
      <c r="K1270" s="1">
        <f t="shared" si="519"/>
        <v>10</v>
      </c>
      <c r="L1270" s="5">
        <f t="shared" si="500"/>
        <v>1.0024056400000001</v>
      </c>
      <c r="M1270" s="12">
        <f t="shared" si="520"/>
        <v>1.00530005</v>
      </c>
      <c r="N1270" s="12">
        <f t="shared" si="516"/>
        <v>1.1940706047150984</v>
      </c>
      <c r="O1270" s="5">
        <f t="shared" si="518"/>
        <v>1.1969430999999999</v>
      </c>
      <c r="P1270" s="5">
        <f t="shared" si="501"/>
        <v>187.02193301</v>
      </c>
      <c r="Q1270" s="10">
        <f t="shared" si="502"/>
        <v>42</v>
      </c>
      <c r="R1270" s="6">
        <f t="shared" si="503"/>
        <v>0.2</v>
      </c>
      <c r="S1270" s="5">
        <f t="shared" si="504"/>
        <v>37.404386600000002</v>
      </c>
      <c r="T1270" s="6">
        <f t="shared" si="513"/>
        <v>0.12</v>
      </c>
      <c r="U1270" s="10">
        <f t="shared" si="517"/>
        <v>20</v>
      </c>
      <c r="V1270" s="10">
        <v>252</v>
      </c>
      <c r="W1270" s="12">
        <f t="shared" si="505"/>
        <v>1.0090349110000001</v>
      </c>
      <c r="X1270" s="5">
        <f t="shared" si="506"/>
        <v>1.6897265100000001</v>
      </c>
      <c r="Y1270" s="11">
        <f t="shared" si="507"/>
        <v>39.094113110000002</v>
      </c>
      <c r="Z1270" s="2" t="s">
        <v>65</v>
      </c>
      <c r="AA1270" s="64">
        <f t="shared" si="514"/>
        <v>44711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2"/>
      <c r="DH1270" s="1"/>
      <c r="DI1270" s="1"/>
      <c r="DJ1270" s="1"/>
      <c r="DK1270" s="1"/>
      <c r="DL1270" s="1"/>
      <c r="DM1270" s="1"/>
    </row>
    <row r="1271" spans="1:117" x14ac:dyDescent="0.2">
      <c r="A1271" s="97">
        <f t="shared" si="508"/>
        <v>44712</v>
      </c>
      <c r="B1271" s="5">
        <f t="shared" si="497"/>
        <v>149.72081691</v>
      </c>
      <c r="C1271" s="5">
        <f t="shared" si="509"/>
        <v>124.99971504</v>
      </c>
      <c r="D1271" s="63">
        <f t="shared" si="510"/>
        <v>5739.56</v>
      </c>
      <c r="E1271" s="11">
        <f>IF(K1271=1,VLOOKUP(A1271,[1]Plan1!$BO$80:$BQ$314,3),E1270)</f>
        <v>5769.98</v>
      </c>
      <c r="F1271" s="143">
        <f t="shared" si="511"/>
        <v>44363</v>
      </c>
      <c r="G1271" s="9">
        <f t="shared" si="498"/>
        <v>5.3000578441551038E-3</v>
      </c>
      <c r="H1271" s="64">
        <f t="shared" si="515"/>
        <v>44727</v>
      </c>
      <c r="I1271" s="64">
        <f t="shared" si="499"/>
        <v>44727</v>
      </c>
      <c r="J1271" s="1">
        <f t="shared" si="512"/>
        <v>22</v>
      </c>
      <c r="K1271" s="1">
        <f t="shared" si="519"/>
        <v>11</v>
      </c>
      <c r="L1271" s="5">
        <f t="shared" si="500"/>
        <v>1.0026465200000001</v>
      </c>
      <c r="M1271" s="12">
        <f t="shared" si="520"/>
        <v>1.00530005</v>
      </c>
      <c r="N1271" s="12">
        <f t="shared" si="516"/>
        <v>1.1940706047150984</v>
      </c>
      <c r="O1271" s="5">
        <f t="shared" si="518"/>
        <v>1.19723073</v>
      </c>
      <c r="P1271" s="5">
        <f t="shared" si="501"/>
        <v>149.65350007999999</v>
      </c>
      <c r="Q1271" s="10">
        <f t="shared" si="502"/>
        <v>0</v>
      </c>
      <c r="R1271" s="6">
        <f t="shared" si="503"/>
        <v>0</v>
      </c>
      <c r="S1271" s="5">
        <f t="shared" si="504"/>
        <v>0</v>
      </c>
      <c r="T1271" s="6">
        <f t="shared" si="513"/>
        <v>0.12</v>
      </c>
      <c r="U1271" s="10">
        <f t="shared" si="517"/>
        <v>1</v>
      </c>
      <c r="V1271" s="10">
        <v>252</v>
      </c>
      <c r="W1271" s="12">
        <f t="shared" si="505"/>
        <v>1.0004498180000001</v>
      </c>
      <c r="X1271" s="5">
        <f t="shared" si="506"/>
        <v>6.7316829999999994E-2</v>
      </c>
      <c r="Y1271" s="11">
        <f t="shared" si="507"/>
        <v>0</v>
      </c>
      <c r="Z1271" s="2" t="s">
        <v>65</v>
      </c>
      <c r="AA1271" s="64">
        <f t="shared" si="514"/>
        <v>44742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2"/>
      <c r="DH1271" s="1"/>
      <c r="DI1271" s="1"/>
      <c r="DJ1271" s="1"/>
      <c r="DK1271" s="1"/>
      <c r="DL1271" s="1"/>
      <c r="DM1271" s="1"/>
    </row>
    <row r="1272" spans="1:117" x14ac:dyDescent="0.2">
      <c r="A1272" s="97">
        <f t="shared" si="508"/>
        <v>44713</v>
      </c>
      <c r="B1272" s="5">
        <f t="shared" si="497"/>
        <v>149.82415890999999</v>
      </c>
      <c r="C1272" s="5">
        <f t="shared" si="509"/>
        <v>124.99971504</v>
      </c>
      <c r="D1272" s="63">
        <f t="shared" si="510"/>
        <v>5739.56</v>
      </c>
      <c r="E1272" s="11">
        <f>IF(K1272=1,VLOOKUP(A1272,[1]Plan1!$BO$80:$BQ$314,3),E1271)</f>
        <v>5769.98</v>
      </c>
      <c r="F1272" s="143">
        <f t="shared" si="511"/>
        <v>44363</v>
      </c>
      <c r="G1272" s="9">
        <f t="shared" si="498"/>
        <v>5.3000578441551038E-3</v>
      </c>
      <c r="H1272" s="64">
        <f t="shared" si="515"/>
        <v>44727</v>
      </c>
      <c r="I1272" s="64">
        <f t="shared" si="499"/>
        <v>44727</v>
      </c>
      <c r="J1272" s="1">
        <f t="shared" si="512"/>
        <v>22</v>
      </c>
      <c r="K1272" s="1">
        <f t="shared" si="519"/>
        <v>12</v>
      </c>
      <c r="L1272" s="5">
        <f t="shared" si="500"/>
        <v>1.00288746</v>
      </c>
      <c r="M1272" s="12">
        <f t="shared" si="520"/>
        <v>1.00530005</v>
      </c>
      <c r="N1272" s="12">
        <f t="shared" si="516"/>
        <v>1.1940706047150984</v>
      </c>
      <c r="O1272" s="5">
        <f t="shared" si="518"/>
        <v>1.1975184299999999</v>
      </c>
      <c r="P1272" s="5">
        <f t="shared" si="501"/>
        <v>149.68946249999999</v>
      </c>
      <c r="Q1272" s="10">
        <f t="shared" si="502"/>
        <v>0</v>
      </c>
      <c r="R1272" s="6">
        <f t="shared" si="503"/>
        <v>0</v>
      </c>
      <c r="S1272" s="5">
        <f t="shared" si="504"/>
        <v>0</v>
      </c>
      <c r="T1272" s="6">
        <f t="shared" si="513"/>
        <v>0.12</v>
      </c>
      <c r="U1272" s="10">
        <f t="shared" si="517"/>
        <v>2</v>
      </c>
      <c r="V1272" s="10">
        <v>252</v>
      </c>
      <c r="W1272" s="12">
        <f t="shared" si="505"/>
        <v>1.0008998389999999</v>
      </c>
      <c r="X1272" s="5">
        <f t="shared" si="506"/>
        <v>0.13469640999999999</v>
      </c>
      <c r="Y1272" s="11">
        <f t="shared" si="507"/>
        <v>0</v>
      </c>
      <c r="Z1272" s="2" t="s">
        <v>65</v>
      </c>
      <c r="AA1272" s="64">
        <f t="shared" si="514"/>
        <v>44742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2"/>
      <c r="DH1272" s="1"/>
      <c r="DI1272" s="1"/>
      <c r="DJ1272" s="1"/>
      <c r="DK1272" s="1"/>
      <c r="DL1272" s="1"/>
      <c r="DM1272" s="1"/>
    </row>
    <row r="1273" spans="1:117" x14ac:dyDescent="0.2">
      <c r="A1273" s="97">
        <f t="shared" si="508"/>
        <v>44714</v>
      </c>
      <c r="B1273" s="5">
        <f t="shared" si="497"/>
        <v>149.92757212999999</v>
      </c>
      <c r="C1273" s="5">
        <f t="shared" si="509"/>
        <v>124.99971504</v>
      </c>
      <c r="D1273" s="63">
        <f t="shared" si="510"/>
        <v>5739.56</v>
      </c>
      <c r="E1273" s="11">
        <f>IF(K1273=1,VLOOKUP(A1273,[1]Plan1!$BO$80:$BQ$314,3),E1272)</f>
        <v>5769.98</v>
      </c>
      <c r="F1273" s="143">
        <f t="shared" si="511"/>
        <v>44363</v>
      </c>
      <c r="G1273" s="9">
        <f t="shared" si="498"/>
        <v>5.3000578441551038E-3</v>
      </c>
      <c r="H1273" s="64">
        <f t="shared" si="515"/>
        <v>44727</v>
      </c>
      <c r="I1273" s="64">
        <f t="shared" si="499"/>
        <v>44727</v>
      </c>
      <c r="J1273" s="1">
        <f t="shared" si="512"/>
        <v>22</v>
      </c>
      <c r="K1273" s="1">
        <f t="shared" si="519"/>
        <v>13</v>
      </c>
      <c r="L1273" s="5">
        <f t="shared" si="500"/>
        <v>1.0031284600000001</v>
      </c>
      <c r="M1273" s="12">
        <f t="shared" si="520"/>
        <v>1.00530005</v>
      </c>
      <c r="N1273" s="12">
        <f t="shared" si="516"/>
        <v>1.1940706047150984</v>
      </c>
      <c r="O1273" s="5">
        <f t="shared" si="518"/>
        <v>1.1978062</v>
      </c>
      <c r="P1273" s="5">
        <f t="shared" si="501"/>
        <v>149.72543367</v>
      </c>
      <c r="Q1273" s="10">
        <f t="shared" si="502"/>
        <v>0</v>
      </c>
      <c r="R1273" s="6">
        <f t="shared" si="503"/>
        <v>0</v>
      </c>
      <c r="S1273" s="5">
        <f t="shared" si="504"/>
        <v>0</v>
      </c>
      <c r="T1273" s="6">
        <f t="shared" si="513"/>
        <v>0.12</v>
      </c>
      <c r="U1273" s="10">
        <f t="shared" si="517"/>
        <v>3</v>
      </c>
      <c r="V1273" s="10">
        <v>252</v>
      </c>
      <c r="W1273" s="12">
        <f t="shared" si="505"/>
        <v>1.0013500609999999</v>
      </c>
      <c r="X1273" s="5">
        <f t="shared" si="506"/>
        <v>0.20213845999999999</v>
      </c>
      <c r="Y1273" s="11">
        <f t="shared" si="507"/>
        <v>0</v>
      </c>
      <c r="Z1273" s="2" t="s">
        <v>65</v>
      </c>
      <c r="AA1273" s="64">
        <f t="shared" si="514"/>
        <v>44742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2"/>
      <c r="DH1273" s="1"/>
      <c r="DI1273" s="1"/>
      <c r="DJ1273" s="1"/>
      <c r="DK1273" s="1"/>
      <c r="DL1273" s="1"/>
      <c r="DM1273" s="1"/>
    </row>
    <row r="1274" spans="1:117" x14ac:dyDescent="0.2">
      <c r="A1274" s="97">
        <f t="shared" si="508"/>
        <v>44715</v>
      </c>
      <c r="B1274" s="5">
        <f t="shared" si="497"/>
        <v>150.03105705999999</v>
      </c>
      <c r="C1274" s="5">
        <f t="shared" si="509"/>
        <v>124.99971504</v>
      </c>
      <c r="D1274" s="63">
        <f t="shared" si="510"/>
        <v>5739.56</v>
      </c>
      <c r="E1274" s="11">
        <f>IF(K1274=1,VLOOKUP(A1274,[1]Plan1!$BO$80:$BQ$314,3),E1273)</f>
        <v>5769.98</v>
      </c>
      <c r="F1274" s="143">
        <f t="shared" si="511"/>
        <v>44363</v>
      </c>
      <c r="G1274" s="9">
        <f t="shared" si="498"/>
        <v>5.3000578441551038E-3</v>
      </c>
      <c r="H1274" s="64">
        <f t="shared" si="515"/>
        <v>44727</v>
      </c>
      <c r="I1274" s="64">
        <f t="shared" si="499"/>
        <v>44727</v>
      </c>
      <c r="J1274" s="1">
        <f t="shared" si="512"/>
        <v>22</v>
      </c>
      <c r="K1274" s="1">
        <f t="shared" si="519"/>
        <v>14</v>
      </c>
      <c r="L1274" s="5">
        <f t="shared" si="500"/>
        <v>1.0033695199999999</v>
      </c>
      <c r="M1274" s="12">
        <f t="shared" si="520"/>
        <v>1.00530005</v>
      </c>
      <c r="N1274" s="12">
        <f t="shared" si="516"/>
        <v>1.1940706047150984</v>
      </c>
      <c r="O1274" s="5">
        <f t="shared" si="518"/>
        <v>1.19809404</v>
      </c>
      <c r="P1274" s="5">
        <f t="shared" si="501"/>
        <v>149.76141358999999</v>
      </c>
      <c r="Q1274" s="10">
        <f t="shared" si="502"/>
        <v>0</v>
      </c>
      <c r="R1274" s="6">
        <f t="shared" si="503"/>
        <v>0</v>
      </c>
      <c r="S1274" s="5">
        <f t="shared" si="504"/>
        <v>0</v>
      </c>
      <c r="T1274" s="6">
        <f t="shared" si="513"/>
        <v>0.12</v>
      </c>
      <c r="U1274" s="10">
        <f t="shared" si="517"/>
        <v>4</v>
      </c>
      <c r="V1274" s="10">
        <v>252</v>
      </c>
      <c r="W1274" s="12">
        <f t="shared" si="505"/>
        <v>1.0018004869999999</v>
      </c>
      <c r="X1274" s="5">
        <f t="shared" si="506"/>
        <v>0.26964347</v>
      </c>
      <c r="Y1274" s="11">
        <f t="shared" si="507"/>
        <v>0</v>
      </c>
      <c r="Z1274" s="2" t="s">
        <v>65</v>
      </c>
      <c r="AA1274" s="64">
        <f t="shared" si="514"/>
        <v>44742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2"/>
      <c r="DH1274" s="1"/>
      <c r="DI1274" s="1"/>
      <c r="DJ1274" s="1"/>
      <c r="DK1274" s="1"/>
      <c r="DL1274" s="1"/>
      <c r="DM1274" s="1"/>
    </row>
    <row r="1275" spans="1:117" x14ac:dyDescent="0.2">
      <c r="A1275" s="97">
        <f t="shared" si="508"/>
        <v>44716</v>
      </c>
      <c r="B1275" s="5">
        <f t="shared" si="497"/>
        <v>150.13461341999999</v>
      </c>
      <c r="C1275" s="5">
        <f t="shared" si="509"/>
        <v>124.99971504</v>
      </c>
      <c r="D1275" s="63">
        <f t="shared" si="510"/>
        <v>5739.56</v>
      </c>
      <c r="E1275" s="11">
        <f>IF(K1275=1,VLOOKUP(A1275,[1]Plan1!$BO$80:$BQ$314,3),E1274)</f>
        <v>5769.98</v>
      </c>
      <c r="F1275" s="143">
        <f t="shared" si="511"/>
        <v>44363</v>
      </c>
      <c r="G1275" s="9">
        <f t="shared" si="498"/>
        <v>5.3000578441551038E-3</v>
      </c>
      <c r="H1275" s="64">
        <f t="shared" si="515"/>
        <v>44727</v>
      </c>
      <c r="I1275" s="64">
        <f t="shared" si="499"/>
        <v>44727</v>
      </c>
      <c r="J1275" s="1">
        <f t="shared" si="512"/>
        <v>22</v>
      </c>
      <c r="K1275" s="1">
        <f t="shared" si="519"/>
        <v>15</v>
      </c>
      <c r="L1275" s="5">
        <f t="shared" si="500"/>
        <v>1.0036106300000001</v>
      </c>
      <c r="M1275" s="12">
        <f t="shared" si="520"/>
        <v>1.00530005</v>
      </c>
      <c r="N1275" s="12">
        <f t="shared" si="516"/>
        <v>1.1940706047150984</v>
      </c>
      <c r="O1275" s="5">
        <f t="shared" si="518"/>
        <v>1.1983819499999999</v>
      </c>
      <c r="P1275" s="5">
        <f t="shared" si="501"/>
        <v>149.79740225</v>
      </c>
      <c r="Q1275" s="10">
        <f t="shared" si="502"/>
        <v>0</v>
      </c>
      <c r="R1275" s="6">
        <f t="shared" si="503"/>
        <v>0</v>
      </c>
      <c r="S1275" s="5">
        <f t="shared" si="504"/>
        <v>0</v>
      </c>
      <c r="T1275" s="6">
        <f t="shared" si="513"/>
        <v>0.12</v>
      </c>
      <c r="U1275" s="10">
        <f t="shared" si="517"/>
        <v>5</v>
      </c>
      <c r="V1275" s="10">
        <v>252</v>
      </c>
      <c r="W1275" s="12">
        <f t="shared" si="505"/>
        <v>1.002251115</v>
      </c>
      <c r="X1275" s="5">
        <f t="shared" si="506"/>
        <v>0.33721117</v>
      </c>
      <c r="Y1275" s="11">
        <f t="shared" si="507"/>
        <v>0</v>
      </c>
      <c r="Z1275" s="2" t="s">
        <v>65</v>
      </c>
      <c r="AA1275" s="64">
        <f t="shared" si="514"/>
        <v>44742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2"/>
      <c r="DH1275" s="1"/>
      <c r="DI1275" s="1"/>
      <c r="DJ1275" s="1"/>
      <c r="DK1275" s="1"/>
      <c r="DL1275" s="1"/>
      <c r="DM1275" s="1"/>
    </row>
    <row r="1276" spans="1:117" x14ac:dyDescent="0.2">
      <c r="A1276" s="97">
        <f t="shared" si="508"/>
        <v>44717</v>
      </c>
      <c r="B1276" s="5">
        <f t="shared" si="497"/>
        <v>150.13461341999999</v>
      </c>
      <c r="C1276" s="5">
        <f t="shared" si="509"/>
        <v>124.99971504</v>
      </c>
      <c r="D1276" s="63">
        <f t="shared" si="510"/>
        <v>5739.56</v>
      </c>
      <c r="E1276" s="11">
        <f>IF(K1276=1,VLOOKUP(A1276,[1]Plan1!$BO$80:$BQ$314,3),E1275)</f>
        <v>5769.98</v>
      </c>
      <c r="F1276" s="143">
        <f t="shared" si="511"/>
        <v>44363</v>
      </c>
      <c r="G1276" s="9">
        <f t="shared" si="498"/>
        <v>5.3000578441551038E-3</v>
      </c>
      <c r="H1276" s="64">
        <f t="shared" si="515"/>
        <v>44727</v>
      </c>
      <c r="I1276" s="64">
        <f t="shared" si="499"/>
        <v>44727</v>
      </c>
      <c r="J1276" s="1">
        <f t="shared" si="512"/>
        <v>22</v>
      </c>
      <c r="K1276" s="1">
        <f t="shared" si="519"/>
        <v>15</v>
      </c>
      <c r="L1276" s="5">
        <f t="shared" si="500"/>
        <v>1.0036106300000001</v>
      </c>
      <c r="M1276" s="12">
        <f t="shared" si="520"/>
        <v>1.00530005</v>
      </c>
      <c r="N1276" s="12">
        <f t="shared" si="516"/>
        <v>1.1940706047150984</v>
      </c>
      <c r="O1276" s="5">
        <f t="shared" si="518"/>
        <v>1.1983819499999999</v>
      </c>
      <c r="P1276" s="5">
        <f t="shared" si="501"/>
        <v>149.79740225</v>
      </c>
      <c r="Q1276" s="10">
        <f t="shared" si="502"/>
        <v>0</v>
      </c>
      <c r="R1276" s="6">
        <f t="shared" si="503"/>
        <v>0</v>
      </c>
      <c r="S1276" s="5">
        <f t="shared" si="504"/>
        <v>0</v>
      </c>
      <c r="T1276" s="6">
        <f t="shared" si="513"/>
        <v>0.12</v>
      </c>
      <c r="U1276" s="10">
        <f t="shared" si="517"/>
        <v>5</v>
      </c>
      <c r="V1276" s="10">
        <v>252</v>
      </c>
      <c r="W1276" s="12">
        <f t="shared" si="505"/>
        <v>1.002251115</v>
      </c>
      <c r="X1276" s="5">
        <f t="shared" si="506"/>
        <v>0.33721117</v>
      </c>
      <c r="Y1276" s="11">
        <f t="shared" si="507"/>
        <v>0</v>
      </c>
      <c r="Z1276" s="2" t="s">
        <v>65</v>
      </c>
      <c r="AA1276" s="64">
        <f t="shared" si="514"/>
        <v>44742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2"/>
      <c r="DH1276" s="1"/>
      <c r="DI1276" s="1"/>
      <c r="DJ1276" s="1"/>
      <c r="DK1276" s="1"/>
      <c r="DL1276" s="1"/>
      <c r="DM1276" s="1"/>
    </row>
    <row r="1277" spans="1:117" x14ac:dyDescent="0.2">
      <c r="A1277" s="97">
        <f t="shared" si="508"/>
        <v>44718</v>
      </c>
      <c r="B1277" s="5">
        <f t="shared" si="497"/>
        <v>150.13461341999999</v>
      </c>
      <c r="C1277" s="5">
        <f t="shared" si="509"/>
        <v>124.99971504</v>
      </c>
      <c r="D1277" s="63">
        <f t="shared" si="510"/>
        <v>5739.56</v>
      </c>
      <c r="E1277" s="11">
        <f>IF(K1277=1,VLOOKUP(A1277,[1]Plan1!$BO$80:$BQ$314,3),E1276)</f>
        <v>5769.98</v>
      </c>
      <c r="F1277" s="143">
        <f t="shared" si="511"/>
        <v>44363</v>
      </c>
      <c r="G1277" s="9">
        <f t="shared" si="498"/>
        <v>5.3000578441551038E-3</v>
      </c>
      <c r="H1277" s="64">
        <f t="shared" si="515"/>
        <v>44727</v>
      </c>
      <c r="I1277" s="64">
        <f t="shared" si="499"/>
        <v>44727</v>
      </c>
      <c r="J1277" s="1">
        <f t="shared" si="512"/>
        <v>22</v>
      </c>
      <c r="K1277" s="1">
        <f t="shared" si="519"/>
        <v>15</v>
      </c>
      <c r="L1277" s="5">
        <f t="shared" si="500"/>
        <v>1.0036106300000001</v>
      </c>
      <c r="M1277" s="12">
        <f t="shared" si="520"/>
        <v>1.00530005</v>
      </c>
      <c r="N1277" s="12">
        <f t="shared" si="516"/>
        <v>1.1940706047150984</v>
      </c>
      <c r="O1277" s="5">
        <f t="shared" si="518"/>
        <v>1.1983819499999999</v>
      </c>
      <c r="P1277" s="5">
        <f t="shared" si="501"/>
        <v>149.79740225</v>
      </c>
      <c r="Q1277" s="10">
        <f t="shared" si="502"/>
        <v>0</v>
      </c>
      <c r="R1277" s="6">
        <f t="shared" si="503"/>
        <v>0</v>
      </c>
      <c r="S1277" s="5">
        <f t="shared" si="504"/>
        <v>0</v>
      </c>
      <c r="T1277" s="6">
        <f t="shared" si="513"/>
        <v>0.12</v>
      </c>
      <c r="U1277" s="10">
        <f t="shared" si="517"/>
        <v>5</v>
      </c>
      <c r="V1277" s="10">
        <v>252</v>
      </c>
      <c r="W1277" s="12">
        <f t="shared" si="505"/>
        <v>1.002251115</v>
      </c>
      <c r="X1277" s="5">
        <f t="shared" si="506"/>
        <v>0.33721117</v>
      </c>
      <c r="Y1277" s="11">
        <f t="shared" si="507"/>
        <v>0</v>
      </c>
      <c r="Z1277" s="2" t="s">
        <v>65</v>
      </c>
      <c r="AA1277" s="64">
        <f t="shared" si="514"/>
        <v>44742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2"/>
      <c r="DH1277" s="1"/>
      <c r="DI1277" s="1"/>
      <c r="DJ1277" s="1"/>
      <c r="DK1277" s="1"/>
      <c r="DL1277" s="1"/>
      <c r="DM1277" s="1"/>
    </row>
    <row r="1278" spans="1:117" x14ac:dyDescent="0.2">
      <c r="A1278" s="97">
        <f t="shared" si="508"/>
        <v>44719</v>
      </c>
      <c r="B1278" s="5">
        <f t="shared" si="497"/>
        <v>150.23824017000001</v>
      </c>
      <c r="C1278" s="5">
        <f t="shared" si="509"/>
        <v>124.99971504</v>
      </c>
      <c r="D1278" s="63">
        <f t="shared" si="510"/>
        <v>5739.56</v>
      </c>
      <c r="E1278" s="11">
        <f>IF(K1278=1,VLOOKUP(A1278,[1]Plan1!$BO$80:$BQ$314,3),E1277)</f>
        <v>5769.98</v>
      </c>
      <c r="F1278" s="143">
        <f t="shared" si="511"/>
        <v>44363</v>
      </c>
      <c r="G1278" s="9">
        <f t="shared" si="498"/>
        <v>5.3000578441551038E-3</v>
      </c>
      <c r="H1278" s="64">
        <f t="shared" si="515"/>
        <v>44727</v>
      </c>
      <c r="I1278" s="64">
        <f t="shared" si="499"/>
        <v>44727</v>
      </c>
      <c r="J1278" s="1">
        <f t="shared" si="512"/>
        <v>22</v>
      </c>
      <c r="K1278" s="1">
        <f t="shared" si="519"/>
        <v>16</v>
      </c>
      <c r="L1278" s="5">
        <f t="shared" si="500"/>
        <v>1.0038518000000001</v>
      </c>
      <c r="M1278" s="12">
        <f t="shared" si="520"/>
        <v>1.00530005</v>
      </c>
      <c r="N1278" s="12">
        <f t="shared" si="516"/>
        <v>1.1940706047150984</v>
      </c>
      <c r="O1278" s="5">
        <f t="shared" si="518"/>
        <v>1.1986699199999999</v>
      </c>
      <c r="P1278" s="5">
        <f t="shared" si="501"/>
        <v>149.83339842000001</v>
      </c>
      <c r="Q1278" s="10">
        <f t="shared" si="502"/>
        <v>0</v>
      </c>
      <c r="R1278" s="6">
        <f t="shared" si="503"/>
        <v>0</v>
      </c>
      <c r="S1278" s="5">
        <f t="shared" si="504"/>
        <v>0</v>
      </c>
      <c r="T1278" s="6">
        <f t="shared" si="513"/>
        <v>0.12</v>
      </c>
      <c r="U1278" s="10">
        <f t="shared" si="517"/>
        <v>6</v>
      </c>
      <c r="V1278" s="10">
        <v>252</v>
      </c>
      <c r="W1278" s="12">
        <f t="shared" si="505"/>
        <v>1.002701946</v>
      </c>
      <c r="X1278" s="5">
        <f t="shared" si="506"/>
        <v>0.40484175</v>
      </c>
      <c r="Y1278" s="11">
        <f t="shared" si="507"/>
        <v>0</v>
      </c>
      <c r="Z1278" s="2" t="s">
        <v>65</v>
      </c>
      <c r="AA1278" s="64">
        <f t="shared" si="514"/>
        <v>44742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2"/>
      <c r="DH1278" s="1"/>
      <c r="DI1278" s="1"/>
      <c r="DJ1278" s="1"/>
      <c r="DK1278" s="1"/>
      <c r="DL1278" s="1"/>
      <c r="DM1278" s="1"/>
    </row>
    <row r="1279" spans="1:117" x14ac:dyDescent="0.2">
      <c r="A1279" s="97">
        <f t="shared" si="508"/>
        <v>44720</v>
      </c>
      <c r="B1279" s="5">
        <f t="shared" si="497"/>
        <v>150.34193966999999</v>
      </c>
      <c r="C1279" s="5">
        <f t="shared" si="509"/>
        <v>124.99971504</v>
      </c>
      <c r="D1279" s="63">
        <f t="shared" si="510"/>
        <v>5739.56</v>
      </c>
      <c r="E1279" s="11">
        <f>IF(K1279=1,VLOOKUP(A1279,[1]Plan1!$BO$80:$BQ$314,3),E1278)</f>
        <v>5769.98</v>
      </c>
      <c r="F1279" s="143">
        <f t="shared" si="511"/>
        <v>44363</v>
      </c>
      <c r="G1279" s="9">
        <f t="shared" si="498"/>
        <v>5.3000578441551038E-3</v>
      </c>
      <c r="H1279" s="64">
        <f t="shared" si="515"/>
        <v>44727</v>
      </c>
      <c r="I1279" s="64">
        <f t="shared" si="499"/>
        <v>44727</v>
      </c>
      <c r="J1279" s="1">
        <f t="shared" si="512"/>
        <v>22</v>
      </c>
      <c r="K1279" s="1">
        <f t="shared" si="519"/>
        <v>17</v>
      </c>
      <c r="L1279" s="5">
        <f t="shared" si="500"/>
        <v>1.0040930299999999</v>
      </c>
      <c r="M1279" s="12">
        <f t="shared" si="520"/>
        <v>1.00530005</v>
      </c>
      <c r="N1279" s="12">
        <f t="shared" si="516"/>
        <v>1.1940706047150984</v>
      </c>
      <c r="O1279" s="5">
        <f t="shared" si="518"/>
        <v>1.1989579699999999</v>
      </c>
      <c r="P1279" s="5">
        <f t="shared" si="501"/>
        <v>149.86940458999999</v>
      </c>
      <c r="Q1279" s="10">
        <f t="shared" si="502"/>
        <v>0</v>
      </c>
      <c r="R1279" s="6">
        <f t="shared" si="503"/>
        <v>0</v>
      </c>
      <c r="S1279" s="5">
        <f t="shared" si="504"/>
        <v>0</v>
      </c>
      <c r="T1279" s="6">
        <f t="shared" si="513"/>
        <v>0.12</v>
      </c>
      <c r="U1279" s="10">
        <f t="shared" si="517"/>
        <v>7</v>
      </c>
      <c r="V1279" s="10">
        <v>252</v>
      </c>
      <c r="W1279" s="12">
        <f t="shared" si="505"/>
        <v>1.003152979</v>
      </c>
      <c r="X1279" s="5">
        <f t="shared" si="506"/>
        <v>0.47253508</v>
      </c>
      <c r="Y1279" s="11">
        <f t="shared" si="507"/>
        <v>0</v>
      </c>
      <c r="Z1279" s="2" t="s">
        <v>65</v>
      </c>
      <c r="AA1279" s="64">
        <f t="shared" si="514"/>
        <v>44742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2"/>
      <c r="DH1279" s="1"/>
      <c r="DI1279" s="1"/>
      <c r="DJ1279" s="1"/>
      <c r="DK1279" s="1"/>
      <c r="DL1279" s="1"/>
      <c r="DM1279" s="1"/>
    </row>
    <row r="1280" spans="1:117" x14ac:dyDescent="0.2">
      <c r="A1280" s="97">
        <f t="shared" si="508"/>
        <v>44721</v>
      </c>
      <c r="B1280" s="5">
        <f t="shared" si="497"/>
        <v>150.44570976</v>
      </c>
      <c r="C1280" s="5">
        <f t="shared" si="509"/>
        <v>124.99971504</v>
      </c>
      <c r="D1280" s="63">
        <f t="shared" si="510"/>
        <v>5739.56</v>
      </c>
      <c r="E1280" s="11">
        <f>IF(K1280=1,VLOOKUP(A1280,[1]Plan1!$BO$80:$BQ$314,3),E1279)</f>
        <v>5769.98</v>
      </c>
      <c r="F1280" s="143">
        <f t="shared" si="511"/>
        <v>44363</v>
      </c>
      <c r="G1280" s="9">
        <f t="shared" si="498"/>
        <v>5.3000578441551038E-3</v>
      </c>
      <c r="H1280" s="64">
        <f t="shared" si="515"/>
        <v>44727</v>
      </c>
      <c r="I1280" s="64">
        <f t="shared" si="499"/>
        <v>44727</v>
      </c>
      <c r="J1280" s="1">
        <f t="shared" si="512"/>
        <v>22</v>
      </c>
      <c r="K1280" s="1">
        <f t="shared" si="519"/>
        <v>18</v>
      </c>
      <c r="L1280" s="5">
        <f t="shared" si="500"/>
        <v>1.0043343199999999</v>
      </c>
      <c r="M1280" s="12">
        <f t="shared" si="520"/>
        <v>1.00530005</v>
      </c>
      <c r="N1280" s="12">
        <f t="shared" si="516"/>
        <v>1.1940706047150984</v>
      </c>
      <c r="O1280" s="5">
        <f t="shared" si="518"/>
        <v>1.19924608</v>
      </c>
      <c r="P1280" s="5">
        <f t="shared" si="501"/>
        <v>149.90541826</v>
      </c>
      <c r="Q1280" s="10">
        <f t="shared" si="502"/>
        <v>0</v>
      </c>
      <c r="R1280" s="6">
        <f t="shared" si="503"/>
        <v>0</v>
      </c>
      <c r="S1280" s="5">
        <f t="shared" si="504"/>
        <v>0</v>
      </c>
      <c r="T1280" s="6">
        <f t="shared" si="513"/>
        <v>0.12</v>
      </c>
      <c r="U1280" s="10">
        <f t="shared" si="517"/>
        <v>8</v>
      </c>
      <c r="V1280" s="10">
        <v>252</v>
      </c>
      <c r="W1280" s="12">
        <f t="shared" si="505"/>
        <v>1.003604216</v>
      </c>
      <c r="X1280" s="5">
        <f t="shared" si="506"/>
        <v>0.54029150000000004</v>
      </c>
      <c r="Y1280" s="11">
        <f t="shared" si="507"/>
        <v>0</v>
      </c>
      <c r="Z1280" s="2" t="s">
        <v>65</v>
      </c>
      <c r="AA1280" s="64">
        <f t="shared" si="514"/>
        <v>44742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2"/>
      <c r="DH1280" s="1"/>
      <c r="DI1280" s="1"/>
      <c r="DJ1280" s="1"/>
      <c r="DK1280" s="1"/>
      <c r="DL1280" s="1"/>
      <c r="DM1280" s="1"/>
    </row>
    <row r="1281" spans="1:117" x14ac:dyDescent="0.2">
      <c r="A1281" s="97">
        <f t="shared" si="508"/>
        <v>44722</v>
      </c>
      <c r="B1281" s="5">
        <f t="shared" si="497"/>
        <v>150.54955268000001</v>
      </c>
      <c r="C1281" s="5">
        <f t="shared" si="509"/>
        <v>124.99971504</v>
      </c>
      <c r="D1281" s="63">
        <f t="shared" si="510"/>
        <v>5739.56</v>
      </c>
      <c r="E1281" s="11">
        <f>IF(K1281=1,VLOOKUP(A1281,[1]Plan1!$BO$80:$BQ$314,3),E1280)</f>
        <v>5769.98</v>
      </c>
      <c r="F1281" s="143">
        <f t="shared" si="511"/>
        <v>44363</v>
      </c>
      <c r="G1281" s="9">
        <f t="shared" si="498"/>
        <v>5.3000578441551038E-3</v>
      </c>
      <c r="H1281" s="64">
        <f t="shared" si="515"/>
        <v>44727</v>
      </c>
      <c r="I1281" s="64">
        <f t="shared" si="499"/>
        <v>44727</v>
      </c>
      <c r="J1281" s="1">
        <f t="shared" si="512"/>
        <v>22</v>
      </c>
      <c r="K1281" s="1">
        <f t="shared" si="519"/>
        <v>19</v>
      </c>
      <c r="L1281" s="5">
        <f t="shared" si="500"/>
        <v>1.0045756699999999</v>
      </c>
      <c r="M1281" s="12">
        <f t="shared" si="520"/>
        <v>1.00530005</v>
      </c>
      <c r="N1281" s="12">
        <f t="shared" si="516"/>
        <v>1.1940706047150984</v>
      </c>
      <c r="O1281" s="5">
        <f t="shared" si="518"/>
        <v>1.19953427</v>
      </c>
      <c r="P1281" s="5">
        <f t="shared" si="501"/>
        <v>149.94144193</v>
      </c>
      <c r="Q1281" s="10">
        <f t="shared" si="502"/>
        <v>0</v>
      </c>
      <c r="R1281" s="6">
        <f t="shared" si="503"/>
        <v>0</v>
      </c>
      <c r="S1281" s="5">
        <f t="shared" si="504"/>
        <v>0</v>
      </c>
      <c r="T1281" s="6">
        <f t="shared" si="513"/>
        <v>0.12</v>
      </c>
      <c r="U1281" s="10">
        <f t="shared" si="517"/>
        <v>9</v>
      </c>
      <c r="V1281" s="10">
        <v>252</v>
      </c>
      <c r="W1281" s="12">
        <f t="shared" si="505"/>
        <v>1.0040556549999999</v>
      </c>
      <c r="X1281" s="5">
        <f t="shared" si="506"/>
        <v>0.60811075000000003</v>
      </c>
      <c r="Y1281" s="11">
        <f t="shared" si="507"/>
        <v>0</v>
      </c>
      <c r="Z1281" s="2" t="s">
        <v>65</v>
      </c>
      <c r="AA1281" s="64">
        <f t="shared" si="514"/>
        <v>44742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2"/>
      <c r="DH1281" s="1"/>
      <c r="DI1281" s="1"/>
      <c r="DJ1281" s="1"/>
      <c r="DK1281" s="1"/>
      <c r="DL1281" s="1"/>
      <c r="DM1281" s="1"/>
    </row>
    <row r="1282" spans="1:117" x14ac:dyDescent="0.2">
      <c r="A1282" s="97">
        <f t="shared" si="508"/>
        <v>44723</v>
      </c>
      <c r="B1282" s="5">
        <f t="shared" si="497"/>
        <v>150.6534661</v>
      </c>
      <c r="C1282" s="5">
        <f t="shared" si="509"/>
        <v>124.99971504</v>
      </c>
      <c r="D1282" s="63">
        <f t="shared" si="510"/>
        <v>5739.56</v>
      </c>
      <c r="E1282" s="11">
        <f>IF(K1282=1,VLOOKUP(A1282,[1]Plan1!$BO$80:$BQ$314,3),E1281)</f>
        <v>5769.98</v>
      </c>
      <c r="F1282" s="143">
        <f t="shared" si="511"/>
        <v>44363</v>
      </c>
      <c r="G1282" s="9">
        <f t="shared" si="498"/>
        <v>5.3000578441551038E-3</v>
      </c>
      <c r="H1282" s="64">
        <f t="shared" si="515"/>
        <v>44727</v>
      </c>
      <c r="I1282" s="64">
        <f t="shared" si="499"/>
        <v>44727</v>
      </c>
      <c r="J1282" s="1">
        <f t="shared" si="512"/>
        <v>22</v>
      </c>
      <c r="K1282" s="1">
        <f t="shared" si="519"/>
        <v>20</v>
      </c>
      <c r="L1282" s="5">
        <f t="shared" si="500"/>
        <v>1.0048170700000001</v>
      </c>
      <c r="M1282" s="12">
        <f t="shared" si="520"/>
        <v>1.00530005</v>
      </c>
      <c r="N1282" s="12">
        <f t="shared" si="516"/>
        <v>1.1940706047150984</v>
      </c>
      <c r="O1282" s="5">
        <f t="shared" si="518"/>
        <v>1.1998225199999999</v>
      </c>
      <c r="P1282" s="5">
        <f t="shared" si="501"/>
        <v>149.97747308999999</v>
      </c>
      <c r="Q1282" s="10">
        <f t="shared" si="502"/>
        <v>0</v>
      </c>
      <c r="R1282" s="6">
        <f t="shared" si="503"/>
        <v>0</v>
      </c>
      <c r="S1282" s="5">
        <f t="shared" si="504"/>
        <v>0</v>
      </c>
      <c r="T1282" s="6">
        <f t="shared" si="513"/>
        <v>0.12</v>
      </c>
      <c r="U1282" s="10">
        <f t="shared" si="517"/>
        <v>10</v>
      </c>
      <c r="V1282" s="10">
        <v>252</v>
      </c>
      <c r="W1282" s="12">
        <f t="shared" si="505"/>
        <v>1.004507297</v>
      </c>
      <c r="X1282" s="5">
        <f t="shared" si="506"/>
        <v>0.67599301000000001</v>
      </c>
      <c r="Y1282" s="11">
        <f t="shared" si="507"/>
        <v>0</v>
      </c>
      <c r="Z1282" s="2" t="s">
        <v>65</v>
      </c>
      <c r="AA1282" s="64">
        <f t="shared" si="514"/>
        <v>44742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2"/>
      <c r="DH1282" s="1"/>
      <c r="DI1282" s="1"/>
      <c r="DJ1282" s="1"/>
      <c r="DK1282" s="1"/>
      <c r="DL1282" s="1"/>
      <c r="DM1282" s="1"/>
    </row>
    <row r="1283" spans="1:117" x14ac:dyDescent="0.2">
      <c r="A1283" s="97">
        <f t="shared" si="508"/>
        <v>44724</v>
      </c>
      <c r="B1283" s="5">
        <f t="shared" si="497"/>
        <v>150.6534661</v>
      </c>
      <c r="C1283" s="5">
        <f t="shared" si="509"/>
        <v>124.99971504</v>
      </c>
      <c r="D1283" s="63">
        <f t="shared" si="510"/>
        <v>5739.56</v>
      </c>
      <c r="E1283" s="11">
        <f>IF(K1283=1,VLOOKUP(A1283,[1]Plan1!$BO$80:$BQ$314,3),E1282)</f>
        <v>5769.98</v>
      </c>
      <c r="F1283" s="143">
        <f t="shared" si="511"/>
        <v>44363</v>
      </c>
      <c r="G1283" s="9">
        <f t="shared" si="498"/>
        <v>5.3000578441551038E-3</v>
      </c>
      <c r="H1283" s="64">
        <f t="shared" si="515"/>
        <v>44727</v>
      </c>
      <c r="I1283" s="64">
        <f t="shared" si="499"/>
        <v>44727</v>
      </c>
      <c r="J1283" s="1">
        <f t="shared" si="512"/>
        <v>22</v>
      </c>
      <c r="K1283" s="1">
        <f t="shared" si="519"/>
        <v>20</v>
      </c>
      <c r="L1283" s="5">
        <f t="shared" si="500"/>
        <v>1.0048170700000001</v>
      </c>
      <c r="M1283" s="12">
        <f t="shared" si="520"/>
        <v>1.00530005</v>
      </c>
      <c r="N1283" s="12">
        <f t="shared" si="516"/>
        <v>1.1940706047150984</v>
      </c>
      <c r="O1283" s="5">
        <f t="shared" si="518"/>
        <v>1.1998225199999999</v>
      </c>
      <c r="P1283" s="5">
        <f t="shared" si="501"/>
        <v>149.97747308999999</v>
      </c>
      <c r="Q1283" s="10">
        <f t="shared" si="502"/>
        <v>0</v>
      </c>
      <c r="R1283" s="6">
        <f t="shared" si="503"/>
        <v>0</v>
      </c>
      <c r="S1283" s="5">
        <f t="shared" si="504"/>
        <v>0</v>
      </c>
      <c r="T1283" s="6">
        <f t="shared" si="513"/>
        <v>0.12</v>
      </c>
      <c r="U1283" s="10">
        <f t="shared" si="517"/>
        <v>10</v>
      </c>
      <c r="V1283" s="10">
        <v>252</v>
      </c>
      <c r="W1283" s="12">
        <f t="shared" si="505"/>
        <v>1.004507297</v>
      </c>
      <c r="X1283" s="5">
        <f t="shared" si="506"/>
        <v>0.67599301000000001</v>
      </c>
      <c r="Y1283" s="11">
        <f t="shared" si="507"/>
        <v>0</v>
      </c>
      <c r="Z1283" s="2" t="s">
        <v>65</v>
      </c>
      <c r="AA1283" s="64">
        <f t="shared" si="514"/>
        <v>44742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2"/>
      <c r="DH1283" s="1"/>
      <c r="DI1283" s="1"/>
      <c r="DJ1283" s="1"/>
      <c r="DK1283" s="1"/>
      <c r="DL1283" s="1"/>
      <c r="DM1283" s="1"/>
    </row>
    <row r="1284" spans="1:117" x14ac:dyDescent="0.2">
      <c r="A1284" s="97">
        <f t="shared" si="508"/>
        <v>44725</v>
      </c>
      <c r="B1284" s="5">
        <f t="shared" si="497"/>
        <v>150.6534661</v>
      </c>
      <c r="C1284" s="5">
        <f t="shared" si="509"/>
        <v>124.99971504</v>
      </c>
      <c r="D1284" s="63">
        <f t="shared" si="510"/>
        <v>5739.56</v>
      </c>
      <c r="E1284" s="11">
        <f>IF(K1284=1,VLOOKUP(A1284,[1]Plan1!$BO$80:$BQ$314,3),E1283)</f>
        <v>5769.98</v>
      </c>
      <c r="F1284" s="143">
        <f t="shared" si="511"/>
        <v>44363</v>
      </c>
      <c r="G1284" s="9">
        <f t="shared" si="498"/>
        <v>5.3000578441551038E-3</v>
      </c>
      <c r="H1284" s="64">
        <f t="shared" si="515"/>
        <v>44727</v>
      </c>
      <c r="I1284" s="64">
        <f t="shared" si="499"/>
        <v>44727</v>
      </c>
      <c r="J1284" s="1">
        <f t="shared" si="512"/>
        <v>22</v>
      </c>
      <c r="K1284" s="1">
        <f t="shared" si="519"/>
        <v>20</v>
      </c>
      <c r="L1284" s="5">
        <f t="shared" si="500"/>
        <v>1.0048170700000001</v>
      </c>
      <c r="M1284" s="12">
        <f t="shared" si="520"/>
        <v>1.00530005</v>
      </c>
      <c r="N1284" s="12">
        <f t="shared" si="516"/>
        <v>1.1940706047150984</v>
      </c>
      <c r="O1284" s="5">
        <f t="shared" si="518"/>
        <v>1.1998225199999999</v>
      </c>
      <c r="P1284" s="5">
        <f t="shared" si="501"/>
        <v>149.97747308999999</v>
      </c>
      <c r="Q1284" s="10">
        <f t="shared" si="502"/>
        <v>0</v>
      </c>
      <c r="R1284" s="6">
        <f t="shared" si="503"/>
        <v>0</v>
      </c>
      <c r="S1284" s="5">
        <f t="shared" si="504"/>
        <v>0</v>
      </c>
      <c r="T1284" s="6">
        <f t="shared" si="513"/>
        <v>0.12</v>
      </c>
      <c r="U1284" s="10">
        <f t="shared" si="517"/>
        <v>10</v>
      </c>
      <c r="V1284" s="10">
        <v>252</v>
      </c>
      <c r="W1284" s="12">
        <f t="shared" si="505"/>
        <v>1.004507297</v>
      </c>
      <c r="X1284" s="5">
        <f t="shared" si="506"/>
        <v>0.67599301000000001</v>
      </c>
      <c r="Y1284" s="11">
        <f t="shared" si="507"/>
        <v>0</v>
      </c>
      <c r="Z1284" s="2" t="s">
        <v>65</v>
      </c>
      <c r="AA1284" s="64">
        <f t="shared" si="514"/>
        <v>44742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2"/>
      <c r="DH1284" s="1"/>
      <c r="DI1284" s="1"/>
      <c r="DJ1284" s="1"/>
      <c r="DK1284" s="1"/>
      <c r="DL1284" s="1"/>
      <c r="DM1284" s="1"/>
    </row>
    <row r="1285" spans="1:117" x14ac:dyDescent="0.2">
      <c r="A1285" s="97">
        <f t="shared" si="508"/>
        <v>44726</v>
      </c>
      <c r="B1285" s="5">
        <f t="shared" si="497"/>
        <v>150.75745147000001</v>
      </c>
      <c r="C1285" s="5">
        <f t="shared" si="509"/>
        <v>124.99971504</v>
      </c>
      <c r="D1285" s="63">
        <f t="shared" si="510"/>
        <v>5739.56</v>
      </c>
      <c r="E1285" s="11">
        <f>IF(K1285=1,VLOOKUP(A1285,[1]Plan1!$BO$80:$BQ$314,3),E1284)</f>
        <v>5769.98</v>
      </c>
      <c r="F1285" s="143">
        <f t="shared" si="511"/>
        <v>44363</v>
      </c>
      <c r="G1285" s="9">
        <f t="shared" si="498"/>
        <v>5.3000578441551038E-3</v>
      </c>
      <c r="H1285" s="64">
        <f t="shared" si="515"/>
        <v>44727</v>
      </c>
      <c r="I1285" s="64">
        <f t="shared" si="499"/>
        <v>44727</v>
      </c>
      <c r="J1285" s="1">
        <f t="shared" si="512"/>
        <v>22</v>
      </c>
      <c r="K1285" s="1">
        <f t="shared" si="519"/>
        <v>21</v>
      </c>
      <c r="L1285" s="5">
        <f t="shared" si="500"/>
        <v>1.0050585299999999</v>
      </c>
      <c r="M1285" s="12">
        <f t="shared" si="520"/>
        <v>1.00530005</v>
      </c>
      <c r="N1285" s="12">
        <f t="shared" si="516"/>
        <v>1.1940706047150984</v>
      </c>
      <c r="O1285" s="5">
        <f t="shared" si="518"/>
        <v>1.20011084</v>
      </c>
      <c r="P1285" s="5">
        <f t="shared" si="501"/>
        <v>150.01351301</v>
      </c>
      <c r="Q1285" s="10">
        <f t="shared" si="502"/>
        <v>0</v>
      </c>
      <c r="R1285" s="6">
        <f t="shared" si="503"/>
        <v>0</v>
      </c>
      <c r="S1285" s="5">
        <f t="shared" si="504"/>
        <v>0</v>
      </c>
      <c r="T1285" s="6">
        <f t="shared" si="513"/>
        <v>0.12</v>
      </c>
      <c r="U1285" s="10">
        <f t="shared" si="517"/>
        <v>11</v>
      </c>
      <c r="V1285" s="10">
        <v>252</v>
      </c>
      <c r="W1285" s="12">
        <f t="shared" si="505"/>
        <v>1.004959143</v>
      </c>
      <c r="X1285" s="5">
        <f t="shared" si="506"/>
        <v>0.74393845999999997</v>
      </c>
      <c r="Y1285" s="11">
        <f t="shared" si="507"/>
        <v>0</v>
      </c>
      <c r="Z1285" s="2" t="s">
        <v>65</v>
      </c>
      <c r="AA1285" s="64">
        <f t="shared" si="514"/>
        <v>44742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2"/>
      <c r="DH1285" s="1"/>
      <c r="DI1285" s="1"/>
      <c r="DJ1285" s="1"/>
      <c r="DK1285" s="1"/>
      <c r="DL1285" s="1"/>
      <c r="DM1285" s="1"/>
    </row>
    <row r="1286" spans="1:117" x14ac:dyDescent="0.2">
      <c r="A1286" s="97">
        <f t="shared" si="508"/>
        <v>44727</v>
      </c>
      <c r="B1286" s="5">
        <f t="shared" si="497"/>
        <v>150.86150866</v>
      </c>
      <c r="C1286" s="5">
        <f t="shared" si="509"/>
        <v>124.99971504</v>
      </c>
      <c r="D1286" s="63">
        <f t="shared" si="510"/>
        <v>5739.56</v>
      </c>
      <c r="E1286" s="11">
        <f>IF(K1286=1,VLOOKUP(A1286,[1]Plan1!$BO$80:$BQ$314,3),E1285)</f>
        <v>5769.98</v>
      </c>
      <c r="F1286" s="143">
        <f t="shared" si="511"/>
        <v>44363</v>
      </c>
      <c r="G1286" s="9">
        <f t="shared" si="498"/>
        <v>5.3000578441551038E-3</v>
      </c>
      <c r="H1286" s="64">
        <f t="shared" si="515"/>
        <v>44757</v>
      </c>
      <c r="I1286" s="64">
        <f t="shared" si="499"/>
        <v>44727</v>
      </c>
      <c r="J1286" s="1">
        <f t="shared" si="512"/>
        <v>22</v>
      </c>
      <c r="K1286" s="1">
        <f t="shared" si="519"/>
        <v>22</v>
      </c>
      <c r="L1286" s="5">
        <f t="shared" si="500"/>
        <v>1.00530005</v>
      </c>
      <c r="M1286" s="12">
        <f t="shared" si="520"/>
        <v>1.00530005</v>
      </c>
      <c r="N1286" s="12">
        <f t="shared" si="516"/>
        <v>1.1940706047150984</v>
      </c>
      <c r="O1286" s="5">
        <f t="shared" si="518"/>
        <v>1.2003992299999999</v>
      </c>
      <c r="P1286" s="5">
        <f t="shared" si="501"/>
        <v>150.04956168000001</v>
      </c>
      <c r="Q1286" s="10">
        <f t="shared" si="502"/>
        <v>0</v>
      </c>
      <c r="R1286" s="6">
        <f t="shared" si="503"/>
        <v>0</v>
      </c>
      <c r="S1286" s="5">
        <f t="shared" si="504"/>
        <v>0</v>
      </c>
      <c r="T1286" s="6">
        <f t="shared" si="513"/>
        <v>0.12</v>
      </c>
      <c r="U1286" s="10">
        <f t="shared" si="517"/>
        <v>12</v>
      </c>
      <c r="V1286" s="10">
        <v>252</v>
      </c>
      <c r="W1286" s="12">
        <f t="shared" si="505"/>
        <v>1.005411192</v>
      </c>
      <c r="X1286" s="5">
        <f t="shared" si="506"/>
        <v>0.81194697999999998</v>
      </c>
      <c r="Y1286" s="11">
        <f t="shared" si="507"/>
        <v>0</v>
      </c>
      <c r="Z1286" s="2" t="s">
        <v>65</v>
      </c>
      <c r="AA1286" s="64">
        <f t="shared" si="514"/>
        <v>44742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2"/>
      <c r="DH1286" s="1"/>
      <c r="DI1286" s="1"/>
      <c r="DJ1286" s="1"/>
      <c r="DK1286" s="1"/>
      <c r="DL1286" s="1"/>
      <c r="DM1286" s="1"/>
    </row>
    <row r="1287" spans="1:117" x14ac:dyDescent="0.2">
      <c r="A1287" s="97">
        <f t="shared" si="508"/>
        <v>44728</v>
      </c>
      <c r="B1287" s="5">
        <f t="shared" si="497"/>
        <v>150.96736402000002</v>
      </c>
      <c r="C1287" s="5">
        <f t="shared" si="509"/>
        <v>124.99971504</v>
      </c>
      <c r="D1287" s="63">
        <f t="shared" si="510"/>
        <v>5739.56</v>
      </c>
      <c r="E1287" s="11">
        <f>IF(K1287=1,VLOOKUP(A1287,[1]Plan1!$BO$80:$BQ$314,3),E1286)</f>
        <v>5769.98</v>
      </c>
      <c r="F1287" s="143">
        <f t="shared" si="511"/>
        <v>44363</v>
      </c>
      <c r="G1287" s="9">
        <f t="shared" si="498"/>
        <v>5.3000578441551038E-3</v>
      </c>
      <c r="H1287" s="64">
        <f t="shared" si="515"/>
        <v>44757</v>
      </c>
      <c r="I1287" s="64">
        <f t="shared" si="499"/>
        <v>44757</v>
      </c>
      <c r="J1287" s="1">
        <f t="shared" si="512"/>
        <v>21</v>
      </c>
      <c r="K1287" s="1">
        <f t="shared" si="519"/>
        <v>1</v>
      </c>
      <c r="L1287" s="5">
        <f t="shared" si="500"/>
        <v>1.0002517399999999</v>
      </c>
      <c r="M1287" s="12">
        <f t="shared" si="520"/>
        <v>1.00530005</v>
      </c>
      <c r="N1287" s="12">
        <f t="shared" si="516"/>
        <v>1.2003992386236186</v>
      </c>
      <c r="O1287" s="5">
        <f t="shared" si="518"/>
        <v>1.2007014199999999</v>
      </c>
      <c r="P1287" s="5">
        <f t="shared" si="501"/>
        <v>150.08733534000001</v>
      </c>
      <c r="Q1287" s="10">
        <f t="shared" si="502"/>
        <v>0</v>
      </c>
      <c r="R1287" s="6">
        <f t="shared" si="503"/>
        <v>0</v>
      </c>
      <c r="S1287" s="5">
        <f t="shared" si="504"/>
        <v>0</v>
      </c>
      <c r="T1287" s="6">
        <f t="shared" si="513"/>
        <v>0.12</v>
      </c>
      <c r="U1287" s="10">
        <f t="shared" si="517"/>
        <v>13</v>
      </c>
      <c r="V1287" s="10">
        <v>252</v>
      </c>
      <c r="W1287" s="12">
        <f t="shared" si="505"/>
        <v>1.0058634440000001</v>
      </c>
      <c r="X1287" s="5">
        <f t="shared" si="506"/>
        <v>0.88002868000000001</v>
      </c>
      <c r="Y1287" s="11">
        <f t="shared" si="507"/>
        <v>0</v>
      </c>
      <c r="Z1287" s="2" t="s">
        <v>65</v>
      </c>
      <c r="AA1287" s="64">
        <f t="shared" si="514"/>
        <v>44742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2"/>
      <c r="DH1287" s="1"/>
      <c r="DI1287" s="1"/>
      <c r="DJ1287" s="1"/>
      <c r="DK1287" s="1"/>
      <c r="DL1287" s="1"/>
      <c r="DM1287" s="1"/>
    </row>
    <row r="1288" spans="1:117" x14ac:dyDescent="0.2">
      <c r="A1288" s="97">
        <f t="shared" si="508"/>
        <v>44729</v>
      </c>
      <c r="B1288" s="5">
        <f t="shared" si="497"/>
        <v>150.96736402000002</v>
      </c>
      <c r="C1288" s="5">
        <f t="shared" si="509"/>
        <v>124.99971504</v>
      </c>
      <c r="D1288" s="63">
        <f t="shared" si="510"/>
        <v>5739.56</v>
      </c>
      <c r="E1288" s="11">
        <f>IF(K1288=1,VLOOKUP(A1288,[1]Plan1!$BO$80:$BQ$314,3),E1287)</f>
        <v>5769.98</v>
      </c>
      <c r="F1288" s="143">
        <f t="shared" si="511"/>
        <v>44363</v>
      </c>
      <c r="G1288" s="9">
        <f t="shared" si="498"/>
        <v>5.3000578441551038E-3</v>
      </c>
      <c r="H1288" s="64">
        <f t="shared" si="515"/>
        <v>44757</v>
      </c>
      <c r="I1288" s="64">
        <f t="shared" si="499"/>
        <v>44757</v>
      </c>
      <c r="J1288" s="1">
        <f t="shared" si="512"/>
        <v>21</v>
      </c>
      <c r="K1288" s="1">
        <f t="shared" si="519"/>
        <v>1</v>
      </c>
      <c r="L1288" s="5">
        <f t="shared" si="500"/>
        <v>1.0002517399999999</v>
      </c>
      <c r="M1288" s="12">
        <f t="shared" si="520"/>
        <v>1.00530005</v>
      </c>
      <c r="N1288" s="12">
        <f t="shared" si="516"/>
        <v>1.2003992386236186</v>
      </c>
      <c r="O1288" s="5">
        <f t="shared" si="518"/>
        <v>1.2007014199999999</v>
      </c>
      <c r="P1288" s="5">
        <f t="shared" si="501"/>
        <v>150.08733534000001</v>
      </c>
      <c r="Q1288" s="10">
        <f t="shared" si="502"/>
        <v>0</v>
      </c>
      <c r="R1288" s="6">
        <f t="shared" si="503"/>
        <v>0</v>
      </c>
      <c r="S1288" s="5">
        <f t="shared" si="504"/>
        <v>0</v>
      </c>
      <c r="T1288" s="6">
        <f t="shared" si="513"/>
        <v>0.12</v>
      </c>
      <c r="U1288" s="10">
        <f t="shared" si="517"/>
        <v>13</v>
      </c>
      <c r="V1288" s="10">
        <v>252</v>
      </c>
      <c r="W1288" s="12">
        <f t="shared" si="505"/>
        <v>1.0058634440000001</v>
      </c>
      <c r="X1288" s="5">
        <f t="shared" si="506"/>
        <v>0.88002868000000001</v>
      </c>
      <c r="Y1288" s="11">
        <f t="shared" si="507"/>
        <v>0</v>
      </c>
      <c r="Z1288" s="2" t="s">
        <v>65</v>
      </c>
      <c r="AA1288" s="64">
        <f t="shared" si="514"/>
        <v>44742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2"/>
      <c r="DH1288" s="1"/>
      <c r="DI1288" s="1"/>
      <c r="DJ1288" s="1"/>
      <c r="DK1288" s="1"/>
      <c r="DL1288" s="1"/>
      <c r="DM1288" s="1"/>
    </row>
    <row r="1289" spans="1:117" x14ac:dyDescent="0.2">
      <c r="A1289" s="97">
        <f t="shared" si="508"/>
        <v>44730</v>
      </c>
      <c r="B1289" s="5">
        <f t="shared" si="497"/>
        <v>151.07329676000001</v>
      </c>
      <c r="C1289" s="5">
        <f t="shared" si="509"/>
        <v>124.99971504</v>
      </c>
      <c r="D1289" s="63">
        <f t="shared" si="510"/>
        <v>5739.56</v>
      </c>
      <c r="E1289" s="11">
        <f>IF(K1289=1,VLOOKUP(A1289,[1]Plan1!$BO$80:$BQ$314,3),E1288)</f>
        <v>5769.98</v>
      </c>
      <c r="F1289" s="143">
        <f t="shared" si="511"/>
        <v>44363</v>
      </c>
      <c r="G1289" s="9">
        <f t="shared" si="498"/>
        <v>5.3000578441551038E-3</v>
      </c>
      <c r="H1289" s="64">
        <f t="shared" si="515"/>
        <v>44757</v>
      </c>
      <c r="I1289" s="64">
        <f t="shared" si="499"/>
        <v>44757</v>
      </c>
      <c r="J1289" s="1">
        <f t="shared" si="512"/>
        <v>21</v>
      </c>
      <c r="K1289" s="1">
        <f t="shared" si="519"/>
        <v>2</v>
      </c>
      <c r="L1289" s="5">
        <f t="shared" si="500"/>
        <v>1.0005035600000001</v>
      </c>
      <c r="M1289" s="12">
        <f t="shared" si="520"/>
        <v>1.00530005</v>
      </c>
      <c r="N1289" s="12">
        <f t="shared" si="516"/>
        <v>1.2003992386236186</v>
      </c>
      <c r="O1289" s="5">
        <f t="shared" si="518"/>
        <v>1.2010037099999999</v>
      </c>
      <c r="P1289" s="5">
        <f t="shared" si="501"/>
        <v>150.12512151000001</v>
      </c>
      <c r="Q1289" s="10">
        <f t="shared" si="502"/>
        <v>0</v>
      </c>
      <c r="R1289" s="6">
        <f t="shared" si="503"/>
        <v>0</v>
      </c>
      <c r="S1289" s="5">
        <f t="shared" si="504"/>
        <v>0</v>
      </c>
      <c r="T1289" s="6">
        <f t="shared" si="513"/>
        <v>0.12</v>
      </c>
      <c r="U1289" s="10">
        <f t="shared" si="517"/>
        <v>14</v>
      </c>
      <c r="V1289" s="10">
        <v>252</v>
      </c>
      <c r="W1289" s="12">
        <f t="shared" si="505"/>
        <v>1.0063158999999999</v>
      </c>
      <c r="X1289" s="5">
        <f t="shared" si="506"/>
        <v>0.94817525000000002</v>
      </c>
      <c r="Y1289" s="11">
        <f t="shared" si="507"/>
        <v>0</v>
      </c>
      <c r="Z1289" s="2" t="s">
        <v>65</v>
      </c>
      <c r="AA1289" s="64">
        <f t="shared" si="514"/>
        <v>44742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2"/>
      <c r="DH1289" s="1"/>
      <c r="DI1289" s="1"/>
      <c r="DJ1289" s="1"/>
      <c r="DK1289" s="1"/>
      <c r="DL1289" s="1"/>
      <c r="DM1289" s="1"/>
    </row>
    <row r="1290" spans="1:117" x14ac:dyDescent="0.2">
      <c r="A1290" s="97">
        <f t="shared" si="508"/>
        <v>44731</v>
      </c>
      <c r="B1290" s="5">
        <f t="shared" ref="B1290:B1353" si="521">(P1290+X1290)</f>
        <v>151.07329676000001</v>
      </c>
      <c r="C1290" s="5">
        <f t="shared" si="509"/>
        <v>124.99971504</v>
      </c>
      <c r="D1290" s="63">
        <f t="shared" si="510"/>
        <v>5739.56</v>
      </c>
      <c r="E1290" s="11">
        <f>IF(K1290=1,VLOOKUP(A1290,[1]Plan1!$BO$80:$BQ$314,3),E1289)</f>
        <v>5769.98</v>
      </c>
      <c r="F1290" s="143">
        <f t="shared" si="511"/>
        <v>44363</v>
      </c>
      <c r="G1290" s="9">
        <f t="shared" ref="G1290:G1353" si="522">(E1290/D1290)-1</f>
        <v>5.3000578441551038E-3</v>
      </c>
      <c r="H1290" s="64">
        <f t="shared" si="515"/>
        <v>44757</v>
      </c>
      <c r="I1290" s="64">
        <f t="shared" ref="I1290:I1353" si="523">IF(A1290&gt;I1289,H1290,I1289)</f>
        <v>44757</v>
      </c>
      <c r="J1290" s="1">
        <f t="shared" si="512"/>
        <v>21</v>
      </c>
      <c r="K1290" s="1">
        <f t="shared" si="519"/>
        <v>2</v>
      </c>
      <c r="L1290" s="5">
        <f t="shared" ref="L1290:L1353" si="524">TRUNC((E1290/D1290)^TRUNC((K1290/J1290),9),8)</f>
        <v>1.0005035600000001</v>
      </c>
      <c r="M1290" s="12">
        <f t="shared" si="520"/>
        <v>1.00530005</v>
      </c>
      <c r="N1290" s="12">
        <f t="shared" si="516"/>
        <v>1.2003992386236186</v>
      </c>
      <c r="O1290" s="5">
        <f t="shared" si="518"/>
        <v>1.2010037099999999</v>
      </c>
      <c r="P1290" s="5">
        <f t="shared" ref="P1290:P1353" si="525">TRUNC(C1290*O1290,8)</f>
        <v>150.12512151000001</v>
      </c>
      <c r="Q1290" s="10">
        <f t="shared" ref="Q1290:Q1353" si="526">IF(VLOOKUP(A1290,AD$10:AK$114,8)=VLOOKUP(A1289,AD$10:AK$114,8),0,VLOOKUP(A1290,AD$10:AK$114,8))</f>
        <v>0</v>
      </c>
      <c r="R1290" s="6">
        <f t="shared" ref="R1290:R1353" si="527">IF(Q1290&gt;0,VLOOKUP($A1290,$AD$10:$AI$114,6),0)</f>
        <v>0</v>
      </c>
      <c r="S1290" s="5">
        <f t="shared" ref="S1290:S1353" si="528">IF(R1290&gt;0,TRUNC(R1290*P1290,8),0)</f>
        <v>0</v>
      </c>
      <c r="T1290" s="6">
        <f t="shared" si="513"/>
        <v>0.12</v>
      </c>
      <c r="U1290" s="10">
        <f t="shared" si="517"/>
        <v>14</v>
      </c>
      <c r="V1290" s="10">
        <v>252</v>
      </c>
      <c r="W1290" s="12">
        <f t="shared" ref="W1290:W1353" si="529">ROUND((1+T1290)^TRUNC((U1290/V1290),9),9)</f>
        <v>1.0063158999999999</v>
      </c>
      <c r="X1290" s="5">
        <f t="shared" ref="X1290:X1353" si="530">TRUNC((P1290*(W1290-1)),8)</f>
        <v>0.94817525000000002</v>
      </c>
      <c r="Y1290" s="11">
        <f t="shared" ref="Y1290:Y1353" si="531">IF(Q1290&gt;0,S1290+X1290,0)</f>
        <v>0</v>
      </c>
      <c r="Z1290" s="2" t="s">
        <v>65</v>
      </c>
      <c r="AA1290" s="64">
        <f t="shared" si="514"/>
        <v>44742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2"/>
      <c r="DH1290" s="1"/>
      <c r="DI1290" s="1"/>
      <c r="DJ1290" s="1"/>
      <c r="DK1290" s="1"/>
      <c r="DL1290" s="1"/>
      <c r="DM1290" s="1"/>
    </row>
    <row r="1291" spans="1:117" x14ac:dyDescent="0.2">
      <c r="A1291" s="97">
        <f t="shared" ref="A1291:A1354" si="532">(A1290+1)</f>
        <v>44732</v>
      </c>
      <c r="B1291" s="5">
        <f t="shared" si="521"/>
        <v>151.07329676000001</v>
      </c>
      <c r="C1291" s="5">
        <f t="shared" ref="C1291:C1354" si="533">TRUNC(IF(Q1290&gt;0,VLOOKUP(A1290,$AD$12:$AE$114,2),C1290),8)</f>
        <v>124.99971504</v>
      </c>
      <c r="D1291" s="63">
        <f t="shared" ref="D1291:D1354" si="534">IF(E1291=E1290,D1290,E1290)</f>
        <v>5739.56</v>
      </c>
      <c r="E1291" s="11">
        <f>IF(K1291=1,VLOOKUP(A1291,[1]Plan1!$BO$80:$BQ$314,3),E1290)</f>
        <v>5769.98</v>
      </c>
      <c r="F1291" s="143">
        <f t="shared" ref="F1291:F1354" si="535">IF(D1291=D1290,F1290,A1291)</f>
        <v>44363</v>
      </c>
      <c r="G1291" s="9">
        <f t="shared" si="522"/>
        <v>5.3000578441551038E-3</v>
      </c>
      <c r="H1291" s="64">
        <f t="shared" si="515"/>
        <v>44757</v>
      </c>
      <c r="I1291" s="64">
        <f t="shared" si="523"/>
        <v>44757</v>
      </c>
      <c r="J1291" s="1">
        <f t="shared" ref="J1291:J1354" si="536">IF(I1291=I1290,J1290,NETWORKDAYS(I1290,I1291,$AD$118:$AD$502)-1)</f>
        <v>21</v>
      </c>
      <c r="K1291" s="1">
        <f t="shared" si="519"/>
        <v>2</v>
      </c>
      <c r="L1291" s="5">
        <f t="shared" si="524"/>
        <v>1.0005035600000001</v>
      </c>
      <c r="M1291" s="12">
        <f t="shared" si="520"/>
        <v>1.00530005</v>
      </c>
      <c r="N1291" s="12">
        <f t="shared" si="516"/>
        <v>1.2003992386236186</v>
      </c>
      <c r="O1291" s="5">
        <f t="shared" si="518"/>
        <v>1.2010037099999999</v>
      </c>
      <c r="P1291" s="5">
        <f t="shared" si="525"/>
        <v>150.12512151000001</v>
      </c>
      <c r="Q1291" s="10">
        <f t="shared" si="526"/>
        <v>0</v>
      </c>
      <c r="R1291" s="6">
        <f t="shared" si="527"/>
        <v>0</v>
      </c>
      <c r="S1291" s="5">
        <f t="shared" si="528"/>
        <v>0</v>
      </c>
      <c r="T1291" s="6">
        <f t="shared" ref="T1291:T1354" si="537">(T1290)</f>
        <v>0.12</v>
      </c>
      <c r="U1291" s="10">
        <f t="shared" si="517"/>
        <v>14</v>
      </c>
      <c r="V1291" s="10">
        <v>252</v>
      </c>
      <c r="W1291" s="12">
        <f t="shared" si="529"/>
        <v>1.0063158999999999</v>
      </c>
      <c r="X1291" s="5">
        <f t="shared" si="530"/>
        <v>0.94817525000000002</v>
      </c>
      <c r="Y1291" s="11">
        <f t="shared" si="531"/>
        <v>0</v>
      </c>
      <c r="Z1291" s="2" t="s">
        <v>65</v>
      </c>
      <c r="AA1291" s="64">
        <f t="shared" ref="AA1291:AA1354" si="538">IF(Q1290&gt;0,VLOOKUP(A1290,$AD$10:$AL$114,9),AA1290)</f>
        <v>44742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2"/>
      <c r="DH1291" s="1"/>
      <c r="DI1291" s="1"/>
      <c r="DJ1291" s="1"/>
      <c r="DK1291" s="1"/>
      <c r="DL1291" s="1"/>
      <c r="DM1291" s="1"/>
    </row>
    <row r="1292" spans="1:117" x14ac:dyDescent="0.2">
      <c r="A1292" s="97">
        <f t="shared" si="532"/>
        <v>44733</v>
      </c>
      <c r="B1292" s="5">
        <f t="shared" si="521"/>
        <v>151.17930046000001</v>
      </c>
      <c r="C1292" s="5">
        <f t="shared" si="533"/>
        <v>124.99971504</v>
      </c>
      <c r="D1292" s="63">
        <f t="shared" si="534"/>
        <v>5739.56</v>
      </c>
      <c r="E1292" s="11">
        <f>IF(K1292=1,VLOOKUP(A1292,[1]Plan1!$BO$80:$BQ$314,3),E1291)</f>
        <v>5769.98</v>
      </c>
      <c r="F1292" s="143">
        <f t="shared" si="535"/>
        <v>44363</v>
      </c>
      <c r="G1292" s="9">
        <f t="shared" si="522"/>
        <v>5.3000578441551038E-3</v>
      </c>
      <c r="H1292" s="64">
        <f t="shared" ref="H1292:H1355" si="539">IF(DAY(A1292)=15,VLOOKUP(A1292,AH$118:AK$167,4),H1291)</f>
        <v>44757</v>
      </c>
      <c r="I1292" s="64">
        <f t="shared" si="523"/>
        <v>44757</v>
      </c>
      <c r="J1292" s="1">
        <f t="shared" si="536"/>
        <v>21</v>
      </c>
      <c r="K1292" s="1">
        <f t="shared" si="519"/>
        <v>3</v>
      </c>
      <c r="L1292" s="5">
        <f t="shared" si="524"/>
        <v>1.0007554299999999</v>
      </c>
      <c r="M1292" s="12">
        <f t="shared" si="520"/>
        <v>1.00530005</v>
      </c>
      <c r="N1292" s="12">
        <f t="shared" si="516"/>
        <v>1.2003992386236186</v>
      </c>
      <c r="O1292" s="5">
        <f t="shared" si="518"/>
        <v>1.2013060499999999</v>
      </c>
      <c r="P1292" s="5">
        <f t="shared" si="525"/>
        <v>150.16291391999999</v>
      </c>
      <c r="Q1292" s="10">
        <f t="shared" si="526"/>
        <v>0</v>
      </c>
      <c r="R1292" s="6">
        <f t="shared" si="527"/>
        <v>0</v>
      </c>
      <c r="S1292" s="5">
        <f t="shared" si="528"/>
        <v>0</v>
      </c>
      <c r="T1292" s="6">
        <f t="shared" si="537"/>
        <v>0.12</v>
      </c>
      <c r="U1292" s="10">
        <f t="shared" si="517"/>
        <v>15</v>
      </c>
      <c r="V1292" s="10">
        <v>252</v>
      </c>
      <c r="W1292" s="12">
        <f t="shared" si="529"/>
        <v>1.006768559</v>
      </c>
      <c r="X1292" s="5">
        <f t="shared" si="530"/>
        <v>1.0163865400000001</v>
      </c>
      <c r="Y1292" s="11">
        <f t="shared" si="531"/>
        <v>0</v>
      </c>
      <c r="Z1292" s="2" t="s">
        <v>65</v>
      </c>
      <c r="AA1292" s="64">
        <f t="shared" si="538"/>
        <v>44742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2"/>
      <c r="DH1292" s="1"/>
      <c r="DI1292" s="1"/>
      <c r="DJ1292" s="1"/>
      <c r="DK1292" s="1"/>
      <c r="DL1292" s="1"/>
      <c r="DM1292" s="1"/>
    </row>
    <row r="1293" spans="1:117" x14ac:dyDescent="0.2">
      <c r="A1293" s="97">
        <f t="shared" si="532"/>
        <v>44734</v>
      </c>
      <c r="B1293" s="5">
        <f t="shared" si="521"/>
        <v>151.28538033999999</v>
      </c>
      <c r="C1293" s="5">
        <f t="shared" si="533"/>
        <v>124.99971504</v>
      </c>
      <c r="D1293" s="63">
        <f t="shared" si="534"/>
        <v>5739.56</v>
      </c>
      <c r="E1293" s="11">
        <f>IF(K1293=1,VLOOKUP(A1293,[1]Plan1!$BO$80:$BQ$314,3),E1292)</f>
        <v>5769.98</v>
      </c>
      <c r="F1293" s="143">
        <f t="shared" si="535"/>
        <v>44363</v>
      </c>
      <c r="G1293" s="9">
        <f t="shared" si="522"/>
        <v>5.3000578441551038E-3</v>
      </c>
      <c r="H1293" s="64">
        <f t="shared" si="539"/>
        <v>44757</v>
      </c>
      <c r="I1293" s="64">
        <f t="shared" si="523"/>
        <v>44757</v>
      </c>
      <c r="J1293" s="1">
        <f t="shared" si="536"/>
        <v>21</v>
      </c>
      <c r="K1293" s="1">
        <f t="shared" si="519"/>
        <v>4</v>
      </c>
      <c r="L1293" s="5">
        <f t="shared" si="524"/>
        <v>1.00100737</v>
      </c>
      <c r="M1293" s="12">
        <f t="shared" si="520"/>
        <v>1.00530005</v>
      </c>
      <c r="N1293" s="12">
        <f t="shared" si="516"/>
        <v>1.2003992386236186</v>
      </c>
      <c r="O1293" s="5">
        <f t="shared" si="518"/>
        <v>1.20160848</v>
      </c>
      <c r="P1293" s="5">
        <f t="shared" si="525"/>
        <v>150.20071758</v>
      </c>
      <c r="Q1293" s="10">
        <f t="shared" si="526"/>
        <v>0</v>
      </c>
      <c r="R1293" s="6">
        <f t="shared" si="527"/>
        <v>0</v>
      </c>
      <c r="S1293" s="5">
        <f t="shared" si="528"/>
        <v>0</v>
      </c>
      <c r="T1293" s="6">
        <f t="shared" si="537"/>
        <v>0.12</v>
      </c>
      <c r="U1293" s="10">
        <f t="shared" si="517"/>
        <v>16</v>
      </c>
      <c r="V1293" s="10">
        <v>252</v>
      </c>
      <c r="W1293" s="12">
        <f t="shared" si="529"/>
        <v>1.007221422</v>
      </c>
      <c r="X1293" s="5">
        <f t="shared" si="530"/>
        <v>1.0846627600000001</v>
      </c>
      <c r="Y1293" s="11">
        <f t="shared" si="531"/>
        <v>0</v>
      </c>
      <c r="Z1293" s="2" t="s">
        <v>65</v>
      </c>
      <c r="AA1293" s="64">
        <f t="shared" si="538"/>
        <v>44742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2"/>
      <c r="DH1293" s="1"/>
      <c r="DI1293" s="1"/>
      <c r="DJ1293" s="1"/>
      <c r="DK1293" s="1"/>
      <c r="DL1293" s="1"/>
      <c r="DM1293" s="1"/>
    </row>
    <row r="1294" spans="1:117" x14ac:dyDescent="0.2">
      <c r="A1294" s="97">
        <f t="shared" si="532"/>
        <v>44735</v>
      </c>
      <c r="B1294" s="5">
        <f t="shared" si="521"/>
        <v>151.39153379000001</v>
      </c>
      <c r="C1294" s="5">
        <f t="shared" si="533"/>
        <v>124.99971504</v>
      </c>
      <c r="D1294" s="63">
        <f t="shared" si="534"/>
        <v>5739.56</v>
      </c>
      <c r="E1294" s="11">
        <f>IF(K1294=1,VLOOKUP(A1294,[1]Plan1!$BO$80:$BQ$314,3),E1293)</f>
        <v>5769.98</v>
      </c>
      <c r="F1294" s="143">
        <f t="shared" si="535"/>
        <v>44363</v>
      </c>
      <c r="G1294" s="9">
        <f t="shared" si="522"/>
        <v>5.3000578441551038E-3</v>
      </c>
      <c r="H1294" s="64">
        <f t="shared" si="539"/>
        <v>44757</v>
      </c>
      <c r="I1294" s="64">
        <f t="shared" si="523"/>
        <v>44757</v>
      </c>
      <c r="J1294" s="1">
        <f t="shared" si="536"/>
        <v>21</v>
      </c>
      <c r="K1294" s="1">
        <f t="shared" si="519"/>
        <v>5</v>
      </c>
      <c r="L1294" s="5">
        <f t="shared" si="524"/>
        <v>1.0012593700000001</v>
      </c>
      <c r="M1294" s="12">
        <f t="shared" si="520"/>
        <v>1.00530005</v>
      </c>
      <c r="N1294" s="12">
        <f t="shared" si="516"/>
        <v>1.2003992386236186</v>
      </c>
      <c r="O1294" s="5">
        <f t="shared" si="518"/>
        <v>1.2019109800000001</v>
      </c>
      <c r="P1294" s="5">
        <f t="shared" si="525"/>
        <v>150.23853</v>
      </c>
      <c r="Q1294" s="10">
        <f t="shared" si="526"/>
        <v>0</v>
      </c>
      <c r="R1294" s="6">
        <f t="shared" si="527"/>
        <v>0</v>
      </c>
      <c r="S1294" s="5">
        <f t="shared" si="528"/>
        <v>0</v>
      </c>
      <c r="T1294" s="6">
        <f t="shared" si="537"/>
        <v>0.12</v>
      </c>
      <c r="U1294" s="10">
        <f t="shared" si="517"/>
        <v>17</v>
      </c>
      <c r="V1294" s="10">
        <v>252</v>
      </c>
      <c r="W1294" s="12">
        <f t="shared" si="529"/>
        <v>1.0076744879999999</v>
      </c>
      <c r="X1294" s="5">
        <f t="shared" si="530"/>
        <v>1.1530037900000001</v>
      </c>
      <c r="Y1294" s="11">
        <f t="shared" si="531"/>
        <v>0</v>
      </c>
      <c r="Z1294" s="2" t="s">
        <v>65</v>
      </c>
      <c r="AA1294" s="64">
        <f t="shared" si="538"/>
        <v>44742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2"/>
      <c r="DH1294" s="1"/>
      <c r="DI1294" s="1"/>
      <c r="DJ1294" s="1"/>
      <c r="DK1294" s="1"/>
      <c r="DL1294" s="1"/>
      <c r="DM1294" s="1"/>
    </row>
    <row r="1295" spans="1:117" x14ac:dyDescent="0.2">
      <c r="A1295" s="97">
        <f t="shared" si="532"/>
        <v>44736</v>
      </c>
      <c r="B1295" s="5">
        <f t="shared" si="521"/>
        <v>151.49776349000001</v>
      </c>
      <c r="C1295" s="5">
        <f t="shared" si="533"/>
        <v>124.99971504</v>
      </c>
      <c r="D1295" s="63">
        <f t="shared" si="534"/>
        <v>5739.56</v>
      </c>
      <c r="E1295" s="11">
        <f>IF(K1295=1,VLOOKUP(A1295,[1]Plan1!$BO$80:$BQ$314,3),E1294)</f>
        <v>5769.98</v>
      </c>
      <c r="F1295" s="143">
        <f t="shared" si="535"/>
        <v>44363</v>
      </c>
      <c r="G1295" s="9">
        <f t="shared" si="522"/>
        <v>5.3000578441551038E-3</v>
      </c>
      <c r="H1295" s="64">
        <f t="shared" si="539"/>
        <v>44757</v>
      </c>
      <c r="I1295" s="64">
        <f t="shared" si="523"/>
        <v>44757</v>
      </c>
      <c r="J1295" s="1">
        <f t="shared" si="536"/>
        <v>21</v>
      </c>
      <c r="K1295" s="1">
        <f t="shared" si="519"/>
        <v>6</v>
      </c>
      <c r="L1295" s="5">
        <f t="shared" si="524"/>
        <v>1.00151144</v>
      </c>
      <c r="M1295" s="12">
        <f t="shared" si="520"/>
        <v>1.00530005</v>
      </c>
      <c r="N1295" s="12">
        <f t="shared" si="516"/>
        <v>1.2003992386236186</v>
      </c>
      <c r="O1295" s="5">
        <f t="shared" si="518"/>
        <v>1.2022135700000001</v>
      </c>
      <c r="P1295" s="5">
        <f t="shared" si="525"/>
        <v>150.27635366000001</v>
      </c>
      <c r="Q1295" s="10">
        <f t="shared" si="526"/>
        <v>0</v>
      </c>
      <c r="R1295" s="6">
        <f t="shared" si="527"/>
        <v>0</v>
      </c>
      <c r="S1295" s="5">
        <f t="shared" si="528"/>
        <v>0</v>
      </c>
      <c r="T1295" s="6">
        <f t="shared" si="537"/>
        <v>0.12</v>
      </c>
      <c r="U1295" s="10">
        <f t="shared" si="517"/>
        <v>18</v>
      </c>
      <c r="V1295" s="10">
        <v>252</v>
      </c>
      <c r="W1295" s="12">
        <f t="shared" si="529"/>
        <v>1.0081277580000001</v>
      </c>
      <c r="X1295" s="5">
        <f t="shared" si="530"/>
        <v>1.22140983</v>
      </c>
      <c r="Y1295" s="11">
        <f t="shared" si="531"/>
        <v>0</v>
      </c>
      <c r="Z1295" s="2" t="s">
        <v>65</v>
      </c>
      <c r="AA1295" s="64">
        <f t="shared" si="538"/>
        <v>44742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2"/>
      <c r="DH1295" s="1"/>
      <c r="DI1295" s="1"/>
      <c r="DJ1295" s="1"/>
      <c r="DK1295" s="1"/>
      <c r="DL1295" s="1"/>
      <c r="DM1295" s="1"/>
    </row>
    <row r="1296" spans="1:117" x14ac:dyDescent="0.2">
      <c r="A1296" s="97">
        <f t="shared" si="532"/>
        <v>44737</v>
      </c>
      <c r="B1296" s="5">
        <f t="shared" si="521"/>
        <v>151.60406587</v>
      </c>
      <c r="C1296" s="5">
        <f t="shared" si="533"/>
        <v>124.99971504</v>
      </c>
      <c r="D1296" s="63">
        <f t="shared" si="534"/>
        <v>5739.56</v>
      </c>
      <c r="E1296" s="11">
        <f>IF(K1296=1,VLOOKUP(A1296,[1]Plan1!$BO$80:$BQ$314,3),E1295)</f>
        <v>5769.98</v>
      </c>
      <c r="F1296" s="143">
        <f t="shared" si="535"/>
        <v>44363</v>
      </c>
      <c r="G1296" s="9">
        <f t="shared" si="522"/>
        <v>5.3000578441551038E-3</v>
      </c>
      <c r="H1296" s="64">
        <f t="shared" si="539"/>
        <v>44757</v>
      </c>
      <c r="I1296" s="64">
        <f t="shared" si="523"/>
        <v>44757</v>
      </c>
      <c r="J1296" s="1">
        <f t="shared" si="536"/>
        <v>21</v>
      </c>
      <c r="K1296" s="1">
        <f t="shared" si="519"/>
        <v>7</v>
      </c>
      <c r="L1296" s="5">
        <f t="shared" si="524"/>
        <v>1.00176357</v>
      </c>
      <c r="M1296" s="12">
        <f t="shared" si="520"/>
        <v>1.00530005</v>
      </c>
      <c r="N1296" s="12">
        <f t="shared" si="516"/>
        <v>1.2003992386236186</v>
      </c>
      <c r="O1296" s="5">
        <f t="shared" si="518"/>
        <v>1.2025162199999999</v>
      </c>
      <c r="P1296" s="5">
        <f t="shared" si="525"/>
        <v>150.31418482999999</v>
      </c>
      <c r="Q1296" s="10">
        <f t="shared" si="526"/>
        <v>0</v>
      </c>
      <c r="R1296" s="6">
        <f t="shared" si="527"/>
        <v>0</v>
      </c>
      <c r="S1296" s="5">
        <f t="shared" si="528"/>
        <v>0</v>
      </c>
      <c r="T1296" s="6">
        <f t="shared" si="537"/>
        <v>0.12</v>
      </c>
      <c r="U1296" s="10">
        <f t="shared" si="517"/>
        <v>19</v>
      </c>
      <c r="V1296" s="10">
        <v>252</v>
      </c>
      <c r="W1296" s="12">
        <f t="shared" si="529"/>
        <v>1.0085812329999999</v>
      </c>
      <c r="X1296" s="5">
        <f t="shared" si="530"/>
        <v>1.28988104</v>
      </c>
      <c r="Y1296" s="11">
        <f t="shared" si="531"/>
        <v>0</v>
      </c>
      <c r="Z1296" s="2" t="s">
        <v>65</v>
      </c>
      <c r="AA1296" s="64">
        <f t="shared" si="538"/>
        <v>44742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2"/>
      <c r="DH1296" s="1"/>
      <c r="DI1296" s="1"/>
      <c r="DJ1296" s="1"/>
      <c r="DK1296" s="1"/>
      <c r="DL1296" s="1"/>
      <c r="DM1296" s="1"/>
    </row>
    <row r="1297" spans="1:117" x14ac:dyDescent="0.2">
      <c r="A1297" s="97">
        <f t="shared" si="532"/>
        <v>44738</v>
      </c>
      <c r="B1297" s="5">
        <f t="shared" si="521"/>
        <v>151.60406587</v>
      </c>
      <c r="C1297" s="5">
        <f t="shared" si="533"/>
        <v>124.99971504</v>
      </c>
      <c r="D1297" s="63">
        <f t="shared" si="534"/>
        <v>5739.56</v>
      </c>
      <c r="E1297" s="11">
        <f>IF(K1297=1,VLOOKUP(A1297,[1]Plan1!$BO$80:$BQ$314,3),E1296)</f>
        <v>5769.98</v>
      </c>
      <c r="F1297" s="143">
        <f t="shared" si="535"/>
        <v>44363</v>
      </c>
      <c r="G1297" s="9">
        <f t="shared" si="522"/>
        <v>5.3000578441551038E-3</v>
      </c>
      <c r="H1297" s="64">
        <f t="shared" si="539"/>
        <v>44757</v>
      </c>
      <c r="I1297" s="64">
        <f t="shared" si="523"/>
        <v>44757</v>
      </c>
      <c r="J1297" s="1">
        <f t="shared" si="536"/>
        <v>21</v>
      </c>
      <c r="K1297" s="1">
        <f t="shared" si="519"/>
        <v>7</v>
      </c>
      <c r="L1297" s="5">
        <f t="shared" si="524"/>
        <v>1.00176357</v>
      </c>
      <c r="M1297" s="12">
        <f t="shared" si="520"/>
        <v>1.00530005</v>
      </c>
      <c r="N1297" s="12">
        <f t="shared" si="516"/>
        <v>1.2003992386236186</v>
      </c>
      <c r="O1297" s="5">
        <f t="shared" si="518"/>
        <v>1.2025162199999999</v>
      </c>
      <c r="P1297" s="5">
        <f t="shared" si="525"/>
        <v>150.31418482999999</v>
      </c>
      <c r="Q1297" s="10">
        <f t="shared" si="526"/>
        <v>0</v>
      </c>
      <c r="R1297" s="6">
        <f t="shared" si="527"/>
        <v>0</v>
      </c>
      <c r="S1297" s="5">
        <f t="shared" si="528"/>
        <v>0</v>
      </c>
      <c r="T1297" s="6">
        <f t="shared" si="537"/>
        <v>0.12</v>
      </c>
      <c r="U1297" s="10">
        <f t="shared" si="517"/>
        <v>19</v>
      </c>
      <c r="V1297" s="10">
        <v>252</v>
      </c>
      <c r="W1297" s="12">
        <f t="shared" si="529"/>
        <v>1.0085812329999999</v>
      </c>
      <c r="X1297" s="5">
        <f t="shared" si="530"/>
        <v>1.28988104</v>
      </c>
      <c r="Y1297" s="11">
        <f t="shared" si="531"/>
        <v>0</v>
      </c>
      <c r="Z1297" s="2" t="s">
        <v>65</v>
      </c>
      <c r="AA1297" s="64">
        <f t="shared" si="538"/>
        <v>44742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2"/>
      <c r="DH1297" s="1"/>
      <c r="DI1297" s="1"/>
      <c r="DJ1297" s="1"/>
      <c r="DK1297" s="1"/>
      <c r="DL1297" s="1"/>
      <c r="DM1297" s="1"/>
    </row>
    <row r="1298" spans="1:117" x14ac:dyDescent="0.2">
      <c r="A1298" s="97">
        <f t="shared" si="532"/>
        <v>44739</v>
      </c>
      <c r="B1298" s="5">
        <f t="shared" si="521"/>
        <v>151.60406587</v>
      </c>
      <c r="C1298" s="5">
        <f t="shared" si="533"/>
        <v>124.99971504</v>
      </c>
      <c r="D1298" s="63">
        <f t="shared" si="534"/>
        <v>5739.56</v>
      </c>
      <c r="E1298" s="11">
        <f>IF(K1298=1,VLOOKUP(A1298,[1]Plan1!$BO$80:$BQ$314,3),E1297)</f>
        <v>5769.98</v>
      </c>
      <c r="F1298" s="143">
        <f t="shared" si="535"/>
        <v>44363</v>
      </c>
      <c r="G1298" s="9">
        <f t="shared" si="522"/>
        <v>5.3000578441551038E-3</v>
      </c>
      <c r="H1298" s="64">
        <f t="shared" si="539"/>
        <v>44757</v>
      </c>
      <c r="I1298" s="64">
        <f t="shared" si="523"/>
        <v>44757</v>
      </c>
      <c r="J1298" s="1">
        <f t="shared" si="536"/>
        <v>21</v>
      </c>
      <c r="K1298" s="1">
        <f t="shared" si="519"/>
        <v>7</v>
      </c>
      <c r="L1298" s="5">
        <f t="shared" si="524"/>
        <v>1.00176357</v>
      </c>
      <c r="M1298" s="12">
        <f t="shared" si="520"/>
        <v>1.00530005</v>
      </c>
      <c r="N1298" s="12">
        <f t="shared" si="516"/>
        <v>1.2003992386236186</v>
      </c>
      <c r="O1298" s="5">
        <f t="shared" si="518"/>
        <v>1.2025162199999999</v>
      </c>
      <c r="P1298" s="5">
        <f t="shared" si="525"/>
        <v>150.31418482999999</v>
      </c>
      <c r="Q1298" s="10">
        <f t="shared" si="526"/>
        <v>0</v>
      </c>
      <c r="R1298" s="6">
        <f t="shared" si="527"/>
        <v>0</v>
      </c>
      <c r="S1298" s="5">
        <f t="shared" si="528"/>
        <v>0</v>
      </c>
      <c r="T1298" s="6">
        <f t="shared" si="537"/>
        <v>0.12</v>
      </c>
      <c r="U1298" s="10">
        <f t="shared" si="517"/>
        <v>19</v>
      </c>
      <c r="V1298" s="10">
        <v>252</v>
      </c>
      <c r="W1298" s="12">
        <f t="shared" si="529"/>
        <v>1.0085812329999999</v>
      </c>
      <c r="X1298" s="5">
        <f t="shared" si="530"/>
        <v>1.28988104</v>
      </c>
      <c r="Y1298" s="11">
        <f t="shared" si="531"/>
        <v>0</v>
      </c>
      <c r="Z1298" s="2" t="s">
        <v>65</v>
      </c>
      <c r="AA1298" s="64">
        <f t="shared" si="538"/>
        <v>44742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2"/>
      <c r="DH1298" s="1"/>
      <c r="DI1298" s="1"/>
      <c r="DJ1298" s="1"/>
      <c r="DK1298" s="1"/>
      <c r="DL1298" s="1"/>
      <c r="DM1298" s="1"/>
    </row>
    <row r="1299" spans="1:117" x14ac:dyDescent="0.2">
      <c r="A1299" s="97">
        <f t="shared" si="532"/>
        <v>44740</v>
      </c>
      <c r="B1299" s="5">
        <f t="shared" si="521"/>
        <v>151.71044315999998</v>
      </c>
      <c r="C1299" s="5">
        <f t="shared" si="533"/>
        <v>124.99971504</v>
      </c>
      <c r="D1299" s="63">
        <f t="shared" si="534"/>
        <v>5739.56</v>
      </c>
      <c r="E1299" s="11">
        <f>IF(K1299=1,VLOOKUP(A1299,[1]Plan1!$BO$80:$BQ$314,3),E1298)</f>
        <v>5769.98</v>
      </c>
      <c r="F1299" s="143">
        <f t="shared" si="535"/>
        <v>44363</v>
      </c>
      <c r="G1299" s="9">
        <f t="shared" si="522"/>
        <v>5.3000578441551038E-3</v>
      </c>
      <c r="H1299" s="64">
        <f t="shared" si="539"/>
        <v>44757</v>
      </c>
      <c r="I1299" s="64">
        <f t="shared" si="523"/>
        <v>44757</v>
      </c>
      <c r="J1299" s="1">
        <f t="shared" si="536"/>
        <v>21</v>
      </c>
      <c r="K1299" s="1">
        <f t="shared" si="519"/>
        <v>8</v>
      </c>
      <c r="L1299" s="5">
        <f t="shared" si="524"/>
        <v>1.0020157599999999</v>
      </c>
      <c r="M1299" s="12">
        <f t="shared" si="520"/>
        <v>1.00530005</v>
      </c>
      <c r="N1299" s="12">
        <f t="shared" si="516"/>
        <v>1.2003992386236186</v>
      </c>
      <c r="O1299" s="5">
        <f t="shared" si="518"/>
        <v>1.2028189499999999</v>
      </c>
      <c r="P1299" s="5">
        <f t="shared" si="525"/>
        <v>150.35202598999999</v>
      </c>
      <c r="Q1299" s="10">
        <f t="shared" si="526"/>
        <v>0</v>
      </c>
      <c r="R1299" s="6">
        <f t="shared" si="527"/>
        <v>0</v>
      </c>
      <c r="S1299" s="5">
        <f t="shared" si="528"/>
        <v>0</v>
      </c>
      <c r="T1299" s="6">
        <f t="shared" si="537"/>
        <v>0.12</v>
      </c>
      <c r="U1299" s="10">
        <f t="shared" si="517"/>
        <v>20</v>
      </c>
      <c r="V1299" s="10">
        <v>252</v>
      </c>
      <c r="W1299" s="12">
        <f t="shared" si="529"/>
        <v>1.0090349110000001</v>
      </c>
      <c r="X1299" s="5">
        <f t="shared" si="530"/>
        <v>1.3584171700000001</v>
      </c>
      <c r="Y1299" s="11">
        <f t="shared" si="531"/>
        <v>0</v>
      </c>
      <c r="Z1299" s="2" t="s">
        <v>65</v>
      </c>
      <c r="AA1299" s="64">
        <f t="shared" si="538"/>
        <v>44742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2"/>
      <c r="DH1299" s="1"/>
      <c r="DI1299" s="1"/>
      <c r="DJ1299" s="1"/>
      <c r="DK1299" s="1"/>
      <c r="DL1299" s="1"/>
      <c r="DM1299" s="1"/>
    </row>
    <row r="1300" spans="1:117" x14ac:dyDescent="0.2">
      <c r="A1300" s="97">
        <f t="shared" si="532"/>
        <v>44741</v>
      </c>
      <c r="B1300" s="5">
        <f t="shared" si="521"/>
        <v>151.81689555999998</v>
      </c>
      <c r="C1300" s="5">
        <f t="shared" si="533"/>
        <v>124.99971504</v>
      </c>
      <c r="D1300" s="63">
        <f t="shared" si="534"/>
        <v>5739.56</v>
      </c>
      <c r="E1300" s="11">
        <f>IF(K1300=1,VLOOKUP(A1300,[1]Plan1!$BO$80:$BQ$314,3),E1299)</f>
        <v>5769.98</v>
      </c>
      <c r="F1300" s="143">
        <f t="shared" si="535"/>
        <v>44363</v>
      </c>
      <c r="G1300" s="9">
        <f t="shared" si="522"/>
        <v>5.3000578441551038E-3</v>
      </c>
      <c r="H1300" s="64">
        <f t="shared" si="539"/>
        <v>44757</v>
      </c>
      <c r="I1300" s="64">
        <f t="shared" si="523"/>
        <v>44757</v>
      </c>
      <c r="J1300" s="1">
        <f t="shared" si="536"/>
        <v>21</v>
      </c>
      <c r="K1300" s="1">
        <f t="shared" si="519"/>
        <v>9</v>
      </c>
      <c r="L1300" s="5">
        <f t="shared" si="524"/>
        <v>1.00226802</v>
      </c>
      <c r="M1300" s="12">
        <f t="shared" si="520"/>
        <v>1.00530005</v>
      </c>
      <c r="N1300" s="12">
        <f t="shared" si="516"/>
        <v>1.2003992386236186</v>
      </c>
      <c r="O1300" s="5">
        <f t="shared" si="518"/>
        <v>1.2031217599999999</v>
      </c>
      <c r="P1300" s="5">
        <f t="shared" si="525"/>
        <v>150.38987714999999</v>
      </c>
      <c r="Q1300" s="10">
        <f t="shared" si="526"/>
        <v>0</v>
      </c>
      <c r="R1300" s="6">
        <f t="shared" si="527"/>
        <v>0</v>
      </c>
      <c r="S1300" s="5">
        <f t="shared" si="528"/>
        <v>0</v>
      </c>
      <c r="T1300" s="6">
        <f t="shared" si="537"/>
        <v>0.12</v>
      </c>
      <c r="U1300" s="10">
        <f t="shared" si="517"/>
        <v>21</v>
      </c>
      <c r="V1300" s="10">
        <v>252</v>
      </c>
      <c r="W1300" s="12">
        <f t="shared" si="529"/>
        <v>1.0094887930000001</v>
      </c>
      <c r="X1300" s="5">
        <f t="shared" si="530"/>
        <v>1.4270184100000001</v>
      </c>
      <c r="Y1300" s="11">
        <f t="shared" si="531"/>
        <v>0</v>
      </c>
      <c r="Z1300" s="2" t="s">
        <v>65</v>
      </c>
      <c r="AA1300" s="64">
        <f t="shared" si="538"/>
        <v>44742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2"/>
      <c r="DH1300" s="1"/>
      <c r="DI1300" s="1"/>
      <c r="DJ1300" s="1"/>
      <c r="DK1300" s="1"/>
      <c r="DL1300" s="1"/>
      <c r="DM1300" s="1"/>
    </row>
    <row r="1301" spans="1:117" x14ac:dyDescent="0.2">
      <c r="A1301" s="97">
        <f t="shared" si="532"/>
        <v>44742</v>
      </c>
      <c r="B1301" s="5">
        <f t="shared" si="521"/>
        <v>151.92342312</v>
      </c>
      <c r="C1301" s="5">
        <f t="shared" si="533"/>
        <v>124.99971504</v>
      </c>
      <c r="D1301" s="63">
        <f t="shared" si="534"/>
        <v>5739.56</v>
      </c>
      <c r="E1301" s="11">
        <f>IF(K1301=1,VLOOKUP(A1301,[1]Plan1!$BO$80:$BQ$314,3),E1300)</f>
        <v>5769.98</v>
      </c>
      <c r="F1301" s="143">
        <f t="shared" si="535"/>
        <v>44363</v>
      </c>
      <c r="G1301" s="9">
        <f t="shared" si="522"/>
        <v>5.3000578441551038E-3</v>
      </c>
      <c r="H1301" s="64">
        <f t="shared" si="539"/>
        <v>44757</v>
      </c>
      <c r="I1301" s="64">
        <f t="shared" si="523"/>
        <v>44757</v>
      </c>
      <c r="J1301" s="1">
        <f t="shared" si="536"/>
        <v>21</v>
      </c>
      <c r="K1301" s="1">
        <f t="shared" si="519"/>
        <v>10</v>
      </c>
      <c r="L1301" s="5">
        <f t="shared" si="524"/>
        <v>1.00252034</v>
      </c>
      <c r="M1301" s="12">
        <f t="shared" si="520"/>
        <v>1.00530005</v>
      </c>
      <c r="N1301" s="12">
        <f t="shared" si="516"/>
        <v>1.2003992386236186</v>
      </c>
      <c r="O1301" s="5">
        <f t="shared" si="518"/>
        <v>1.2034246500000001</v>
      </c>
      <c r="P1301" s="5">
        <f t="shared" si="525"/>
        <v>150.42773832</v>
      </c>
      <c r="Q1301" s="10">
        <f t="shared" si="526"/>
        <v>43</v>
      </c>
      <c r="R1301" s="6">
        <f t="shared" si="527"/>
        <v>0.25</v>
      </c>
      <c r="S1301" s="5">
        <f t="shared" si="528"/>
        <v>37.606934580000001</v>
      </c>
      <c r="T1301" s="6">
        <f t="shared" si="537"/>
        <v>0.12</v>
      </c>
      <c r="U1301" s="10">
        <f t="shared" si="517"/>
        <v>22</v>
      </c>
      <c r="V1301" s="10">
        <v>252</v>
      </c>
      <c r="W1301" s="12">
        <f t="shared" si="529"/>
        <v>1.009942879</v>
      </c>
      <c r="X1301" s="5">
        <f t="shared" si="530"/>
        <v>1.4956848</v>
      </c>
      <c r="Y1301" s="11">
        <f t="shared" si="531"/>
        <v>39.10261938</v>
      </c>
      <c r="Z1301" s="2" t="s">
        <v>65</v>
      </c>
      <c r="AA1301" s="64">
        <f t="shared" si="538"/>
        <v>44742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2"/>
      <c r="DH1301" s="1"/>
      <c r="DI1301" s="1"/>
      <c r="DJ1301" s="1"/>
      <c r="DK1301" s="1"/>
      <c r="DL1301" s="1"/>
      <c r="DM1301" s="1"/>
    </row>
    <row r="1302" spans="1:117" x14ac:dyDescent="0.2">
      <c r="A1302" s="97">
        <f t="shared" si="532"/>
        <v>44743</v>
      </c>
      <c r="B1302" s="5">
        <f t="shared" si="521"/>
        <v>112.89996683</v>
      </c>
      <c r="C1302" s="5">
        <f t="shared" si="533"/>
        <v>93.749786279999995</v>
      </c>
      <c r="D1302" s="63">
        <f t="shared" si="534"/>
        <v>5739.56</v>
      </c>
      <c r="E1302" s="11">
        <f>IF(K1302=1,VLOOKUP(A1302,[1]Plan1!$BO$80:$BQ$314,3),E1301)</f>
        <v>5769.98</v>
      </c>
      <c r="F1302" s="143">
        <f t="shared" si="535"/>
        <v>44363</v>
      </c>
      <c r="G1302" s="9">
        <f t="shared" si="522"/>
        <v>5.3000578441551038E-3</v>
      </c>
      <c r="H1302" s="64">
        <f t="shared" si="539"/>
        <v>44757</v>
      </c>
      <c r="I1302" s="64">
        <f t="shared" si="523"/>
        <v>44757</v>
      </c>
      <c r="J1302" s="1">
        <f t="shared" si="536"/>
        <v>21</v>
      </c>
      <c r="K1302" s="1">
        <f t="shared" si="519"/>
        <v>11</v>
      </c>
      <c r="L1302" s="5">
        <f t="shared" si="524"/>
        <v>1.0027727200000001</v>
      </c>
      <c r="M1302" s="12">
        <f t="shared" si="520"/>
        <v>1.00530005</v>
      </c>
      <c r="N1302" s="12">
        <f t="shared" si="516"/>
        <v>1.2003992386236186</v>
      </c>
      <c r="O1302" s="5">
        <f t="shared" si="518"/>
        <v>1.2037275999999999</v>
      </c>
      <c r="P1302" s="5">
        <f t="shared" si="525"/>
        <v>112.84920523</v>
      </c>
      <c r="Q1302" s="10">
        <f t="shared" si="526"/>
        <v>0</v>
      </c>
      <c r="R1302" s="6">
        <f t="shared" si="527"/>
        <v>0</v>
      </c>
      <c r="S1302" s="5">
        <f t="shared" si="528"/>
        <v>0</v>
      </c>
      <c r="T1302" s="6">
        <f t="shared" si="537"/>
        <v>0.12</v>
      </c>
      <c r="U1302" s="10">
        <f t="shared" si="517"/>
        <v>1</v>
      </c>
      <c r="V1302" s="10">
        <v>252</v>
      </c>
      <c r="W1302" s="12">
        <f t="shared" si="529"/>
        <v>1.0004498180000001</v>
      </c>
      <c r="X1302" s="5">
        <f t="shared" si="530"/>
        <v>5.0761599999999997E-2</v>
      </c>
      <c r="Y1302" s="11">
        <f t="shared" si="531"/>
        <v>0</v>
      </c>
      <c r="Z1302" s="2" t="s">
        <v>65</v>
      </c>
      <c r="AA1302" s="64">
        <f t="shared" si="538"/>
        <v>44774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2"/>
      <c r="DH1302" s="1"/>
      <c r="DI1302" s="1"/>
      <c r="DJ1302" s="1"/>
      <c r="DK1302" s="1"/>
      <c r="DL1302" s="1"/>
      <c r="DM1302" s="1"/>
    </row>
    <row r="1303" spans="1:117" x14ac:dyDescent="0.2">
      <c r="A1303" s="97">
        <f t="shared" si="532"/>
        <v>44744</v>
      </c>
      <c r="B1303" s="5">
        <f t="shared" si="521"/>
        <v>112.97918779000001</v>
      </c>
      <c r="C1303" s="5">
        <f t="shared" si="533"/>
        <v>93.749786279999995</v>
      </c>
      <c r="D1303" s="63">
        <f t="shared" si="534"/>
        <v>5739.56</v>
      </c>
      <c r="E1303" s="11">
        <f>IF(K1303=1,VLOOKUP(A1303,[1]Plan1!$BO$80:$BQ$314,3),E1302)</f>
        <v>5769.98</v>
      </c>
      <c r="F1303" s="143">
        <f t="shared" si="535"/>
        <v>44363</v>
      </c>
      <c r="G1303" s="9">
        <f t="shared" si="522"/>
        <v>5.3000578441551038E-3</v>
      </c>
      <c r="H1303" s="64">
        <f t="shared" si="539"/>
        <v>44757</v>
      </c>
      <c r="I1303" s="64">
        <f t="shared" si="523"/>
        <v>44757</v>
      </c>
      <c r="J1303" s="1">
        <f t="shared" si="536"/>
        <v>21</v>
      </c>
      <c r="K1303" s="1">
        <f t="shared" si="519"/>
        <v>12</v>
      </c>
      <c r="L1303" s="5">
        <f t="shared" si="524"/>
        <v>1.0030251699999999</v>
      </c>
      <c r="M1303" s="12">
        <f t="shared" si="520"/>
        <v>1.00530005</v>
      </c>
      <c r="N1303" s="12">
        <f t="shared" si="516"/>
        <v>1.2003992386236186</v>
      </c>
      <c r="O1303" s="5">
        <f t="shared" si="518"/>
        <v>1.20403065</v>
      </c>
      <c r="P1303" s="5">
        <f t="shared" si="525"/>
        <v>112.87761611000001</v>
      </c>
      <c r="Q1303" s="10">
        <f t="shared" si="526"/>
        <v>0</v>
      </c>
      <c r="R1303" s="6">
        <f t="shared" si="527"/>
        <v>0</v>
      </c>
      <c r="S1303" s="5">
        <f t="shared" si="528"/>
        <v>0</v>
      </c>
      <c r="T1303" s="6">
        <f t="shared" si="537"/>
        <v>0.12</v>
      </c>
      <c r="U1303" s="10">
        <f t="shared" si="517"/>
        <v>2</v>
      </c>
      <c r="V1303" s="10">
        <v>252</v>
      </c>
      <c r="W1303" s="12">
        <f t="shared" si="529"/>
        <v>1.0008998389999999</v>
      </c>
      <c r="X1303" s="5">
        <f t="shared" si="530"/>
        <v>0.10157168</v>
      </c>
      <c r="Y1303" s="11">
        <f t="shared" si="531"/>
        <v>0</v>
      </c>
      <c r="Z1303" s="2" t="s">
        <v>65</v>
      </c>
      <c r="AA1303" s="64">
        <f t="shared" si="538"/>
        <v>44774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2"/>
      <c r="DH1303" s="1"/>
      <c r="DI1303" s="1"/>
      <c r="DJ1303" s="1"/>
      <c r="DK1303" s="1"/>
      <c r="DL1303" s="1"/>
      <c r="DM1303" s="1"/>
    </row>
    <row r="1304" spans="1:117" x14ac:dyDescent="0.2">
      <c r="A1304" s="97">
        <f t="shared" si="532"/>
        <v>44745</v>
      </c>
      <c r="B1304" s="5">
        <f t="shared" si="521"/>
        <v>112.97918779000001</v>
      </c>
      <c r="C1304" s="5">
        <f t="shared" si="533"/>
        <v>93.749786279999995</v>
      </c>
      <c r="D1304" s="63">
        <f t="shared" si="534"/>
        <v>5739.56</v>
      </c>
      <c r="E1304" s="11">
        <f>IF(K1304=1,VLOOKUP(A1304,[1]Plan1!$BO$80:$BQ$314,3),E1303)</f>
        <v>5769.98</v>
      </c>
      <c r="F1304" s="143">
        <f t="shared" si="535"/>
        <v>44363</v>
      </c>
      <c r="G1304" s="9">
        <f t="shared" si="522"/>
        <v>5.3000578441551038E-3</v>
      </c>
      <c r="H1304" s="64">
        <f t="shared" si="539"/>
        <v>44757</v>
      </c>
      <c r="I1304" s="64">
        <f t="shared" si="523"/>
        <v>44757</v>
      </c>
      <c r="J1304" s="1">
        <f t="shared" si="536"/>
        <v>21</v>
      </c>
      <c r="K1304" s="1">
        <f t="shared" si="519"/>
        <v>12</v>
      </c>
      <c r="L1304" s="5">
        <f t="shared" si="524"/>
        <v>1.0030251699999999</v>
      </c>
      <c r="M1304" s="12">
        <f t="shared" si="520"/>
        <v>1.00530005</v>
      </c>
      <c r="N1304" s="12">
        <f t="shared" si="516"/>
        <v>1.2003992386236186</v>
      </c>
      <c r="O1304" s="5">
        <f t="shared" si="518"/>
        <v>1.20403065</v>
      </c>
      <c r="P1304" s="5">
        <f t="shared" si="525"/>
        <v>112.87761611000001</v>
      </c>
      <c r="Q1304" s="10">
        <f t="shared" si="526"/>
        <v>0</v>
      </c>
      <c r="R1304" s="6">
        <f t="shared" si="527"/>
        <v>0</v>
      </c>
      <c r="S1304" s="5">
        <f t="shared" si="528"/>
        <v>0</v>
      </c>
      <c r="T1304" s="6">
        <f t="shared" si="537"/>
        <v>0.12</v>
      </c>
      <c r="U1304" s="10">
        <f t="shared" si="517"/>
        <v>2</v>
      </c>
      <c r="V1304" s="10">
        <v>252</v>
      </c>
      <c r="W1304" s="12">
        <f t="shared" si="529"/>
        <v>1.0008998389999999</v>
      </c>
      <c r="X1304" s="5">
        <f t="shared" si="530"/>
        <v>0.10157168</v>
      </c>
      <c r="Y1304" s="11">
        <f t="shared" si="531"/>
        <v>0</v>
      </c>
      <c r="Z1304" s="2" t="s">
        <v>65</v>
      </c>
      <c r="AA1304" s="64">
        <f t="shared" si="538"/>
        <v>44774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2"/>
      <c r="DH1304" s="1"/>
      <c r="DI1304" s="1"/>
      <c r="DJ1304" s="1"/>
      <c r="DK1304" s="1"/>
      <c r="DL1304" s="1"/>
      <c r="DM1304" s="1"/>
    </row>
    <row r="1305" spans="1:117" x14ac:dyDescent="0.2">
      <c r="A1305" s="97">
        <f t="shared" si="532"/>
        <v>44746</v>
      </c>
      <c r="B1305" s="5">
        <f t="shared" si="521"/>
        <v>112.97918779000001</v>
      </c>
      <c r="C1305" s="5">
        <f t="shared" si="533"/>
        <v>93.749786279999995</v>
      </c>
      <c r="D1305" s="63">
        <f t="shared" si="534"/>
        <v>5739.56</v>
      </c>
      <c r="E1305" s="11">
        <f>IF(K1305=1,VLOOKUP(A1305,[1]Plan1!$BO$80:$BQ$314,3),E1304)</f>
        <v>5769.98</v>
      </c>
      <c r="F1305" s="143">
        <f t="shared" si="535"/>
        <v>44363</v>
      </c>
      <c r="G1305" s="9">
        <f t="shared" si="522"/>
        <v>5.3000578441551038E-3</v>
      </c>
      <c r="H1305" s="64">
        <f t="shared" si="539"/>
        <v>44757</v>
      </c>
      <c r="I1305" s="64">
        <f t="shared" si="523"/>
        <v>44757</v>
      </c>
      <c r="J1305" s="1">
        <f t="shared" si="536"/>
        <v>21</v>
      </c>
      <c r="K1305" s="1">
        <f t="shared" si="519"/>
        <v>12</v>
      </c>
      <c r="L1305" s="5">
        <f t="shared" si="524"/>
        <v>1.0030251699999999</v>
      </c>
      <c r="M1305" s="12">
        <f t="shared" si="520"/>
        <v>1.00530005</v>
      </c>
      <c r="N1305" s="12">
        <f t="shared" si="516"/>
        <v>1.2003992386236186</v>
      </c>
      <c r="O1305" s="5">
        <f t="shared" si="518"/>
        <v>1.20403065</v>
      </c>
      <c r="P1305" s="5">
        <f t="shared" si="525"/>
        <v>112.87761611000001</v>
      </c>
      <c r="Q1305" s="10">
        <f t="shared" si="526"/>
        <v>0</v>
      </c>
      <c r="R1305" s="6">
        <f t="shared" si="527"/>
        <v>0</v>
      </c>
      <c r="S1305" s="5">
        <f t="shared" si="528"/>
        <v>0</v>
      </c>
      <c r="T1305" s="6">
        <f t="shared" si="537"/>
        <v>0.12</v>
      </c>
      <c r="U1305" s="10">
        <f t="shared" si="517"/>
        <v>2</v>
      </c>
      <c r="V1305" s="10">
        <v>252</v>
      </c>
      <c r="W1305" s="12">
        <f t="shared" si="529"/>
        <v>1.0008998389999999</v>
      </c>
      <c r="X1305" s="5">
        <f t="shared" si="530"/>
        <v>0.10157168</v>
      </c>
      <c r="Y1305" s="11">
        <f t="shared" si="531"/>
        <v>0</v>
      </c>
      <c r="Z1305" s="2" t="s">
        <v>65</v>
      </c>
      <c r="AA1305" s="64">
        <f t="shared" si="538"/>
        <v>44774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2"/>
      <c r="DH1305" s="1"/>
      <c r="DI1305" s="1"/>
      <c r="DJ1305" s="1"/>
      <c r="DK1305" s="1"/>
      <c r="DL1305" s="1"/>
      <c r="DM1305" s="1"/>
    </row>
    <row r="1306" spans="1:117" x14ac:dyDescent="0.2">
      <c r="A1306" s="97">
        <f t="shared" si="532"/>
        <v>44747</v>
      </c>
      <c r="B1306" s="5">
        <f t="shared" si="521"/>
        <v>113.05846263000001</v>
      </c>
      <c r="C1306" s="5">
        <f t="shared" si="533"/>
        <v>93.749786279999995</v>
      </c>
      <c r="D1306" s="63">
        <f t="shared" si="534"/>
        <v>5739.56</v>
      </c>
      <c r="E1306" s="11">
        <f>IF(K1306=1,VLOOKUP(A1306,[1]Plan1!$BO$80:$BQ$314,3),E1305)</f>
        <v>5769.98</v>
      </c>
      <c r="F1306" s="143">
        <f t="shared" si="535"/>
        <v>44363</v>
      </c>
      <c r="G1306" s="9">
        <f t="shared" si="522"/>
        <v>5.3000578441551038E-3</v>
      </c>
      <c r="H1306" s="64">
        <f t="shared" si="539"/>
        <v>44757</v>
      </c>
      <c r="I1306" s="64">
        <f t="shared" si="523"/>
        <v>44757</v>
      </c>
      <c r="J1306" s="1">
        <f t="shared" si="536"/>
        <v>21</v>
      </c>
      <c r="K1306" s="1">
        <f t="shared" si="519"/>
        <v>13</v>
      </c>
      <c r="L1306" s="5">
        <f t="shared" si="524"/>
        <v>1.0032776800000001</v>
      </c>
      <c r="M1306" s="12">
        <f t="shared" si="520"/>
        <v>1.00530005</v>
      </c>
      <c r="N1306" s="12">
        <f t="shared" si="516"/>
        <v>1.2003992386236186</v>
      </c>
      <c r="O1306" s="5">
        <f t="shared" si="518"/>
        <v>1.2043337599999999</v>
      </c>
      <c r="P1306" s="5">
        <f t="shared" si="525"/>
        <v>112.9060326</v>
      </c>
      <c r="Q1306" s="10">
        <f t="shared" si="526"/>
        <v>0</v>
      </c>
      <c r="R1306" s="6">
        <f t="shared" si="527"/>
        <v>0</v>
      </c>
      <c r="S1306" s="5">
        <f t="shared" si="528"/>
        <v>0</v>
      </c>
      <c r="T1306" s="6">
        <f t="shared" si="537"/>
        <v>0.12</v>
      </c>
      <c r="U1306" s="10">
        <f t="shared" si="517"/>
        <v>3</v>
      </c>
      <c r="V1306" s="10">
        <v>252</v>
      </c>
      <c r="W1306" s="12">
        <f t="shared" si="529"/>
        <v>1.0013500609999999</v>
      </c>
      <c r="X1306" s="5">
        <f t="shared" si="530"/>
        <v>0.15243002999999999</v>
      </c>
      <c r="Y1306" s="11">
        <f t="shared" si="531"/>
        <v>0</v>
      </c>
      <c r="Z1306" s="2" t="s">
        <v>65</v>
      </c>
      <c r="AA1306" s="64">
        <f t="shared" si="538"/>
        <v>44774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2"/>
      <c r="DH1306" s="1"/>
      <c r="DI1306" s="1"/>
      <c r="DJ1306" s="1"/>
      <c r="DK1306" s="1"/>
      <c r="DL1306" s="1"/>
      <c r="DM1306" s="1"/>
    </row>
    <row r="1307" spans="1:117" x14ac:dyDescent="0.2">
      <c r="A1307" s="97">
        <f t="shared" si="532"/>
        <v>44748</v>
      </c>
      <c r="B1307" s="5">
        <f t="shared" si="521"/>
        <v>113.13779267</v>
      </c>
      <c r="C1307" s="5">
        <f t="shared" si="533"/>
        <v>93.749786279999995</v>
      </c>
      <c r="D1307" s="63">
        <f t="shared" si="534"/>
        <v>5739.56</v>
      </c>
      <c r="E1307" s="11">
        <f>IF(K1307=1,VLOOKUP(A1307,[1]Plan1!$BO$80:$BQ$314,3),E1306)</f>
        <v>5769.98</v>
      </c>
      <c r="F1307" s="143">
        <f t="shared" si="535"/>
        <v>44363</v>
      </c>
      <c r="G1307" s="9">
        <f t="shared" si="522"/>
        <v>5.3000578441551038E-3</v>
      </c>
      <c r="H1307" s="64">
        <f t="shared" si="539"/>
        <v>44757</v>
      </c>
      <c r="I1307" s="64">
        <f t="shared" si="523"/>
        <v>44757</v>
      </c>
      <c r="J1307" s="1">
        <f t="shared" si="536"/>
        <v>21</v>
      </c>
      <c r="K1307" s="1">
        <f t="shared" si="519"/>
        <v>14</v>
      </c>
      <c r="L1307" s="5">
        <f t="shared" si="524"/>
        <v>1.0035302500000001</v>
      </c>
      <c r="M1307" s="12">
        <f t="shared" si="520"/>
        <v>1.00530005</v>
      </c>
      <c r="N1307" s="12">
        <f t="shared" si="516"/>
        <v>1.2003992386236186</v>
      </c>
      <c r="O1307" s="5">
        <f t="shared" si="518"/>
        <v>1.2046369400000001</v>
      </c>
      <c r="P1307" s="5">
        <f t="shared" si="525"/>
        <v>112.93445566</v>
      </c>
      <c r="Q1307" s="10">
        <f t="shared" si="526"/>
        <v>0</v>
      </c>
      <c r="R1307" s="6">
        <f t="shared" si="527"/>
        <v>0</v>
      </c>
      <c r="S1307" s="5">
        <f t="shared" si="528"/>
        <v>0</v>
      </c>
      <c r="T1307" s="6">
        <f t="shared" si="537"/>
        <v>0.12</v>
      </c>
      <c r="U1307" s="10">
        <f t="shared" si="517"/>
        <v>4</v>
      </c>
      <c r="V1307" s="10">
        <v>252</v>
      </c>
      <c r="W1307" s="12">
        <f t="shared" si="529"/>
        <v>1.0018004869999999</v>
      </c>
      <c r="X1307" s="5">
        <f t="shared" si="530"/>
        <v>0.20333701000000001</v>
      </c>
      <c r="Y1307" s="11">
        <f t="shared" si="531"/>
        <v>0</v>
      </c>
      <c r="Z1307" s="2" t="s">
        <v>65</v>
      </c>
      <c r="AA1307" s="64">
        <f t="shared" si="538"/>
        <v>44774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2"/>
      <c r="DH1307" s="1"/>
      <c r="DI1307" s="1"/>
      <c r="DJ1307" s="1"/>
      <c r="DK1307" s="1"/>
      <c r="DL1307" s="1"/>
      <c r="DM1307" s="1"/>
    </row>
    <row r="1308" spans="1:117" x14ac:dyDescent="0.2">
      <c r="A1308" s="97">
        <f t="shared" si="532"/>
        <v>44749</v>
      </c>
      <c r="B1308" s="5">
        <f t="shared" si="521"/>
        <v>113.21717959999999</v>
      </c>
      <c r="C1308" s="5">
        <f t="shared" si="533"/>
        <v>93.749786279999995</v>
      </c>
      <c r="D1308" s="63">
        <f t="shared" si="534"/>
        <v>5739.56</v>
      </c>
      <c r="E1308" s="11">
        <f>IF(K1308=1,VLOOKUP(A1308,[1]Plan1!$BO$80:$BQ$314,3),E1307)</f>
        <v>5769.98</v>
      </c>
      <c r="F1308" s="143">
        <f t="shared" si="535"/>
        <v>44363</v>
      </c>
      <c r="G1308" s="9">
        <f t="shared" si="522"/>
        <v>5.3000578441551038E-3</v>
      </c>
      <c r="H1308" s="64">
        <f t="shared" si="539"/>
        <v>44757</v>
      </c>
      <c r="I1308" s="64">
        <f t="shared" si="523"/>
        <v>44757</v>
      </c>
      <c r="J1308" s="1">
        <f t="shared" si="536"/>
        <v>21</v>
      </c>
      <c r="K1308" s="1">
        <f t="shared" si="519"/>
        <v>15</v>
      </c>
      <c r="L1308" s="5">
        <f t="shared" si="524"/>
        <v>1.0037828900000001</v>
      </c>
      <c r="M1308" s="12">
        <f t="shared" si="520"/>
        <v>1.00530005</v>
      </c>
      <c r="N1308" s="12">
        <f t="shared" si="516"/>
        <v>1.2003992386236186</v>
      </c>
      <c r="O1308" s="5">
        <f t="shared" si="518"/>
        <v>1.20494021</v>
      </c>
      <c r="P1308" s="5">
        <f t="shared" si="525"/>
        <v>112.96288715999999</v>
      </c>
      <c r="Q1308" s="10">
        <f t="shared" si="526"/>
        <v>0</v>
      </c>
      <c r="R1308" s="6">
        <f t="shared" si="527"/>
        <v>0</v>
      </c>
      <c r="S1308" s="5">
        <f t="shared" si="528"/>
        <v>0</v>
      </c>
      <c r="T1308" s="6">
        <f t="shared" si="537"/>
        <v>0.12</v>
      </c>
      <c r="U1308" s="10">
        <f t="shared" si="517"/>
        <v>5</v>
      </c>
      <c r="V1308" s="10">
        <v>252</v>
      </c>
      <c r="W1308" s="12">
        <f t="shared" si="529"/>
        <v>1.002251115</v>
      </c>
      <c r="X1308" s="5">
        <f t="shared" si="530"/>
        <v>0.25429244000000001</v>
      </c>
      <c r="Y1308" s="11">
        <f t="shared" si="531"/>
        <v>0</v>
      </c>
      <c r="Z1308" s="2" t="s">
        <v>65</v>
      </c>
      <c r="AA1308" s="64">
        <f t="shared" si="538"/>
        <v>44774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2"/>
      <c r="DH1308" s="1"/>
      <c r="DI1308" s="1"/>
      <c r="DJ1308" s="1"/>
      <c r="DK1308" s="1"/>
      <c r="DL1308" s="1"/>
      <c r="DM1308" s="1"/>
    </row>
    <row r="1309" spans="1:117" x14ac:dyDescent="0.2">
      <c r="A1309" s="97">
        <f t="shared" si="532"/>
        <v>44750</v>
      </c>
      <c r="B1309" s="5">
        <f t="shared" si="521"/>
        <v>113.29662166999999</v>
      </c>
      <c r="C1309" s="5">
        <f t="shared" si="533"/>
        <v>93.749786279999995</v>
      </c>
      <c r="D1309" s="63">
        <f t="shared" si="534"/>
        <v>5739.56</v>
      </c>
      <c r="E1309" s="11">
        <f>IF(K1309=1,VLOOKUP(A1309,[1]Plan1!$BO$80:$BQ$314,3),E1308)</f>
        <v>5769.98</v>
      </c>
      <c r="F1309" s="143">
        <f t="shared" si="535"/>
        <v>44363</v>
      </c>
      <c r="G1309" s="9">
        <f t="shared" si="522"/>
        <v>5.3000578441551038E-3</v>
      </c>
      <c r="H1309" s="64">
        <f t="shared" si="539"/>
        <v>44757</v>
      </c>
      <c r="I1309" s="64">
        <f t="shared" si="523"/>
        <v>44757</v>
      </c>
      <c r="J1309" s="1">
        <f t="shared" si="536"/>
        <v>21</v>
      </c>
      <c r="K1309" s="1">
        <f t="shared" si="519"/>
        <v>16</v>
      </c>
      <c r="L1309" s="5">
        <f t="shared" si="524"/>
        <v>1.00403559</v>
      </c>
      <c r="M1309" s="12">
        <f t="shared" si="520"/>
        <v>1.00530005</v>
      </c>
      <c r="N1309" s="12">
        <f t="shared" si="516"/>
        <v>1.2003992386236186</v>
      </c>
      <c r="O1309" s="5">
        <f t="shared" si="518"/>
        <v>1.2052435500000001</v>
      </c>
      <c r="P1309" s="5">
        <f t="shared" si="525"/>
        <v>112.99132521999999</v>
      </c>
      <c r="Q1309" s="10">
        <f t="shared" si="526"/>
        <v>0</v>
      </c>
      <c r="R1309" s="6">
        <f t="shared" si="527"/>
        <v>0</v>
      </c>
      <c r="S1309" s="5">
        <f t="shared" si="528"/>
        <v>0</v>
      </c>
      <c r="T1309" s="6">
        <f t="shared" si="537"/>
        <v>0.12</v>
      </c>
      <c r="U1309" s="10">
        <f t="shared" si="517"/>
        <v>6</v>
      </c>
      <c r="V1309" s="10">
        <v>252</v>
      </c>
      <c r="W1309" s="12">
        <f t="shared" si="529"/>
        <v>1.002701946</v>
      </c>
      <c r="X1309" s="5">
        <f t="shared" si="530"/>
        <v>0.30529645</v>
      </c>
      <c r="Y1309" s="11">
        <f t="shared" si="531"/>
        <v>0</v>
      </c>
      <c r="Z1309" s="2" t="s">
        <v>65</v>
      </c>
      <c r="AA1309" s="64">
        <f t="shared" si="538"/>
        <v>44774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2"/>
      <c r="DH1309" s="1"/>
      <c r="DI1309" s="1"/>
      <c r="DJ1309" s="1"/>
      <c r="DK1309" s="1"/>
      <c r="DL1309" s="1"/>
      <c r="DM1309" s="1"/>
    </row>
    <row r="1310" spans="1:117" x14ac:dyDescent="0.2">
      <c r="A1310" s="97">
        <f t="shared" si="532"/>
        <v>44751</v>
      </c>
      <c r="B1310" s="5">
        <f t="shared" si="521"/>
        <v>113.37612068</v>
      </c>
      <c r="C1310" s="5">
        <f t="shared" si="533"/>
        <v>93.749786279999995</v>
      </c>
      <c r="D1310" s="63">
        <f t="shared" si="534"/>
        <v>5739.56</v>
      </c>
      <c r="E1310" s="11">
        <f>IF(K1310=1,VLOOKUP(A1310,[1]Plan1!$BO$80:$BQ$314,3),E1309)</f>
        <v>5769.98</v>
      </c>
      <c r="F1310" s="143">
        <f t="shared" si="535"/>
        <v>44363</v>
      </c>
      <c r="G1310" s="9">
        <f t="shared" si="522"/>
        <v>5.3000578441551038E-3</v>
      </c>
      <c r="H1310" s="64">
        <f t="shared" si="539"/>
        <v>44757</v>
      </c>
      <c r="I1310" s="64">
        <f t="shared" si="523"/>
        <v>44757</v>
      </c>
      <c r="J1310" s="1">
        <f t="shared" si="536"/>
        <v>21</v>
      </c>
      <c r="K1310" s="1">
        <f t="shared" si="519"/>
        <v>17</v>
      </c>
      <c r="L1310" s="5">
        <f t="shared" si="524"/>
        <v>1.0042883600000001</v>
      </c>
      <c r="M1310" s="12">
        <f t="shared" si="520"/>
        <v>1.00530005</v>
      </c>
      <c r="N1310" s="12">
        <f t="shared" si="516"/>
        <v>1.2003992386236186</v>
      </c>
      <c r="O1310" s="5">
        <f t="shared" si="518"/>
        <v>1.20554698</v>
      </c>
      <c r="P1310" s="5">
        <f t="shared" si="525"/>
        <v>113.01977171999999</v>
      </c>
      <c r="Q1310" s="10">
        <f t="shared" si="526"/>
        <v>0</v>
      </c>
      <c r="R1310" s="6">
        <f t="shared" si="527"/>
        <v>0</v>
      </c>
      <c r="S1310" s="5">
        <f t="shared" si="528"/>
        <v>0</v>
      </c>
      <c r="T1310" s="6">
        <f t="shared" si="537"/>
        <v>0.12</v>
      </c>
      <c r="U1310" s="10">
        <f t="shared" si="517"/>
        <v>7</v>
      </c>
      <c r="V1310" s="10">
        <v>252</v>
      </c>
      <c r="W1310" s="12">
        <f t="shared" si="529"/>
        <v>1.003152979</v>
      </c>
      <c r="X1310" s="5">
        <f t="shared" si="530"/>
        <v>0.35634895999999999</v>
      </c>
      <c r="Y1310" s="11">
        <f t="shared" si="531"/>
        <v>0</v>
      </c>
      <c r="Z1310" s="2" t="s">
        <v>65</v>
      </c>
      <c r="AA1310" s="64">
        <f t="shared" si="538"/>
        <v>44774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2"/>
      <c r="DH1310" s="1"/>
      <c r="DI1310" s="1"/>
      <c r="DJ1310" s="1"/>
      <c r="DK1310" s="1"/>
      <c r="DL1310" s="1"/>
      <c r="DM1310" s="1"/>
    </row>
    <row r="1311" spans="1:117" x14ac:dyDescent="0.2">
      <c r="A1311" s="97">
        <f t="shared" si="532"/>
        <v>44752</v>
      </c>
      <c r="B1311" s="5">
        <f t="shared" si="521"/>
        <v>113.37612068</v>
      </c>
      <c r="C1311" s="5">
        <f t="shared" si="533"/>
        <v>93.749786279999995</v>
      </c>
      <c r="D1311" s="63">
        <f t="shared" si="534"/>
        <v>5739.56</v>
      </c>
      <c r="E1311" s="11">
        <f>IF(K1311=1,VLOOKUP(A1311,[1]Plan1!$BO$80:$BQ$314,3),E1310)</f>
        <v>5769.98</v>
      </c>
      <c r="F1311" s="143">
        <f t="shared" si="535"/>
        <v>44363</v>
      </c>
      <c r="G1311" s="9">
        <f t="shared" si="522"/>
        <v>5.3000578441551038E-3</v>
      </c>
      <c r="H1311" s="64">
        <f t="shared" si="539"/>
        <v>44757</v>
      </c>
      <c r="I1311" s="64">
        <f t="shared" si="523"/>
        <v>44757</v>
      </c>
      <c r="J1311" s="1">
        <f t="shared" si="536"/>
        <v>21</v>
      </c>
      <c r="K1311" s="1">
        <f t="shared" si="519"/>
        <v>17</v>
      </c>
      <c r="L1311" s="5">
        <f t="shared" si="524"/>
        <v>1.0042883600000001</v>
      </c>
      <c r="M1311" s="12">
        <f t="shared" si="520"/>
        <v>1.00530005</v>
      </c>
      <c r="N1311" s="12">
        <f t="shared" ref="N1311:N1374" si="540">IF(I1311&gt;I1310,N1310*M1311,N1310)</f>
        <v>1.2003992386236186</v>
      </c>
      <c r="O1311" s="5">
        <f t="shared" si="518"/>
        <v>1.20554698</v>
      </c>
      <c r="P1311" s="5">
        <f t="shared" si="525"/>
        <v>113.01977171999999</v>
      </c>
      <c r="Q1311" s="10">
        <f t="shared" si="526"/>
        <v>0</v>
      </c>
      <c r="R1311" s="6">
        <f t="shared" si="527"/>
        <v>0</v>
      </c>
      <c r="S1311" s="5">
        <f t="shared" si="528"/>
        <v>0</v>
      </c>
      <c r="T1311" s="6">
        <f t="shared" si="537"/>
        <v>0.12</v>
      </c>
      <c r="U1311" s="10">
        <f t="shared" si="517"/>
        <v>7</v>
      </c>
      <c r="V1311" s="10">
        <v>252</v>
      </c>
      <c r="W1311" s="12">
        <f t="shared" si="529"/>
        <v>1.003152979</v>
      </c>
      <c r="X1311" s="5">
        <f t="shared" si="530"/>
        <v>0.35634895999999999</v>
      </c>
      <c r="Y1311" s="11">
        <f t="shared" si="531"/>
        <v>0</v>
      </c>
      <c r="Z1311" s="2" t="s">
        <v>65</v>
      </c>
      <c r="AA1311" s="64">
        <f t="shared" si="538"/>
        <v>44774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2"/>
      <c r="DH1311" s="1"/>
      <c r="DI1311" s="1"/>
      <c r="DJ1311" s="1"/>
      <c r="DK1311" s="1"/>
      <c r="DL1311" s="1"/>
      <c r="DM1311" s="1"/>
    </row>
    <row r="1312" spans="1:117" x14ac:dyDescent="0.2">
      <c r="A1312" s="97">
        <f t="shared" si="532"/>
        <v>44753</v>
      </c>
      <c r="B1312" s="5">
        <f t="shared" si="521"/>
        <v>113.37612068</v>
      </c>
      <c r="C1312" s="5">
        <f t="shared" si="533"/>
        <v>93.749786279999995</v>
      </c>
      <c r="D1312" s="63">
        <f t="shared" si="534"/>
        <v>5739.56</v>
      </c>
      <c r="E1312" s="11">
        <f>IF(K1312=1,VLOOKUP(A1312,[1]Plan1!$BO$80:$BQ$314,3),E1311)</f>
        <v>5769.98</v>
      </c>
      <c r="F1312" s="143">
        <f t="shared" si="535"/>
        <v>44363</v>
      </c>
      <c r="G1312" s="9">
        <f t="shared" si="522"/>
        <v>5.3000578441551038E-3</v>
      </c>
      <c r="H1312" s="64">
        <f t="shared" si="539"/>
        <v>44757</v>
      </c>
      <c r="I1312" s="64">
        <f t="shared" si="523"/>
        <v>44757</v>
      </c>
      <c r="J1312" s="1">
        <f t="shared" si="536"/>
        <v>21</v>
      </c>
      <c r="K1312" s="1">
        <f t="shared" si="519"/>
        <v>17</v>
      </c>
      <c r="L1312" s="5">
        <f t="shared" si="524"/>
        <v>1.0042883600000001</v>
      </c>
      <c r="M1312" s="12">
        <f t="shared" si="520"/>
        <v>1.00530005</v>
      </c>
      <c r="N1312" s="12">
        <f t="shared" si="540"/>
        <v>1.2003992386236186</v>
      </c>
      <c r="O1312" s="5">
        <f t="shared" si="518"/>
        <v>1.20554698</v>
      </c>
      <c r="P1312" s="5">
        <f t="shared" si="525"/>
        <v>113.01977171999999</v>
      </c>
      <c r="Q1312" s="10">
        <f t="shared" si="526"/>
        <v>0</v>
      </c>
      <c r="R1312" s="6">
        <f t="shared" si="527"/>
        <v>0</v>
      </c>
      <c r="S1312" s="5">
        <f t="shared" si="528"/>
        <v>0</v>
      </c>
      <c r="T1312" s="6">
        <f t="shared" si="537"/>
        <v>0.12</v>
      </c>
      <c r="U1312" s="10">
        <f t="shared" si="517"/>
        <v>7</v>
      </c>
      <c r="V1312" s="10">
        <v>252</v>
      </c>
      <c r="W1312" s="12">
        <f t="shared" si="529"/>
        <v>1.003152979</v>
      </c>
      <c r="X1312" s="5">
        <f t="shared" si="530"/>
        <v>0.35634895999999999</v>
      </c>
      <c r="Y1312" s="11">
        <f t="shared" si="531"/>
        <v>0</v>
      </c>
      <c r="Z1312" s="2" t="s">
        <v>65</v>
      </c>
      <c r="AA1312" s="64">
        <f t="shared" si="538"/>
        <v>44774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2"/>
      <c r="DH1312" s="1"/>
      <c r="DI1312" s="1"/>
      <c r="DJ1312" s="1"/>
      <c r="DK1312" s="1"/>
      <c r="DL1312" s="1"/>
      <c r="DM1312" s="1"/>
    </row>
    <row r="1313" spans="1:117" x14ac:dyDescent="0.2">
      <c r="A1313" s="97">
        <f t="shared" si="532"/>
        <v>44754</v>
      </c>
      <c r="B1313" s="5">
        <f t="shared" si="521"/>
        <v>113.45567405</v>
      </c>
      <c r="C1313" s="5">
        <f t="shared" si="533"/>
        <v>93.749786279999995</v>
      </c>
      <c r="D1313" s="63">
        <f t="shared" si="534"/>
        <v>5739.56</v>
      </c>
      <c r="E1313" s="11">
        <f>IF(K1313=1,VLOOKUP(A1313,[1]Plan1!$BO$80:$BQ$314,3),E1312)</f>
        <v>5769.98</v>
      </c>
      <c r="F1313" s="143">
        <f t="shared" si="535"/>
        <v>44363</v>
      </c>
      <c r="G1313" s="9">
        <f t="shared" si="522"/>
        <v>5.3000578441551038E-3</v>
      </c>
      <c r="H1313" s="64">
        <f t="shared" si="539"/>
        <v>44757</v>
      </c>
      <c r="I1313" s="64">
        <f t="shared" si="523"/>
        <v>44757</v>
      </c>
      <c r="J1313" s="1">
        <f t="shared" si="536"/>
        <v>21</v>
      </c>
      <c r="K1313" s="1">
        <f t="shared" si="519"/>
        <v>18</v>
      </c>
      <c r="L1313" s="5">
        <f t="shared" si="524"/>
        <v>1.0045411900000001</v>
      </c>
      <c r="M1313" s="12">
        <f t="shared" si="520"/>
        <v>1.00530005</v>
      </c>
      <c r="N1313" s="12">
        <f t="shared" si="540"/>
        <v>1.2003992386236186</v>
      </c>
      <c r="O1313" s="5">
        <f t="shared" si="518"/>
        <v>1.2058504699999999</v>
      </c>
      <c r="P1313" s="5">
        <f t="shared" si="525"/>
        <v>113.04822384000001</v>
      </c>
      <c r="Q1313" s="10">
        <f t="shared" si="526"/>
        <v>0</v>
      </c>
      <c r="R1313" s="6">
        <f t="shared" si="527"/>
        <v>0</v>
      </c>
      <c r="S1313" s="5">
        <f t="shared" si="528"/>
        <v>0</v>
      </c>
      <c r="T1313" s="6">
        <f t="shared" si="537"/>
        <v>0.12</v>
      </c>
      <c r="U1313" s="10">
        <f t="shared" si="517"/>
        <v>8</v>
      </c>
      <c r="V1313" s="10">
        <v>252</v>
      </c>
      <c r="W1313" s="12">
        <f t="shared" si="529"/>
        <v>1.003604216</v>
      </c>
      <c r="X1313" s="5">
        <f t="shared" si="530"/>
        <v>0.40745020999999998</v>
      </c>
      <c r="Y1313" s="11">
        <f t="shared" si="531"/>
        <v>0</v>
      </c>
      <c r="Z1313" s="2" t="s">
        <v>65</v>
      </c>
      <c r="AA1313" s="64">
        <f t="shared" si="538"/>
        <v>44774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2"/>
      <c r="DH1313" s="1"/>
      <c r="DI1313" s="1"/>
      <c r="DJ1313" s="1"/>
      <c r="DK1313" s="1"/>
      <c r="DL1313" s="1"/>
      <c r="DM1313" s="1"/>
    </row>
    <row r="1314" spans="1:117" x14ac:dyDescent="0.2">
      <c r="A1314" s="97">
        <f t="shared" si="532"/>
        <v>44755</v>
      </c>
      <c r="B1314" s="5">
        <f t="shared" si="521"/>
        <v>113.53528348</v>
      </c>
      <c r="C1314" s="5">
        <f t="shared" si="533"/>
        <v>93.749786279999995</v>
      </c>
      <c r="D1314" s="63">
        <f t="shared" si="534"/>
        <v>5739.56</v>
      </c>
      <c r="E1314" s="11">
        <f>IF(K1314=1,VLOOKUP(A1314,[1]Plan1!$BO$80:$BQ$314,3),E1313)</f>
        <v>5769.98</v>
      </c>
      <c r="F1314" s="143">
        <f t="shared" si="535"/>
        <v>44363</v>
      </c>
      <c r="G1314" s="9">
        <f t="shared" si="522"/>
        <v>5.3000578441551038E-3</v>
      </c>
      <c r="H1314" s="64">
        <f t="shared" si="539"/>
        <v>44757</v>
      </c>
      <c r="I1314" s="64">
        <f t="shared" si="523"/>
        <v>44757</v>
      </c>
      <c r="J1314" s="1">
        <f t="shared" si="536"/>
        <v>21</v>
      </c>
      <c r="K1314" s="1">
        <f t="shared" si="519"/>
        <v>19</v>
      </c>
      <c r="L1314" s="5">
        <f t="shared" si="524"/>
        <v>1.0047940799999999</v>
      </c>
      <c r="M1314" s="12">
        <f t="shared" si="520"/>
        <v>1.00530005</v>
      </c>
      <c r="N1314" s="12">
        <f t="shared" si="540"/>
        <v>1.2003992386236186</v>
      </c>
      <c r="O1314" s="5">
        <f t="shared" si="518"/>
        <v>1.2061540399999999</v>
      </c>
      <c r="P1314" s="5">
        <f t="shared" si="525"/>
        <v>113.07668347000001</v>
      </c>
      <c r="Q1314" s="10">
        <f t="shared" si="526"/>
        <v>0</v>
      </c>
      <c r="R1314" s="6">
        <f t="shared" si="527"/>
        <v>0</v>
      </c>
      <c r="S1314" s="5">
        <f t="shared" si="528"/>
        <v>0</v>
      </c>
      <c r="T1314" s="6">
        <f t="shared" si="537"/>
        <v>0.12</v>
      </c>
      <c r="U1314" s="10">
        <f t="shared" si="517"/>
        <v>9</v>
      </c>
      <c r="V1314" s="10">
        <v>252</v>
      </c>
      <c r="W1314" s="12">
        <f t="shared" si="529"/>
        <v>1.0040556549999999</v>
      </c>
      <c r="X1314" s="5">
        <f t="shared" si="530"/>
        <v>0.45860001</v>
      </c>
      <c r="Y1314" s="11">
        <f t="shared" si="531"/>
        <v>0</v>
      </c>
      <c r="Z1314" s="2" t="s">
        <v>65</v>
      </c>
      <c r="AA1314" s="64">
        <f t="shared" si="538"/>
        <v>44774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2"/>
      <c r="DH1314" s="1"/>
      <c r="DI1314" s="1"/>
      <c r="DJ1314" s="1"/>
      <c r="DK1314" s="1"/>
      <c r="DL1314" s="1"/>
      <c r="DM1314" s="1"/>
    </row>
    <row r="1315" spans="1:117" x14ac:dyDescent="0.2">
      <c r="A1315" s="97">
        <f t="shared" si="532"/>
        <v>44756</v>
      </c>
      <c r="B1315" s="5">
        <f t="shared" si="521"/>
        <v>113.61494815</v>
      </c>
      <c r="C1315" s="5">
        <f t="shared" si="533"/>
        <v>93.749786279999995</v>
      </c>
      <c r="D1315" s="63">
        <f t="shared" si="534"/>
        <v>5739.56</v>
      </c>
      <c r="E1315" s="11">
        <f>IF(K1315=1,VLOOKUP(A1315,[1]Plan1!$BO$80:$BQ$314,3),E1314)</f>
        <v>5769.98</v>
      </c>
      <c r="F1315" s="143">
        <f t="shared" si="535"/>
        <v>44363</v>
      </c>
      <c r="G1315" s="9">
        <f t="shared" si="522"/>
        <v>5.3000578441551038E-3</v>
      </c>
      <c r="H1315" s="64">
        <f t="shared" si="539"/>
        <v>44757</v>
      </c>
      <c r="I1315" s="64">
        <f t="shared" si="523"/>
        <v>44757</v>
      </c>
      <c r="J1315" s="1">
        <f t="shared" si="536"/>
        <v>21</v>
      </c>
      <c r="K1315" s="1">
        <f t="shared" si="519"/>
        <v>20</v>
      </c>
      <c r="L1315" s="5">
        <f t="shared" si="524"/>
        <v>1.0050470300000001</v>
      </c>
      <c r="M1315" s="12">
        <f t="shared" si="520"/>
        <v>1.00530005</v>
      </c>
      <c r="N1315" s="12">
        <f t="shared" si="540"/>
        <v>1.2003992386236186</v>
      </c>
      <c r="O1315" s="5">
        <f t="shared" si="518"/>
        <v>1.20645768</v>
      </c>
      <c r="P1315" s="5">
        <f t="shared" si="525"/>
        <v>113.10514965</v>
      </c>
      <c r="Q1315" s="10">
        <f t="shared" si="526"/>
        <v>0</v>
      </c>
      <c r="R1315" s="6">
        <f t="shared" si="527"/>
        <v>0</v>
      </c>
      <c r="S1315" s="5">
        <f t="shared" si="528"/>
        <v>0</v>
      </c>
      <c r="T1315" s="6">
        <f t="shared" si="537"/>
        <v>0.12</v>
      </c>
      <c r="U1315" s="10">
        <f t="shared" si="517"/>
        <v>10</v>
      </c>
      <c r="V1315" s="10">
        <v>252</v>
      </c>
      <c r="W1315" s="12">
        <f t="shared" si="529"/>
        <v>1.004507297</v>
      </c>
      <c r="X1315" s="5">
        <f t="shared" si="530"/>
        <v>0.50979850000000004</v>
      </c>
      <c r="Y1315" s="11">
        <f t="shared" si="531"/>
        <v>0</v>
      </c>
      <c r="Z1315" s="2" t="s">
        <v>65</v>
      </c>
      <c r="AA1315" s="64">
        <f t="shared" si="538"/>
        <v>44774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2"/>
      <c r="DH1315" s="1"/>
      <c r="DI1315" s="1"/>
      <c r="DJ1315" s="1"/>
      <c r="DK1315" s="1"/>
      <c r="DL1315" s="1"/>
      <c r="DM1315" s="1"/>
    </row>
    <row r="1316" spans="1:117" x14ac:dyDescent="0.2">
      <c r="A1316" s="97">
        <f t="shared" si="532"/>
        <v>44757</v>
      </c>
      <c r="B1316" s="5">
        <f t="shared" si="521"/>
        <v>113.69467009</v>
      </c>
      <c r="C1316" s="5">
        <f t="shared" si="533"/>
        <v>93.749786279999995</v>
      </c>
      <c r="D1316" s="63">
        <f t="shared" si="534"/>
        <v>5739.56</v>
      </c>
      <c r="E1316" s="11">
        <f>IF(K1316=1,VLOOKUP(A1316,[1]Plan1!$BO$80:$BQ$314,3),E1315)</f>
        <v>5769.98</v>
      </c>
      <c r="F1316" s="143">
        <f t="shared" si="535"/>
        <v>44363</v>
      </c>
      <c r="G1316" s="9">
        <f t="shared" si="522"/>
        <v>5.3000578441551038E-3</v>
      </c>
      <c r="H1316" s="64">
        <f t="shared" si="539"/>
        <v>44788</v>
      </c>
      <c r="I1316" s="64">
        <f t="shared" si="523"/>
        <v>44757</v>
      </c>
      <c r="J1316" s="1">
        <f t="shared" si="536"/>
        <v>21</v>
      </c>
      <c r="K1316" s="1">
        <f t="shared" si="519"/>
        <v>21</v>
      </c>
      <c r="L1316" s="5">
        <f t="shared" si="524"/>
        <v>1.00530005</v>
      </c>
      <c r="M1316" s="12">
        <f t="shared" si="520"/>
        <v>1.00530005</v>
      </c>
      <c r="N1316" s="12">
        <f t="shared" si="540"/>
        <v>1.2003992386236186</v>
      </c>
      <c r="O1316" s="5">
        <f t="shared" si="518"/>
        <v>1.2067614099999999</v>
      </c>
      <c r="P1316" s="5">
        <f t="shared" si="525"/>
        <v>113.13362427</v>
      </c>
      <c r="Q1316" s="10">
        <f t="shared" si="526"/>
        <v>0</v>
      </c>
      <c r="R1316" s="6">
        <f t="shared" si="527"/>
        <v>0</v>
      </c>
      <c r="S1316" s="5">
        <f t="shared" si="528"/>
        <v>0</v>
      </c>
      <c r="T1316" s="6">
        <f t="shared" si="537"/>
        <v>0.12</v>
      </c>
      <c r="U1316" s="10">
        <f t="shared" si="517"/>
        <v>11</v>
      </c>
      <c r="V1316" s="10">
        <v>252</v>
      </c>
      <c r="W1316" s="12">
        <f t="shared" si="529"/>
        <v>1.004959143</v>
      </c>
      <c r="X1316" s="5">
        <f t="shared" si="530"/>
        <v>0.56104582000000003</v>
      </c>
      <c r="Y1316" s="11">
        <f t="shared" si="531"/>
        <v>0</v>
      </c>
      <c r="Z1316" s="2" t="s">
        <v>65</v>
      </c>
      <c r="AA1316" s="64">
        <f t="shared" si="538"/>
        <v>44774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2"/>
      <c r="DH1316" s="1"/>
      <c r="DI1316" s="1"/>
      <c r="DJ1316" s="1"/>
      <c r="DK1316" s="1"/>
      <c r="DL1316" s="1"/>
      <c r="DM1316" s="1"/>
    </row>
    <row r="1317" spans="1:117" x14ac:dyDescent="0.2">
      <c r="A1317" s="97">
        <f t="shared" si="532"/>
        <v>44758</v>
      </c>
      <c r="B1317" s="5">
        <f t="shared" si="521"/>
        <v>113.77444638999999</v>
      </c>
      <c r="C1317" s="5">
        <f t="shared" si="533"/>
        <v>93.749786279999995</v>
      </c>
      <c r="D1317" s="63">
        <f t="shared" si="534"/>
        <v>5739.56</v>
      </c>
      <c r="E1317" s="11">
        <f>IF(K1317=1,VLOOKUP(A1317,[1]Plan1!$BO$80:$BQ$314,3),E1316)</f>
        <v>5769.98</v>
      </c>
      <c r="F1317" s="143">
        <f t="shared" si="535"/>
        <v>44363</v>
      </c>
      <c r="G1317" s="9">
        <f t="shared" si="522"/>
        <v>5.3000578441551038E-3</v>
      </c>
      <c r="H1317" s="64">
        <f t="shared" si="539"/>
        <v>44788</v>
      </c>
      <c r="I1317" s="64">
        <f t="shared" si="523"/>
        <v>44788</v>
      </c>
      <c r="J1317" s="1">
        <f t="shared" si="536"/>
        <v>21</v>
      </c>
      <c r="K1317" s="1">
        <f t="shared" si="519"/>
        <v>1</v>
      </c>
      <c r="L1317" s="5">
        <f t="shared" si="524"/>
        <v>1.0002517399999999</v>
      </c>
      <c r="M1317" s="12">
        <f t="shared" si="520"/>
        <v>1.00530005</v>
      </c>
      <c r="N1317" s="12">
        <f t="shared" si="540"/>
        <v>1.2067614146082857</v>
      </c>
      <c r="O1317" s="5">
        <f t="shared" si="518"/>
        <v>1.2070651999999999</v>
      </c>
      <c r="P1317" s="5">
        <f t="shared" si="525"/>
        <v>113.16210452</v>
      </c>
      <c r="Q1317" s="10">
        <f t="shared" si="526"/>
        <v>0</v>
      </c>
      <c r="R1317" s="6">
        <f t="shared" si="527"/>
        <v>0</v>
      </c>
      <c r="S1317" s="5">
        <f t="shared" si="528"/>
        <v>0</v>
      </c>
      <c r="T1317" s="6">
        <f t="shared" si="537"/>
        <v>0.12</v>
      </c>
      <c r="U1317" s="10">
        <f t="shared" ref="U1317:U1380" si="541">IF(Q1316&gt;0,1,IF(K1317=K1316,U1316,U1316+1))</f>
        <v>12</v>
      </c>
      <c r="V1317" s="10">
        <v>252</v>
      </c>
      <c r="W1317" s="12">
        <f t="shared" si="529"/>
        <v>1.005411192</v>
      </c>
      <c r="X1317" s="5">
        <f t="shared" si="530"/>
        <v>0.61234186999999995</v>
      </c>
      <c r="Y1317" s="11">
        <f t="shared" si="531"/>
        <v>0</v>
      </c>
      <c r="Z1317" s="2" t="s">
        <v>65</v>
      </c>
      <c r="AA1317" s="64">
        <f t="shared" si="538"/>
        <v>44774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2"/>
      <c r="DH1317" s="1"/>
      <c r="DI1317" s="1"/>
      <c r="DJ1317" s="1"/>
      <c r="DK1317" s="1"/>
      <c r="DL1317" s="1"/>
      <c r="DM1317" s="1"/>
    </row>
    <row r="1318" spans="1:117" x14ac:dyDescent="0.2">
      <c r="A1318" s="97">
        <f t="shared" si="532"/>
        <v>44759</v>
      </c>
      <c r="B1318" s="5">
        <f t="shared" si="521"/>
        <v>113.77444638999999</v>
      </c>
      <c r="C1318" s="5">
        <f t="shared" si="533"/>
        <v>93.749786279999995</v>
      </c>
      <c r="D1318" s="63">
        <f t="shared" si="534"/>
        <v>5739.56</v>
      </c>
      <c r="E1318" s="11">
        <f>IF(K1318=1,VLOOKUP(A1318,[1]Plan1!$BO$80:$BQ$314,3),E1317)</f>
        <v>5769.98</v>
      </c>
      <c r="F1318" s="143">
        <f t="shared" si="535"/>
        <v>44363</v>
      </c>
      <c r="G1318" s="9">
        <f t="shared" si="522"/>
        <v>5.3000578441551038E-3</v>
      </c>
      <c r="H1318" s="64">
        <f t="shared" si="539"/>
        <v>44788</v>
      </c>
      <c r="I1318" s="64">
        <f t="shared" si="523"/>
        <v>44788</v>
      </c>
      <c r="J1318" s="1">
        <f t="shared" si="536"/>
        <v>21</v>
      </c>
      <c r="K1318" s="1">
        <f t="shared" si="519"/>
        <v>1</v>
      </c>
      <c r="L1318" s="5">
        <f t="shared" si="524"/>
        <v>1.0002517399999999</v>
      </c>
      <c r="M1318" s="12">
        <f t="shared" si="520"/>
        <v>1.00530005</v>
      </c>
      <c r="N1318" s="12">
        <f t="shared" si="540"/>
        <v>1.2067614146082857</v>
      </c>
      <c r="O1318" s="5">
        <f t="shared" si="518"/>
        <v>1.2070651999999999</v>
      </c>
      <c r="P1318" s="5">
        <f t="shared" si="525"/>
        <v>113.16210452</v>
      </c>
      <c r="Q1318" s="10">
        <f t="shared" si="526"/>
        <v>0</v>
      </c>
      <c r="R1318" s="6">
        <f t="shared" si="527"/>
        <v>0</v>
      </c>
      <c r="S1318" s="5">
        <f t="shared" si="528"/>
        <v>0</v>
      </c>
      <c r="T1318" s="6">
        <f t="shared" si="537"/>
        <v>0.12</v>
      </c>
      <c r="U1318" s="10">
        <f t="shared" si="541"/>
        <v>12</v>
      </c>
      <c r="V1318" s="10">
        <v>252</v>
      </c>
      <c r="W1318" s="12">
        <f t="shared" si="529"/>
        <v>1.005411192</v>
      </c>
      <c r="X1318" s="5">
        <f t="shared" si="530"/>
        <v>0.61234186999999995</v>
      </c>
      <c r="Y1318" s="11">
        <f t="shared" si="531"/>
        <v>0</v>
      </c>
      <c r="Z1318" s="2" t="s">
        <v>65</v>
      </c>
      <c r="AA1318" s="64">
        <f t="shared" si="538"/>
        <v>44774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2"/>
      <c r="DH1318" s="1"/>
      <c r="DI1318" s="1"/>
      <c r="DJ1318" s="1"/>
      <c r="DK1318" s="1"/>
      <c r="DL1318" s="1"/>
      <c r="DM1318" s="1"/>
    </row>
    <row r="1319" spans="1:117" x14ac:dyDescent="0.2">
      <c r="A1319" s="97">
        <f t="shared" si="532"/>
        <v>44760</v>
      </c>
      <c r="B1319" s="5">
        <f t="shared" si="521"/>
        <v>113.77444638999999</v>
      </c>
      <c r="C1319" s="5">
        <f t="shared" si="533"/>
        <v>93.749786279999995</v>
      </c>
      <c r="D1319" s="63">
        <f t="shared" si="534"/>
        <v>5739.56</v>
      </c>
      <c r="E1319" s="11">
        <f>IF(K1319=1,VLOOKUP(A1319,[1]Plan1!$BO$80:$BQ$314,3),E1318)</f>
        <v>5769.98</v>
      </c>
      <c r="F1319" s="143">
        <f t="shared" si="535"/>
        <v>44363</v>
      </c>
      <c r="G1319" s="9">
        <f t="shared" si="522"/>
        <v>5.3000578441551038E-3</v>
      </c>
      <c r="H1319" s="64">
        <f t="shared" si="539"/>
        <v>44788</v>
      </c>
      <c r="I1319" s="64">
        <f t="shared" si="523"/>
        <v>44788</v>
      </c>
      <c r="J1319" s="1">
        <f t="shared" si="536"/>
        <v>21</v>
      </c>
      <c r="K1319" s="1">
        <f t="shared" si="519"/>
        <v>1</v>
      </c>
      <c r="L1319" s="5">
        <f t="shared" si="524"/>
        <v>1.0002517399999999</v>
      </c>
      <c r="M1319" s="12">
        <f t="shared" si="520"/>
        <v>1.00530005</v>
      </c>
      <c r="N1319" s="12">
        <f t="shared" si="540"/>
        <v>1.2067614146082857</v>
      </c>
      <c r="O1319" s="5">
        <f t="shared" si="518"/>
        <v>1.2070651999999999</v>
      </c>
      <c r="P1319" s="5">
        <f t="shared" si="525"/>
        <v>113.16210452</v>
      </c>
      <c r="Q1319" s="10">
        <f t="shared" si="526"/>
        <v>0</v>
      </c>
      <c r="R1319" s="6">
        <f t="shared" si="527"/>
        <v>0</v>
      </c>
      <c r="S1319" s="5">
        <f t="shared" si="528"/>
        <v>0</v>
      </c>
      <c r="T1319" s="6">
        <f t="shared" si="537"/>
        <v>0.12</v>
      </c>
      <c r="U1319" s="10">
        <f t="shared" si="541"/>
        <v>12</v>
      </c>
      <c r="V1319" s="10">
        <v>252</v>
      </c>
      <c r="W1319" s="12">
        <f t="shared" si="529"/>
        <v>1.005411192</v>
      </c>
      <c r="X1319" s="5">
        <f t="shared" si="530"/>
        <v>0.61234186999999995</v>
      </c>
      <c r="Y1319" s="11">
        <f t="shared" si="531"/>
        <v>0</v>
      </c>
      <c r="Z1319" s="2" t="s">
        <v>65</v>
      </c>
      <c r="AA1319" s="64">
        <f t="shared" si="538"/>
        <v>44774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2"/>
      <c r="DH1319" s="1"/>
      <c r="DI1319" s="1"/>
      <c r="DJ1319" s="1"/>
      <c r="DK1319" s="1"/>
      <c r="DL1319" s="1"/>
      <c r="DM1319" s="1"/>
    </row>
    <row r="1320" spans="1:117" x14ac:dyDescent="0.2">
      <c r="A1320" s="97">
        <f t="shared" si="532"/>
        <v>44761</v>
      </c>
      <c r="B1320" s="5">
        <f t="shared" si="521"/>
        <v>113.85428084999999</v>
      </c>
      <c r="C1320" s="5">
        <f t="shared" si="533"/>
        <v>93.749786279999995</v>
      </c>
      <c r="D1320" s="63">
        <f t="shared" si="534"/>
        <v>5739.56</v>
      </c>
      <c r="E1320" s="11">
        <f>IF(K1320=1,VLOOKUP(A1320,[1]Plan1!$BO$80:$BQ$314,3),E1319)</f>
        <v>5769.98</v>
      </c>
      <c r="F1320" s="143">
        <f t="shared" si="535"/>
        <v>44363</v>
      </c>
      <c r="G1320" s="9">
        <f t="shared" si="522"/>
        <v>5.3000578441551038E-3</v>
      </c>
      <c r="H1320" s="64">
        <f t="shared" si="539"/>
        <v>44788</v>
      </c>
      <c r="I1320" s="64">
        <f t="shared" si="523"/>
        <v>44788</v>
      </c>
      <c r="J1320" s="1">
        <f t="shared" si="536"/>
        <v>21</v>
      </c>
      <c r="K1320" s="1">
        <f t="shared" si="519"/>
        <v>2</v>
      </c>
      <c r="L1320" s="5">
        <f t="shared" si="524"/>
        <v>1.0005035600000001</v>
      </c>
      <c r="M1320" s="12">
        <f t="shared" si="520"/>
        <v>1.00530005</v>
      </c>
      <c r="N1320" s="12">
        <f t="shared" si="540"/>
        <v>1.2067614146082857</v>
      </c>
      <c r="O1320" s="5">
        <f t="shared" si="518"/>
        <v>1.20736909</v>
      </c>
      <c r="P1320" s="5">
        <f t="shared" si="525"/>
        <v>113.19059414</v>
      </c>
      <c r="Q1320" s="10">
        <f t="shared" si="526"/>
        <v>0</v>
      </c>
      <c r="R1320" s="6">
        <f t="shared" si="527"/>
        <v>0</v>
      </c>
      <c r="S1320" s="5">
        <f t="shared" si="528"/>
        <v>0</v>
      </c>
      <c r="T1320" s="6">
        <f t="shared" si="537"/>
        <v>0.12</v>
      </c>
      <c r="U1320" s="10">
        <f t="shared" si="541"/>
        <v>13</v>
      </c>
      <c r="V1320" s="10">
        <v>252</v>
      </c>
      <c r="W1320" s="12">
        <f t="shared" si="529"/>
        <v>1.0058634440000001</v>
      </c>
      <c r="X1320" s="5">
        <f t="shared" si="530"/>
        <v>0.66368671000000001</v>
      </c>
      <c r="Y1320" s="11">
        <f t="shared" si="531"/>
        <v>0</v>
      </c>
      <c r="Z1320" s="2" t="s">
        <v>65</v>
      </c>
      <c r="AA1320" s="64">
        <f t="shared" si="538"/>
        <v>44774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2"/>
      <c r="DH1320" s="1"/>
      <c r="DI1320" s="1"/>
      <c r="DJ1320" s="1"/>
      <c r="DK1320" s="1"/>
      <c r="DL1320" s="1"/>
      <c r="DM1320" s="1"/>
    </row>
    <row r="1321" spans="1:117" x14ac:dyDescent="0.2">
      <c r="A1321" s="97">
        <f t="shared" si="532"/>
        <v>44762</v>
      </c>
      <c r="B1321" s="5">
        <f t="shared" si="521"/>
        <v>113.93416889</v>
      </c>
      <c r="C1321" s="5">
        <f t="shared" si="533"/>
        <v>93.749786279999995</v>
      </c>
      <c r="D1321" s="63">
        <f t="shared" si="534"/>
        <v>5739.56</v>
      </c>
      <c r="E1321" s="11">
        <f>IF(K1321=1,VLOOKUP(A1321,[1]Plan1!$BO$80:$BQ$314,3),E1320)</f>
        <v>5769.98</v>
      </c>
      <c r="F1321" s="143">
        <f t="shared" si="535"/>
        <v>44363</v>
      </c>
      <c r="G1321" s="9">
        <f t="shared" si="522"/>
        <v>5.3000578441551038E-3</v>
      </c>
      <c r="H1321" s="64">
        <f t="shared" si="539"/>
        <v>44788</v>
      </c>
      <c r="I1321" s="64">
        <f t="shared" si="523"/>
        <v>44788</v>
      </c>
      <c r="J1321" s="1">
        <f t="shared" si="536"/>
        <v>21</v>
      </c>
      <c r="K1321" s="1">
        <f t="shared" si="519"/>
        <v>3</v>
      </c>
      <c r="L1321" s="5">
        <f t="shared" si="524"/>
        <v>1.0007554299999999</v>
      </c>
      <c r="M1321" s="12">
        <f t="shared" si="520"/>
        <v>1.00530005</v>
      </c>
      <c r="N1321" s="12">
        <f t="shared" si="540"/>
        <v>1.2067614146082857</v>
      </c>
      <c r="O1321" s="5">
        <f t="shared" ref="O1321:O1384" si="542">TRUNC(TRUNC((L1321*N1321),15),8)</f>
        <v>1.20767303</v>
      </c>
      <c r="P1321" s="5">
        <f t="shared" si="525"/>
        <v>113.21908845</v>
      </c>
      <c r="Q1321" s="10">
        <f t="shared" si="526"/>
        <v>0</v>
      </c>
      <c r="R1321" s="6">
        <f t="shared" si="527"/>
        <v>0</v>
      </c>
      <c r="S1321" s="5">
        <f t="shared" si="528"/>
        <v>0</v>
      </c>
      <c r="T1321" s="6">
        <f t="shared" si="537"/>
        <v>0.12</v>
      </c>
      <c r="U1321" s="10">
        <f t="shared" si="541"/>
        <v>14</v>
      </c>
      <c r="V1321" s="10">
        <v>252</v>
      </c>
      <c r="W1321" s="12">
        <f t="shared" si="529"/>
        <v>1.0063158999999999</v>
      </c>
      <c r="X1321" s="5">
        <f t="shared" si="530"/>
        <v>0.71508044000000004</v>
      </c>
      <c r="Y1321" s="11">
        <f t="shared" si="531"/>
        <v>0</v>
      </c>
      <c r="Z1321" s="2" t="s">
        <v>65</v>
      </c>
      <c r="AA1321" s="64">
        <f t="shared" si="538"/>
        <v>44774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2"/>
      <c r="DH1321" s="1"/>
      <c r="DI1321" s="1"/>
      <c r="DJ1321" s="1"/>
      <c r="DK1321" s="1"/>
      <c r="DL1321" s="1"/>
      <c r="DM1321" s="1"/>
    </row>
    <row r="1322" spans="1:117" x14ac:dyDescent="0.2">
      <c r="A1322" s="97">
        <f t="shared" si="532"/>
        <v>44763</v>
      </c>
      <c r="B1322" s="5">
        <f t="shared" si="521"/>
        <v>114.01411420000001</v>
      </c>
      <c r="C1322" s="5">
        <f t="shared" si="533"/>
        <v>93.749786279999995</v>
      </c>
      <c r="D1322" s="63">
        <f t="shared" si="534"/>
        <v>5739.56</v>
      </c>
      <c r="E1322" s="11">
        <f>IF(K1322=1,VLOOKUP(A1322,[1]Plan1!$BO$80:$BQ$314,3),E1321)</f>
        <v>5769.98</v>
      </c>
      <c r="F1322" s="143">
        <f t="shared" si="535"/>
        <v>44363</v>
      </c>
      <c r="G1322" s="9">
        <f t="shared" si="522"/>
        <v>5.3000578441551038E-3</v>
      </c>
      <c r="H1322" s="64">
        <f t="shared" si="539"/>
        <v>44788</v>
      </c>
      <c r="I1322" s="64">
        <f t="shared" si="523"/>
        <v>44788</v>
      </c>
      <c r="J1322" s="1">
        <f t="shared" si="536"/>
        <v>21</v>
      </c>
      <c r="K1322" s="1">
        <f t="shared" ref="K1322:K1385" si="543">(J1322-(NETWORKDAYS(A1322,I1322,AD$118:AD$502)-1))</f>
        <v>4</v>
      </c>
      <c r="L1322" s="5">
        <f t="shared" si="524"/>
        <v>1.00100737</v>
      </c>
      <c r="M1322" s="12">
        <f t="shared" ref="M1322:M1385" si="544">IF(I1322&gt;I1321,L1321,M1321)</f>
        <v>1.00530005</v>
      </c>
      <c r="N1322" s="12">
        <f t="shared" si="540"/>
        <v>1.2067614146082857</v>
      </c>
      <c r="O1322" s="5">
        <f t="shared" si="542"/>
        <v>1.2079770599999999</v>
      </c>
      <c r="P1322" s="5">
        <f t="shared" si="525"/>
        <v>113.2475912</v>
      </c>
      <c r="Q1322" s="10">
        <f t="shared" si="526"/>
        <v>0</v>
      </c>
      <c r="R1322" s="6">
        <f t="shared" si="527"/>
        <v>0</v>
      </c>
      <c r="S1322" s="5">
        <f t="shared" si="528"/>
        <v>0</v>
      </c>
      <c r="T1322" s="6">
        <f t="shared" si="537"/>
        <v>0.12</v>
      </c>
      <c r="U1322" s="10">
        <f t="shared" si="541"/>
        <v>15</v>
      </c>
      <c r="V1322" s="10">
        <v>252</v>
      </c>
      <c r="W1322" s="12">
        <f t="shared" si="529"/>
        <v>1.006768559</v>
      </c>
      <c r="X1322" s="5">
        <f t="shared" si="530"/>
        <v>0.76652299999999995</v>
      </c>
      <c r="Y1322" s="11">
        <f t="shared" si="531"/>
        <v>0</v>
      </c>
      <c r="Z1322" s="2" t="s">
        <v>65</v>
      </c>
      <c r="AA1322" s="64">
        <f t="shared" si="538"/>
        <v>44774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2"/>
      <c r="DH1322" s="1"/>
      <c r="DI1322" s="1"/>
      <c r="DJ1322" s="1"/>
      <c r="DK1322" s="1"/>
      <c r="DL1322" s="1"/>
      <c r="DM1322" s="1"/>
    </row>
    <row r="1323" spans="1:117" x14ac:dyDescent="0.2">
      <c r="A1323" s="97">
        <f t="shared" si="532"/>
        <v>44764</v>
      </c>
      <c r="B1323" s="5">
        <f t="shared" si="521"/>
        <v>114.09411598</v>
      </c>
      <c r="C1323" s="5">
        <f t="shared" si="533"/>
        <v>93.749786279999995</v>
      </c>
      <c r="D1323" s="63">
        <f t="shared" si="534"/>
        <v>5739.56</v>
      </c>
      <c r="E1323" s="11">
        <f>IF(K1323=1,VLOOKUP(A1323,[1]Plan1!$BO$80:$BQ$314,3),E1322)</f>
        <v>5769.98</v>
      </c>
      <c r="F1323" s="143">
        <f t="shared" si="535"/>
        <v>44363</v>
      </c>
      <c r="G1323" s="9">
        <f t="shared" si="522"/>
        <v>5.3000578441551038E-3</v>
      </c>
      <c r="H1323" s="64">
        <f t="shared" si="539"/>
        <v>44788</v>
      </c>
      <c r="I1323" s="64">
        <f t="shared" si="523"/>
        <v>44788</v>
      </c>
      <c r="J1323" s="1">
        <f t="shared" si="536"/>
        <v>21</v>
      </c>
      <c r="K1323" s="1">
        <f t="shared" si="543"/>
        <v>5</v>
      </c>
      <c r="L1323" s="5">
        <f t="shared" si="524"/>
        <v>1.0012593700000001</v>
      </c>
      <c r="M1323" s="12">
        <f t="shared" si="544"/>
        <v>1.00530005</v>
      </c>
      <c r="N1323" s="12">
        <f t="shared" si="540"/>
        <v>1.2067614146082857</v>
      </c>
      <c r="O1323" s="5">
        <f t="shared" si="542"/>
        <v>1.20828117</v>
      </c>
      <c r="P1323" s="5">
        <f t="shared" si="525"/>
        <v>113.27610145</v>
      </c>
      <c r="Q1323" s="10">
        <f t="shared" si="526"/>
        <v>0</v>
      </c>
      <c r="R1323" s="6">
        <f t="shared" si="527"/>
        <v>0</v>
      </c>
      <c r="S1323" s="5">
        <f t="shared" si="528"/>
        <v>0</v>
      </c>
      <c r="T1323" s="6">
        <f t="shared" si="537"/>
        <v>0.12</v>
      </c>
      <c r="U1323" s="10">
        <f t="shared" si="541"/>
        <v>16</v>
      </c>
      <c r="V1323" s="10">
        <v>252</v>
      </c>
      <c r="W1323" s="12">
        <f t="shared" si="529"/>
        <v>1.007221422</v>
      </c>
      <c r="X1323" s="5">
        <f t="shared" si="530"/>
        <v>0.81801453000000002</v>
      </c>
      <c r="Y1323" s="11">
        <f t="shared" si="531"/>
        <v>0</v>
      </c>
      <c r="Z1323" s="2" t="s">
        <v>65</v>
      </c>
      <c r="AA1323" s="64">
        <f t="shared" si="538"/>
        <v>44774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2"/>
      <c r="DH1323" s="1"/>
      <c r="DI1323" s="1"/>
      <c r="DJ1323" s="1"/>
      <c r="DK1323" s="1"/>
      <c r="DL1323" s="1"/>
      <c r="DM1323" s="1"/>
    </row>
    <row r="1324" spans="1:117" x14ac:dyDescent="0.2">
      <c r="A1324" s="97">
        <f t="shared" si="532"/>
        <v>44765</v>
      </c>
      <c r="B1324" s="5">
        <f t="shared" si="521"/>
        <v>114.17417414000001</v>
      </c>
      <c r="C1324" s="5">
        <f t="shared" si="533"/>
        <v>93.749786279999995</v>
      </c>
      <c r="D1324" s="63">
        <f t="shared" si="534"/>
        <v>5739.56</v>
      </c>
      <c r="E1324" s="11">
        <f>IF(K1324=1,VLOOKUP(A1324,[1]Plan1!$BO$80:$BQ$314,3),E1323)</f>
        <v>5769.98</v>
      </c>
      <c r="F1324" s="143">
        <f t="shared" si="535"/>
        <v>44363</v>
      </c>
      <c r="G1324" s="9">
        <f t="shared" si="522"/>
        <v>5.3000578441551038E-3</v>
      </c>
      <c r="H1324" s="64">
        <f t="shared" si="539"/>
        <v>44788</v>
      </c>
      <c r="I1324" s="64">
        <f t="shared" si="523"/>
        <v>44788</v>
      </c>
      <c r="J1324" s="1">
        <f t="shared" si="536"/>
        <v>21</v>
      </c>
      <c r="K1324" s="1">
        <f t="shared" si="543"/>
        <v>6</v>
      </c>
      <c r="L1324" s="5">
        <f t="shared" si="524"/>
        <v>1.00151144</v>
      </c>
      <c r="M1324" s="12">
        <f t="shared" si="544"/>
        <v>1.00530005</v>
      </c>
      <c r="N1324" s="12">
        <f t="shared" si="540"/>
        <v>1.2067614146082857</v>
      </c>
      <c r="O1324" s="5">
        <f t="shared" si="542"/>
        <v>1.2085853600000001</v>
      </c>
      <c r="P1324" s="5">
        <f t="shared" si="525"/>
        <v>113.3046192</v>
      </c>
      <c r="Q1324" s="10">
        <f t="shared" si="526"/>
        <v>0</v>
      </c>
      <c r="R1324" s="6">
        <f t="shared" si="527"/>
        <v>0</v>
      </c>
      <c r="S1324" s="5">
        <f t="shared" si="528"/>
        <v>0</v>
      </c>
      <c r="T1324" s="6">
        <f t="shared" si="537"/>
        <v>0.12</v>
      </c>
      <c r="U1324" s="10">
        <f t="shared" si="541"/>
        <v>17</v>
      </c>
      <c r="V1324" s="10">
        <v>252</v>
      </c>
      <c r="W1324" s="12">
        <f t="shared" si="529"/>
        <v>1.0076744879999999</v>
      </c>
      <c r="X1324" s="5">
        <f t="shared" si="530"/>
        <v>0.86955494</v>
      </c>
      <c r="Y1324" s="11">
        <f t="shared" si="531"/>
        <v>0</v>
      </c>
      <c r="Z1324" s="2" t="s">
        <v>65</v>
      </c>
      <c r="AA1324" s="64">
        <f t="shared" si="538"/>
        <v>44774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2"/>
      <c r="DH1324" s="1"/>
      <c r="DI1324" s="1"/>
      <c r="DJ1324" s="1"/>
      <c r="DK1324" s="1"/>
      <c r="DL1324" s="1"/>
      <c r="DM1324" s="1"/>
    </row>
    <row r="1325" spans="1:117" x14ac:dyDescent="0.2">
      <c r="A1325" s="97">
        <f t="shared" si="532"/>
        <v>44766</v>
      </c>
      <c r="B1325" s="5">
        <f t="shared" si="521"/>
        <v>114.17417414000001</v>
      </c>
      <c r="C1325" s="5">
        <f t="shared" si="533"/>
        <v>93.749786279999995</v>
      </c>
      <c r="D1325" s="63">
        <f t="shared" si="534"/>
        <v>5739.56</v>
      </c>
      <c r="E1325" s="11">
        <f>IF(K1325=1,VLOOKUP(A1325,[1]Plan1!$BO$80:$BQ$314,3),E1324)</f>
        <v>5769.98</v>
      </c>
      <c r="F1325" s="143">
        <f t="shared" si="535"/>
        <v>44363</v>
      </c>
      <c r="G1325" s="9">
        <f t="shared" si="522"/>
        <v>5.3000578441551038E-3</v>
      </c>
      <c r="H1325" s="64">
        <f t="shared" si="539"/>
        <v>44788</v>
      </c>
      <c r="I1325" s="64">
        <f t="shared" si="523"/>
        <v>44788</v>
      </c>
      <c r="J1325" s="1">
        <f t="shared" si="536"/>
        <v>21</v>
      </c>
      <c r="K1325" s="1">
        <f t="shared" si="543"/>
        <v>6</v>
      </c>
      <c r="L1325" s="5">
        <f t="shared" si="524"/>
        <v>1.00151144</v>
      </c>
      <c r="M1325" s="12">
        <f t="shared" si="544"/>
        <v>1.00530005</v>
      </c>
      <c r="N1325" s="12">
        <f t="shared" si="540"/>
        <v>1.2067614146082857</v>
      </c>
      <c r="O1325" s="5">
        <f t="shared" si="542"/>
        <v>1.2085853600000001</v>
      </c>
      <c r="P1325" s="5">
        <f t="shared" si="525"/>
        <v>113.3046192</v>
      </c>
      <c r="Q1325" s="10">
        <f t="shared" si="526"/>
        <v>0</v>
      </c>
      <c r="R1325" s="6">
        <f t="shared" si="527"/>
        <v>0</v>
      </c>
      <c r="S1325" s="5">
        <f t="shared" si="528"/>
        <v>0</v>
      </c>
      <c r="T1325" s="6">
        <f t="shared" si="537"/>
        <v>0.12</v>
      </c>
      <c r="U1325" s="10">
        <f t="shared" si="541"/>
        <v>17</v>
      </c>
      <c r="V1325" s="10">
        <v>252</v>
      </c>
      <c r="W1325" s="12">
        <f t="shared" si="529"/>
        <v>1.0076744879999999</v>
      </c>
      <c r="X1325" s="5">
        <f t="shared" si="530"/>
        <v>0.86955494</v>
      </c>
      <c r="Y1325" s="11">
        <f t="shared" si="531"/>
        <v>0</v>
      </c>
      <c r="Z1325" s="2" t="s">
        <v>65</v>
      </c>
      <c r="AA1325" s="64">
        <f t="shared" si="538"/>
        <v>44774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2"/>
      <c r="DH1325" s="1"/>
      <c r="DI1325" s="1"/>
      <c r="DJ1325" s="1"/>
      <c r="DK1325" s="1"/>
      <c r="DL1325" s="1"/>
      <c r="DM1325" s="1"/>
    </row>
    <row r="1326" spans="1:117" x14ac:dyDescent="0.2">
      <c r="A1326" s="97">
        <f t="shared" si="532"/>
        <v>44767</v>
      </c>
      <c r="B1326" s="5">
        <f t="shared" si="521"/>
        <v>114.17417414000001</v>
      </c>
      <c r="C1326" s="5">
        <f t="shared" si="533"/>
        <v>93.749786279999995</v>
      </c>
      <c r="D1326" s="63">
        <f t="shared" si="534"/>
        <v>5739.56</v>
      </c>
      <c r="E1326" s="11">
        <f>IF(K1326=1,VLOOKUP(A1326,[1]Plan1!$BO$80:$BQ$314,3),E1325)</f>
        <v>5769.98</v>
      </c>
      <c r="F1326" s="143">
        <f t="shared" si="535"/>
        <v>44363</v>
      </c>
      <c r="G1326" s="9">
        <f t="shared" si="522"/>
        <v>5.3000578441551038E-3</v>
      </c>
      <c r="H1326" s="64">
        <f t="shared" si="539"/>
        <v>44788</v>
      </c>
      <c r="I1326" s="64">
        <f t="shared" si="523"/>
        <v>44788</v>
      </c>
      <c r="J1326" s="1">
        <f t="shared" si="536"/>
        <v>21</v>
      </c>
      <c r="K1326" s="1">
        <f t="shared" si="543"/>
        <v>6</v>
      </c>
      <c r="L1326" s="5">
        <f t="shared" si="524"/>
        <v>1.00151144</v>
      </c>
      <c r="M1326" s="12">
        <f t="shared" si="544"/>
        <v>1.00530005</v>
      </c>
      <c r="N1326" s="12">
        <f t="shared" si="540"/>
        <v>1.2067614146082857</v>
      </c>
      <c r="O1326" s="5">
        <f t="shared" si="542"/>
        <v>1.2085853600000001</v>
      </c>
      <c r="P1326" s="5">
        <f t="shared" si="525"/>
        <v>113.3046192</v>
      </c>
      <c r="Q1326" s="10">
        <f t="shared" si="526"/>
        <v>0</v>
      </c>
      <c r="R1326" s="6">
        <f t="shared" si="527"/>
        <v>0</v>
      </c>
      <c r="S1326" s="5">
        <f t="shared" si="528"/>
        <v>0</v>
      </c>
      <c r="T1326" s="6">
        <f t="shared" si="537"/>
        <v>0.12</v>
      </c>
      <c r="U1326" s="10">
        <f t="shared" si="541"/>
        <v>17</v>
      </c>
      <c r="V1326" s="10">
        <v>252</v>
      </c>
      <c r="W1326" s="12">
        <f t="shared" si="529"/>
        <v>1.0076744879999999</v>
      </c>
      <c r="X1326" s="5">
        <f t="shared" si="530"/>
        <v>0.86955494</v>
      </c>
      <c r="Y1326" s="11">
        <f t="shared" si="531"/>
        <v>0</v>
      </c>
      <c r="Z1326" s="2" t="s">
        <v>65</v>
      </c>
      <c r="AA1326" s="64">
        <f t="shared" si="538"/>
        <v>44774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2"/>
      <c r="DH1326" s="1"/>
      <c r="DI1326" s="1"/>
      <c r="DJ1326" s="1"/>
      <c r="DK1326" s="1"/>
      <c r="DL1326" s="1"/>
      <c r="DM1326" s="1"/>
    </row>
    <row r="1327" spans="1:117" x14ac:dyDescent="0.2">
      <c r="A1327" s="97">
        <f t="shared" si="532"/>
        <v>44768</v>
      </c>
      <c r="B1327" s="5">
        <f t="shared" si="521"/>
        <v>114.25428787</v>
      </c>
      <c r="C1327" s="5">
        <f t="shared" si="533"/>
        <v>93.749786279999995</v>
      </c>
      <c r="D1327" s="63">
        <f t="shared" si="534"/>
        <v>5739.56</v>
      </c>
      <c r="E1327" s="11">
        <f>IF(K1327=1,VLOOKUP(A1327,[1]Plan1!$BO$80:$BQ$314,3),E1326)</f>
        <v>5769.98</v>
      </c>
      <c r="F1327" s="143">
        <f t="shared" si="535"/>
        <v>44363</v>
      </c>
      <c r="G1327" s="9">
        <f t="shared" si="522"/>
        <v>5.3000578441551038E-3</v>
      </c>
      <c r="H1327" s="64">
        <f t="shared" si="539"/>
        <v>44788</v>
      </c>
      <c r="I1327" s="64">
        <f t="shared" si="523"/>
        <v>44788</v>
      </c>
      <c r="J1327" s="1">
        <f t="shared" si="536"/>
        <v>21</v>
      </c>
      <c r="K1327" s="1">
        <f t="shared" si="543"/>
        <v>7</v>
      </c>
      <c r="L1327" s="5">
        <f t="shared" si="524"/>
        <v>1.00176357</v>
      </c>
      <c r="M1327" s="12">
        <f t="shared" si="544"/>
        <v>1.00530005</v>
      </c>
      <c r="N1327" s="12">
        <f t="shared" si="540"/>
        <v>1.2067614146082857</v>
      </c>
      <c r="O1327" s="5">
        <f t="shared" si="542"/>
        <v>1.2088896200000001</v>
      </c>
      <c r="P1327" s="5">
        <f t="shared" si="525"/>
        <v>113.33314351</v>
      </c>
      <c r="Q1327" s="10">
        <f t="shared" si="526"/>
        <v>0</v>
      </c>
      <c r="R1327" s="6">
        <f t="shared" si="527"/>
        <v>0</v>
      </c>
      <c r="S1327" s="5">
        <f t="shared" si="528"/>
        <v>0</v>
      </c>
      <c r="T1327" s="6">
        <f t="shared" si="537"/>
        <v>0.12</v>
      </c>
      <c r="U1327" s="10">
        <f t="shared" si="541"/>
        <v>18</v>
      </c>
      <c r="V1327" s="10">
        <v>252</v>
      </c>
      <c r="W1327" s="12">
        <f t="shared" si="529"/>
        <v>1.0081277580000001</v>
      </c>
      <c r="X1327" s="5">
        <f t="shared" si="530"/>
        <v>0.92114436</v>
      </c>
      <c r="Y1327" s="11">
        <f t="shared" si="531"/>
        <v>0</v>
      </c>
      <c r="Z1327" s="2" t="s">
        <v>65</v>
      </c>
      <c r="AA1327" s="64">
        <f t="shared" si="538"/>
        <v>44774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2"/>
      <c r="DH1327" s="1"/>
      <c r="DI1327" s="1"/>
      <c r="DJ1327" s="1"/>
      <c r="DK1327" s="1"/>
      <c r="DL1327" s="1"/>
      <c r="DM1327" s="1"/>
    </row>
    <row r="1328" spans="1:117" x14ac:dyDescent="0.2">
      <c r="A1328" s="97">
        <f t="shared" si="532"/>
        <v>44769</v>
      </c>
      <c r="B1328" s="5">
        <f t="shared" si="521"/>
        <v>114.33445732</v>
      </c>
      <c r="C1328" s="5">
        <f t="shared" si="533"/>
        <v>93.749786279999995</v>
      </c>
      <c r="D1328" s="63">
        <f t="shared" si="534"/>
        <v>5739.56</v>
      </c>
      <c r="E1328" s="11">
        <f>IF(K1328=1,VLOOKUP(A1328,[1]Plan1!$BO$80:$BQ$314,3),E1327)</f>
        <v>5769.98</v>
      </c>
      <c r="F1328" s="143">
        <f t="shared" si="535"/>
        <v>44363</v>
      </c>
      <c r="G1328" s="9">
        <f t="shared" si="522"/>
        <v>5.3000578441551038E-3</v>
      </c>
      <c r="H1328" s="64">
        <f t="shared" si="539"/>
        <v>44788</v>
      </c>
      <c r="I1328" s="64">
        <f t="shared" si="523"/>
        <v>44788</v>
      </c>
      <c r="J1328" s="1">
        <f t="shared" si="536"/>
        <v>21</v>
      </c>
      <c r="K1328" s="1">
        <f t="shared" si="543"/>
        <v>8</v>
      </c>
      <c r="L1328" s="5">
        <f t="shared" si="524"/>
        <v>1.0020157599999999</v>
      </c>
      <c r="M1328" s="12">
        <f t="shared" si="544"/>
        <v>1.00530005</v>
      </c>
      <c r="N1328" s="12">
        <f t="shared" si="540"/>
        <v>1.2067614146082857</v>
      </c>
      <c r="O1328" s="5">
        <f t="shared" si="542"/>
        <v>1.20919395</v>
      </c>
      <c r="P1328" s="5">
        <f t="shared" si="525"/>
        <v>113.36167438</v>
      </c>
      <c r="Q1328" s="10">
        <f t="shared" si="526"/>
        <v>0</v>
      </c>
      <c r="R1328" s="6">
        <f t="shared" si="527"/>
        <v>0</v>
      </c>
      <c r="S1328" s="5">
        <f t="shared" si="528"/>
        <v>0</v>
      </c>
      <c r="T1328" s="6">
        <f t="shared" si="537"/>
        <v>0.12</v>
      </c>
      <c r="U1328" s="10">
        <f t="shared" si="541"/>
        <v>19</v>
      </c>
      <c r="V1328" s="10">
        <v>252</v>
      </c>
      <c r="W1328" s="12">
        <f t="shared" si="529"/>
        <v>1.0085812329999999</v>
      </c>
      <c r="X1328" s="5">
        <f t="shared" si="530"/>
        <v>0.97278293999999998</v>
      </c>
      <c r="Y1328" s="11">
        <f t="shared" si="531"/>
        <v>0</v>
      </c>
      <c r="Z1328" s="2" t="s">
        <v>65</v>
      </c>
      <c r="AA1328" s="64">
        <f t="shared" si="538"/>
        <v>44774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2"/>
      <c r="DH1328" s="1"/>
      <c r="DI1328" s="1"/>
      <c r="DJ1328" s="1"/>
      <c r="DK1328" s="1"/>
      <c r="DL1328" s="1"/>
      <c r="DM1328" s="1"/>
    </row>
    <row r="1329" spans="1:117" x14ac:dyDescent="0.2">
      <c r="A1329" s="97">
        <f t="shared" si="532"/>
        <v>44770</v>
      </c>
      <c r="B1329" s="5">
        <f t="shared" si="521"/>
        <v>114.41468417</v>
      </c>
      <c r="C1329" s="5">
        <f t="shared" si="533"/>
        <v>93.749786279999995</v>
      </c>
      <c r="D1329" s="63">
        <f t="shared" si="534"/>
        <v>5739.56</v>
      </c>
      <c r="E1329" s="11">
        <f>IF(K1329=1,VLOOKUP(A1329,[1]Plan1!$BO$80:$BQ$314,3),E1328)</f>
        <v>5769.98</v>
      </c>
      <c r="F1329" s="143">
        <f t="shared" si="535"/>
        <v>44363</v>
      </c>
      <c r="G1329" s="9">
        <f t="shared" si="522"/>
        <v>5.3000578441551038E-3</v>
      </c>
      <c r="H1329" s="64">
        <f t="shared" si="539"/>
        <v>44788</v>
      </c>
      <c r="I1329" s="64">
        <f t="shared" si="523"/>
        <v>44788</v>
      </c>
      <c r="J1329" s="1">
        <f t="shared" si="536"/>
        <v>21</v>
      </c>
      <c r="K1329" s="1">
        <f t="shared" si="543"/>
        <v>9</v>
      </c>
      <c r="L1329" s="5">
        <f t="shared" si="524"/>
        <v>1.00226802</v>
      </c>
      <c r="M1329" s="12">
        <f t="shared" si="544"/>
        <v>1.00530005</v>
      </c>
      <c r="N1329" s="12">
        <f t="shared" si="540"/>
        <v>1.2067614146082857</v>
      </c>
      <c r="O1329" s="5">
        <f t="shared" si="542"/>
        <v>1.2094983699999999</v>
      </c>
      <c r="P1329" s="5">
        <f t="shared" si="525"/>
        <v>113.39021369</v>
      </c>
      <c r="Q1329" s="10">
        <f t="shared" si="526"/>
        <v>0</v>
      </c>
      <c r="R1329" s="6">
        <f t="shared" si="527"/>
        <v>0</v>
      </c>
      <c r="S1329" s="5">
        <f t="shared" si="528"/>
        <v>0</v>
      </c>
      <c r="T1329" s="6">
        <f t="shared" si="537"/>
        <v>0.12</v>
      </c>
      <c r="U1329" s="10">
        <f t="shared" si="541"/>
        <v>20</v>
      </c>
      <c r="V1329" s="10">
        <v>252</v>
      </c>
      <c r="W1329" s="12">
        <f t="shared" si="529"/>
        <v>1.0090349110000001</v>
      </c>
      <c r="X1329" s="5">
        <f t="shared" si="530"/>
        <v>1.02447048</v>
      </c>
      <c r="Y1329" s="11">
        <f t="shared" si="531"/>
        <v>0</v>
      </c>
      <c r="Z1329" s="2" t="s">
        <v>65</v>
      </c>
      <c r="AA1329" s="64">
        <f t="shared" si="538"/>
        <v>44774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2"/>
      <c r="DH1329" s="1"/>
      <c r="DI1329" s="1"/>
      <c r="DJ1329" s="1"/>
      <c r="DK1329" s="1"/>
      <c r="DL1329" s="1"/>
      <c r="DM1329" s="1"/>
    </row>
    <row r="1330" spans="1:117" x14ac:dyDescent="0.2">
      <c r="A1330" s="97">
        <f t="shared" si="532"/>
        <v>44771</v>
      </c>
      <c r="B1330" s="5">
        <f t="shared" si="521"/>
        <v>114.49496669</v>
      </c>
      <c r="C1330" s="5">
        <f t="shared" si="533"/>
        <v>93.749786279999995</v>
      </c>
      <c r="D1330" s="63">
        <f t="shared" si="534"/>
        <v>5739.56</v>
      </c>
      <c r="E1330" s="11">
        <f>IF(K1330=1,VLOOKUP(A1330,[1]Plan1!$BO$80:$BQ$314,3),E1329)</f>
        <v>5769.98</v>
      </c>
      <c r="F1330" s="143">
        <f t="shared" si="535"/>
        <v>44363</v>
      </c>
      <c r="G1330" s="9">
        <f t="shared" si="522"/>
        <v>5.3000578441551038E-3</v>
      </c>
      <c r="H1330" s="64">
        <f t="shared" si="539"/>
        <v>44788</v>
      </c>
      <c r="I1330" s="64">
        <f t="shared" si="523"/>
        <v>44788</v>
      </c>
      <c r="J1330" s="1">
        <f t="shared" si="536"/>
        <v>21</v>
      </c>
      <c r="K1330" s="1">
        <f t="shared" si="543"/>
        <v>10</v>
      </c>
      <c r="L1330" s="5">
        <f t="shared" si="524"/>
        <v>1.00252034</v>
      </c>
      <c r="M1330" s="12">
        <f t="shared" si="544"/>
        <v>1.00530005</v>
      </c>
      <c r="N1330" s="12">
        <f t="shared" si="540"/>
        <v>1.2067614146082857</v>
      </c>
      <c r="O1330" s="5">
        <f t="shared" si="542"/>
        <v>1.2098028599999999</v>
      </c>
      <c r="P1330" s="5">
        <f t="shared" si="525"/>
        <v>113.41875956</v>
      </c>
      <c r="Q1330" s="10">
        <f t="shared" si="526"/>
        <v>0</v>
      </c>
      <c r="R1330" s="6">
        <f t="shared" si="527"/>
        <v>0</v>
      </c>
      <c r="S1330" s="5">
        <f t="shared" si="528"/>
        <v>0</v>
      </c>
      <c r="T1330" s="6">
        <f t="shared" si="537"/>
        <v>0.12</v>
      </c>
      <c r="U1330" s="10">
        <f t="shared" si="541"/>
        <v>21</v>
      </c>
      <c r="V1330" s="10">
        <v>252</v>
      </c>
      <c r="W1330" s="12">
        <f t="shared" si="529"/>
        <v>1.0094887930000001</v>
      </c>
      <c r="X1330" s="5">
        <f t="shared" si="530"/>
        <v>1.07620713</v>
      </c>
      <c r="Y1330" s="11">
        <f t="shared" si="531"/>
        <v>0</v>
      </c>
      <c r="Z1330" s="2" t="s">
        <v>65</v>
      </c>
      <c r="AA1330" s="64">
        <f t="shared" si="538"/>
        <v>44774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2"/>
      <c r="DH1330" s="1"/>
      <c r="DI1330" s="1"/>
      <c r="DJ1330" s="1"/>
      <c r="DK1330" s="1"/>
      <c r="DL1330" s="1"/>
      <c r="DM1330" s="1"/>
    </row>
    <row r="1331" spans="1:117" x14ac:dyDescent="0.2">
      <c r="A1331" s="97">
        <f t="shared" si="532"/>
        <v>44772</v>
      </c>
      <c r="B1331" s="5">
        <f t="shared" si="521"/>
        <v>114.57530489</v>
      </c>
      <c r="C1331" s="5">
        <f t="shared" si="533"/>
        <v>93.749786279999995</v>
      </c>
      <c r="D1331" s="63">
        <f t="shared" si="534"/>
        <v>5739.56</v>
      </c>
      <c r="E1331" s="11">
        <f>IF(K1331=1,VLOOKUP(A1331,[1]Plan1!$BO$80:$BQ$314,3),E1330)</f>
        <v>5769.98</v>
      </c>
      <c r="F1331" s="143">
        <f t="shared" si="535"/>
        <v>44363</v>
      </c>
      <c r="G1331" s="9">
        <f t="shared" si="522"/>
        <v>5.3000578441551038E-3</v>
      </c>
      <c r="H1331" s="64">
        <f t="shared" si="539"/>
        <v>44788</v>
      </c>
      <c r="I1331" s="64">
        <f t="shared" si="523"/>
        <v>44788</v>
      </c>
      <c r="J1331" s="1">
        <f t="shared" si="536"/>
        <v>21</v>
      </c>
      <c r="K1331" s="1">
        <f t="shared" si="543"/>
        <v>11</v>
      </c>
      <c r="L1331" s="5">
        <f t="shared" si="524"/>
        <v>1.0027727200000001</v>
      </c>
      <c r="M1331" s="12">
        <f t="shared" si="544"/>
        <v>1.00530005</v>
      </c>
      <c r="N1331" s="12">
        <f t="shared" si="540"/>
        <v>1.2067614146082857</v>
      </c>
      <c r="O1331" s="5">
        <f t="shared" si="542"/>
        <v>1.2101074199999999</v>
      </c>
      <c r="P1331" s="5">
        <f t="shared" si="525"/>
        <v>113.447312</v>
      </c>
      <c r="Q1331" s="10">
        <f t="shared" si="526"/>
        <v>0</v>
      </c>
      <c r="R1331" s="6">
        <f t="shared" si="527"/>
        <v>0</v>
      </c>
      <c r="S1331" s="5">
        <f t="shared" si="528"/>
        <v>0</v>
      </c>
      <c r="T1331" s="6">
        <f t="shared" si="537"/>
        <v>0.12</v>
      </c>
      <c r="U1331" s="10">
        <f t="shared" si="541"/>
        <v>22</v>
      </c>
      <c r="V1331" s="10">
        <v>252</v>
      </c>
      <c r="W1331" s="12">
        <f t="shared" si="529"/>
        <v>1.009942879</v>
      </c>
      <c r="X1331" s="5">
        <f t="shared" si="530"/>
        <v>1.12799289</v>
      </c>
      <c r="Y1331" s="11">
        <f t="shared" si="531"/>
        <v>0</v>
      </c>
      <c r="Z1331" s="2" t="s">
        <v>65</v>
      </c>
      <c r="AA1331" s="64">
        <f t="shared" si="538"/>
        <v>44774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2"/>
      <c r="DH1331" s="1"/>
      <c r="DI1331" s="1"/>
      <c r="DJ1331" s="1"/>
      <c r="DK1331" s="1"/>
      <c r="DL1331" s="1"/>
      <c r="DM1331" s="1"/>
    </row>
    <row r="1332" spans="1:117" x14ac:dyDescent="0.2">
      <c r="A1332" s="97">
        <f t="shared" si="532"/>
        <v>44773</v>
      </c>
      <c r="B1332" s="5">
        <f t="shared" si="521"/>
        <v>114.57530489</v>
      </c>
      <c r="C1332" s="5">
        <f t="shared" si="533"/>
        <v>93.749786279999995</v>
      </c>
      <c r="D1332" s="63">
        <f t="shared" si="534"/>
        <v>5739.56</v>
      </c>
      <c r="E1332" s="11">
        <f>IF(K1332=1,VLOOKUP(A1332,[1]Plan1!$BO$80:$BQ$314,3),E1331)</f>
        <v>5769.98</v>
      </c>
      <c r="F1332" s="143">
        <f t="shared" si="535"/>
        <v>44363</v>
      </c>
      <c r="G1332" s="9">
        <f t="shared" si="522"/>
        <v>5.3000578441551038E-3</v>
      </c>
      <c r="H1332" s="64">
        <f t="shared" si="539"/>
        <v>44788</v>
      </c>
      <c r="I1332" s="64">
        <f t="shared" si="523"/>
        <v>44788</v>
      </c>
      <c r="J1332" s="1">
        <f t="shared" si="536"/>
        <v>21</v>
      </c>
      <c r="K1332" s="1">
        <f t="shared" si="543"/>
        <v>11</v>
      </c>
      <c r="L1332" s="5">
        <f t="shared" si="524"/>
        <v>1.0027727200000001</v>
      </c>
      <c r="M1332" s="12">
        <f t="shared" si="544"/>
        <v>1.00530005</v>
      </c>
      <c r="N1332" s="12">
        <f t="shared" si="540"/>
        <v>1.2067614146082857</v>
      </c>
      <c r="O1332" s="5">
        <f t="shared" si="542"/>
        <v>1.2101074199999999</v>
      </c>
      <c r="P1332" s="5">
        <f t="shared" si="525"/>
        <v>113.447312</v>
      </c>
      <c r="Q1332" s="10">
        <f t="shared" si="526"/>
        <v>0</v>
      </c>
      <c r="R1332" s="6">
        <f t="shared" si="527"/>
        <v>0</v>
      </c>
      <c r="S1332" s="5">
        <f t="shared" si="528"/>
        <v>0</v>
      </c>
      <c r="T1332" s="6">
        <f t="shared" si="537"/>
        <v>0.12</v>
      </c>
      <c r="U1332" s="10">
        <f t="shared" si="541"/>
        <v>22</v>
      </c>
      <c r="V1332" s="10">
        <v>252</v>
      </c>
      <c r="W1332" s="12">
        <f t="shared" si="529"/>
        <v>1.009942879</v>
      </c>
      <c r="X1332" s="5">
        <f t="shared" si="530"/>
        <v>1.12799289</v>
      </c>
      <c r="Y1332" s="11">
        <f t="shared" si="531"/>
        <v>0</v>
      </c>
      <c r="Z1332" s="2" t="s">
        <v>65</v>
      </c>
      <c r="AA1332" s="64">
        <f t="shared" si="538"/>
        <v>44774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2"/>
      <c r="DH1332" s="1"/>
      <c r="DI1332" s="1"/>
      <c r="DJ1332" s="1"/>
      <c r="DK1332" s="1"/>
      <c r="DL1332" s="1"/>
      <c r="DM1332" s="1"/>
    </row>
    <row r="1333" spans="1:117" x14ac:dyDescent="0.2">
      <c r="A1333" s="97">
        <f t="shared" si="532"/>
        <v>44774</v>
      </c>
      <c r="B1333" s="5">
        <f t="shared" si="521"/>
        <v>114.57530489</v>
      </c>
      <c r="C1333" s="5">
        <f t="shared" si="533"/>
        <v>93.749786279999995</v>
      </c>
      <c r="D1333" s="63">
        <f t="shared" si="534"/>
        <v>5739.56</v>
      </c>
      <c r="E1333" s="11">
        <f>IF(K1333=1,VLOOKUP(A1333,[1]Plan1!$BO$80:$BQ$314,3),E1332)</f>
        <v>5769.98</v>
      </c>
      <c r="F1333" s="143">
        <f t="shared" si="535"/>
        <v>44363</v>
      </c>
      <c r="G1333" s="9">
        <f t="shared" si="522"/>
        <v>5.3000578441551038E-3</v>
      </c>
      <c r="H1333" s="64">
        <f t="shared" si="539"/>
        <v>44788</v>
      </c>
      <c r="I1333" s="64">
        <f t="shared" si="523"/>
        <v>44788</v>
      </c>
      <c r="J1333" s="1">
        <f t="shared" si="536"/>
        <v>21</v>
      </c>
      <c r="K1333" s="1">
        <f t="shared" si="543"/>
        <v>11</v>
      </c>
      <c r="L1333" s="5">
        <f t="shared" si="524"/>
        <v>1.0027727200000001</v>
      </c>
      <c r="M1333" s="12">
        <f t="shared" si="544"/>
        <v>1.00530005</v>
      </c>
      <c r="N1333" s="12">
        <f t="shared" si="540"/>
        <v>1.2067614146082857</v>
      </c>
      <c r="O1333" s="5">
        <f t="shared" si="542"/>
        <v>1.2101074199999999</v>
      </c>
      <c r="P1333" s="5">
        <f t="shared" si="525"/>
        <v>113.447312</v>
      </c>
      <c r="Q1333" s="10">
        <f t="shared" si="526"/>
        <v>44</v>
      </c>
      <c r="R1333" s="6">
        <f t="shared" si="527"/>
        <v>0.33333299999999999</v>
      </c>
      <c r="S1333" s="5">
        <f t="shared" si="528"/>
        <v>37.815732850000003</v>
      </c>
      <c r="T1333" s="6">
        <f t="shared" si="537"/>
        <v>0.12</v>
      </c>
      <c r="U1333" s="10">
        <f t="shared" si="541"/>
        <v>22</v>
      </c>
      <c r="V1333" s="10">
        <v>252</v>
      </c>
      <c r="W1333" s="12">
        <f t="shared" si="529"/>
        <v>1.009942879</v>
      </c>
      <c r="X1333" s="5">
        <f t="shared" si="530"/>
        <v>1.12799289</v>
      </c>
      <c r="Y1333" s="11">
        <f t="shared" si="531"/>
        <v>38.943725740000005</v>
      </c>
      <c r="Z1333" s="2" t="s">
        <v>65</v>
      </c>
      <c r="AA1333" s="64">
        <f t="shared" si="538"/>
        <v>44774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2"/>
      <c r="DH1333" s="1"/>
      <c r="DI1333" s="1"/>
      <c r="DJ1333" s="1"/>
      <c r="DK1333" s="1"/>
      <c r="DL1333" s="1"/>
      <c r="DM1333" s="1"/>
    </row>
    <row r="1334" spans="1:117" x14ac:dyDescent="0.2">
      <c r="A1334" s="97">
        <f t="shared" si="532"/>
        <v>44775</v>
      </c>
      <c r="B1334" s="5">
        <f t="shared" si="521"/>
        <v>75.684648749999994</v>
      </c>
      <c r="C1334" s="5">
        <f t="shared" si="533"/>
        <v>62.499888769999998</v>
      </c>
      <c r="D1334" s="63">
        <f t="shared" si="534"/>
        <v>5739.56</v>
      </c>
      <c r="E1334" s="11">
        <f>IF(K1334=1,VLOOKUP(A1334,[1]Plan1!$BO$80:$BQ$314,3),E1333)</f>
        <v>5769.98</v>
      </c>
      <c r="F1334" s="143">
        <f t="shared" si="535"/>
        <v>44363</v>
      </c>
      <c r="G1334" s="9">
        <f t="shared" si="522"/>
        <v>5.3000578441551038E-3</v>
      </c>
      <c r="H1334" s="64">
        <f t="shared" si="539"/>
        <v>44788</v>
      </c>
      <c r="I1334" s="64">
        <f t="shared" si="523"/>
        <v>44788</v>
      </c>
      <c r="J1334" s="1">
        <f t="shared" si="536"/>
        <v>21</v>
      </c>
      <c r="K1334" s="1">
        <f t="shared" si="543"/>
        <v>12</v>
      </c>
      <c r="L1334" s="5">
        <f t="shared" si="524"/>
        <v>1.0030251699999999</v>
      </c>
      <c r="M1334" s="12">
        <f t="shared" si="544"/>
        <v>1.00530005</v>
      </c>
      <c r="N1334" s="12">
        <f t="shared" si="540"/>
        <v>1.2067614146082857</v>
      </c>
      <c r="O1334" s="5">
        <f t="shared" si="542"/>
        <v>1.2104120700000001</v>
      </c>
      <c r="P1334" s="5">
        <f t="shared" si="525"/>
        <v>75.650619739999996</v>
      </c>
      <c r="Q1334" s="10">
        <f t="shared" si="526"/>
        <v>0</v>
      </c>
      <c r="R1334" s="6">
        <f t="shared" si="527"/>
        <v>0</v>
      </c>
      <c r="S1334" s="5">
        <f t="shared" si="528"/>
        <v>0</v>
      </c>
      <c r="T1334" s="6">
        <f t="shared" si="537"/>
        <v>0.12</v>
      </c>
      <c r="U1334" s="10">
        <f t="shared" si="541"/>
        <v>1</v>
      </c>
      <c r="V1334" s="10">
        <v>252</v>
      </c>
      <c r="W1334" s="12">
        <f t="shared" si="529"/>
        <v>1.0004498180000001</v>
      </c>
      <c r="X1334" s="5">
        <f t="shared" si="530"/>
        <v>3.4029009999999998E-2</v>
      </c>
      <c r="Y1334" s="11">
        <f t="shared" si="531"/>
        <v>0</v>
      </c>
      <c r="Z1334" s="2" t="s">
        <v>65</v>
      </c>
      <c r="AA1334" s="64">
        <f t="shared" si="538"/>
        <v>44803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2"/>
      <c r="DH1334" s="1"/>
      <c r="DI1334" s="1"/>
      <c r="DJ1334" s="1"/>
      <c r="DK1334" s="1"/>
      <c r="DL1334" s="1"/>
      <c r="DM1334" s="1"/>
    </row>
    <row r="1335" spans="1:117" x14ac:dyDescent="0.2">
      <c r="A1335" s="97">
        <f t="shared" si="532"/>
        <v>44776</v>
      </c>
      <c r="B1335" s="5">
        <f t="shared" si="521"/>
        <v>75.737755210000003</v>
      </c>
      <c r="C1335" s="5">
        <f t="shared" si="533"/>
        <v>62.499888769999998</v>
      </c>
      <c r="D1335" s="63">
        <f t="shared" si="534"/>
        <v>5739.56</v>
      </c>
      <c r="E1335" s="11">
        <f>IF(K1335=1,VLOOKUP(A1335,[1]Plan1!$BO$80:$BQ$314,3),E1334)</f>
        <v>5769.98</v>
      </c>
      <c r="F1335" s="143">
        <f t="shared" si="535"/>
        <v>44363</v>
      </c>
      <c r="G1335" s="9">
        <f t="shared" si="522"/>
        <v>5.3000578441551038E-3</v>
      </c>
      <c r="H1335" s="64">
        <f t="shared" si="539"/>
        <v>44788</v>
      </c>
      <c r="I1335" s="64">
        <f t="shared" si="523"/>
        <v>44788</v>
      </c>
      <c r="J1335" s="1">
        <f t="shared" si="536"/>
        <v>21</v>
      </c>
      <c r="K1335" s="1">
        <f t="shared" si="543"/>
        <v>13</v>
      </c>
      <c r="L1335" s="5">
        <f t="shared" si="524"/>
        <v>1.0032776800000001</v>
      </c>
      <c r="M1335" s="12">
        <f t="shared" si="544"/>
        <v>1.00530005</v>
      </c>
      <c r="N1335" s="12">
        <f t="shared" si="540"/>
        <v>1.2067614146082857</v>
      </c>
      <c r="O1335" s="5">
        <f t="shared" si="542"/>
        <v>1.21071679</v>
      </c>
      <c r="P1335" s="5">
        <f t="shared" si="525"/>
        <v>75.669664699999998</v>
      </c>
      <c r="Q1335" s="10">
        <f t="shared" si="526"/>
        <v>0</v>
      </c>
      <c r="R1335" s="6">
        <f t="shared" si="527"/>
        <v>0</v>
      </c>
      <c r="S1335" s="5">
        <f t="shared" si="528"/>
        <v>0</v>
      </c>
      <c r="T1335" s="6">
        <f t="shared" si="537"/>
        <v>0.12</v>
      </c>
      <c r="U1335" s="10">
        <f t="shared" si="541"/>
        <v>2</v>
      </c>
      <c r="V1335" s="10">
        <v>252</v>
      </c>
      <c r="W1335" s="12">
        <f t="shared" si="529"/>
        <v>1.0008998389999999</v>
      </c>
      <c r="X1335" s="5">
        <f t="shared" si="530"/>
        <v>6.8090510000000007E-2</v>
      </c>
      <c r="Y1335" s="11">
        <f t="shared" si="531"/>
        <v>0</v>
      </c>
      <c r="Z1335" s="2" t="s">
        <v>65</v>
      </c>
      <c r="AA1335" s="64">
        <f t="shared" si="538"/>
        <v>44803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2"/>
      <c r="DH1335" s="1"/>
      <c r="DI1335" s="1"/>
      <c r="DJ1335" s="1"/>
      <c r="DK1335" s="1"/>
      <c r="DL1335" s="1"/>
      <c r="DM1335" s="1"/>
    </row>
    <row r="1336" spans="1:117" x14ac:dyDescent="0.2">
      <c r="A1336" s="97">
        <f t="shared" si="532"/>
        <v>44777</v>
      </c>
      <c r="B1336" s="5">
        <f t="shared" si="521"/>
        <v>75.790898419999991</v>
      </c>
      <c r="C1336" s="5">
        <f t="shared" si="533"/>
        <v>62.499888769999998</v>
      </c>
      <c r="D1336" s="63">
        <f t="shared" si="534"/>
        <v>5739.56</v>
      </c>
      <c r="E1336" s="11">
        <f>IF(K1336=1,VLOOKUP(A1336,[1]Plan1!$BO$80:$BQ$314,3),E1335)</f>
        <v>5769.98</v>
      </c>
      <c r="F1336" s="143">
        <f t="shared" si="535"/>
        <v>44363</v>
      </c>
      <c r="G1336" s="9">
        <f t="shared" si="522"/>
        <v>5.3000578441551038E-3</v>
      </c>
      <c r="H1336" s="64">
        <f t="shared" si="539"/>
        <v>44788</v>
      </c>
      <c r="I1336" s="64">
        <f t="shared" si="523"/>
        <v>44788</v>
      </c>
      <c r="J1336" s="1">
        <f t="shared" si="536"/>
        <v>21</v>
      </c>
      <c r="K1336" s="1">
        <f t="shared" si="543"/>
        <v>14</v>
      </c>
      <c r="L1336" s="5">
        <f t="shared" si="524"/>
        <v>1.0035302500000001</v>
      </c>
      <c r="M1336" s="12">
        <f t="shared" si="544"/>
        <v>1.00530005</v>
      </c>
      <c r="N1336" s="12">
        <f t="shared" si="540"/>
        <v>1.2067614146082857</v>
      </c>
      <c r="O1336" s="5">
        <f t="shared" si="542"/>
        <v>1.2110215799999999</v>
      </c>
      <c r="P1336" s="5">
        <f t="shared" si="525"/>
        <v>75.688714039999994</v>
      </c>
      <c r="Q1336" s="10">
        <f t="shared" si="526"/>
        <v>0</v>
      </c>
      <c r="R1336" s="6">
        <f t="shared" si="527"/>
        <v>0</v>
      </c>
      <c r="S1336" s="5">
        <f t="shared" si="528"/>
        <v>0</v>
      </c>
      <c r="T1336" s="6">
        <f t="shared" si="537"/>
        <v>0.12</v>
      </c>
      <c r="U1336" s="10">
        <f t="shared" si="541"/>
        <v>3</v>
      </c>
      <c r="V1336" s="10">
        <v>252</v>
      </c>
      <c r="W1336" s="12">
        <f t="shared" si="529"/>
        <v>1.0013500609999999</v>
      </c>
      <c r="X1336" s="5">
        <f t="shared" si="530"/>
        <v>0.10218438000000001</v>
      </c>
      <c r="Y1336" s="11">
        <f t="shared" si="531"/>
        <v>0</v>
      </c>
      <c r="Z1336" s="2" t="s">
        <v>65</v>
      </c>
      <c r="AA1336" s="64">
        <f t="shared" si="538"/>
        <v>44803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2"/>
      <c r="DH1336" s="1"/>
      <c r="DI1336" s="1"/>
      <c r="DJ1336" s="1"/>
      <c r="DK1336" s="1"/>
      <c r="DL1336" s="1"/>
      <c r="DM1336" s="1"/>
    </row>
    <row r="1337" spans="1:117" x14ac:dyDescent="0.2">
      <c r="A1337" s="97">
        <f t="shared" si="532"/>
        <v>44778</v>
      </c>
      <c r="B1337" s="5">
        <f t="shared" si="521"/>
        <v>75.844079860000008</v>
      </c>
      <c r="C1337" s="5">
        <f t="shared" si="533"/>
        <v>62.499888769999998</v>
      </c>
      <c r="D1337" s="63">
        <f t="shared" si="534"/>
        <v>5739.56</v>
      </c>
      <c r="E1337" s="11">
        <f>IF(K1337=1,VLOOKUP(A1337,[1]Plan1!$BO$80:$BQ$314,3),E1336)</f>
        <v>5769.98</v>
      </c>
      <c r="F1337" s="143">
        <f t="shared" si="535"/>
        <v>44363</v>
      </c>
      <c r="G1337" s="9">
        <f t="shared" si="522"/>
        <v>5.3000578441551038E-3</v>
      </c>
      <c r="H1337" s="64">
        <f t="shared" si="539"/>
        <v>44788</v>
      </c>
      <c r="I1337" s="64">
        <f t="shared" si="523"/>
        <v>44788</v>
      </c>
      <c r="J1337" s="1">
        <f t="shared" si="536"/>
        <v>21</v>
      </c>
      <c r="K1337" s="1">
        <f t="shared" si="543"/>
        <v>15</v>
      </c>
      <c r="L1337" s="5">
        <f t="shared" si="524"/>
        <v>1.0037828900000001</v>
      </c>
      <c r="M1337" s="12">
        <f t="shared" si="544"/>
        <v>1.00530005</v>
      </c>
      <c r="N1337" s="12">
        <f t="shared" si="540"/>
        <v>1.2067614146082857</v>
      </c>
      <c r="O1337" s="5">
        <f t="shared" si="542"/>
        <v>1.21132646</v>
      </c>
      <c r="P1337" s="5">
        <f t="shared" si="525"/>
        <v>75.707769010000007</v>
      </c>
      <c r="Q1337" s="10">
        <f t="shared" si="526"/>
        <v>0</v>
      </c>
      <c r="R1337" s="6">
        <f t="shared" si="527"/>
        <v>0</v>
      </c>
      <c r="S1337" s="5">
        <f t="shared" si="528"/>
        <v>0</v>
      </c>
      <c r="T1337" s="6">
        <f t="shared" si="537"/>
        <v>0.12</v>
      </c>
      <c r="U1337" s="10">
        <f t="shared" si="541"/>
        <v>4</v>
      </c>
      <c r="V1337" s="10">
        <v>252</v>
      </c>
      <c r="W1337" s="12">
        <f t="shared" si="529"/>
        <v>1.0018004869999999</v>
      </c>
      <c r="X1337" s="5">
        <f t="shared" si="530"/>
        <v>0.13631085000000001</v>
      </c>
      <c r="Y1337" s="11">
        <f t="shared" si="531"/>
        <v>0</v>
      </c>
      <c r="Z1337" s="2" t="s">
        <v>65</v>
      </c>
      <c r="AA1337" s="64">
        <f t="shared" si="538"/>
        <v>44803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2"/>
      <c r="DH1337" s="1"/>
      <c r="DI1337" s="1"/>
      <c r="DJ1337" s="1"/>
      <c r="DK1337" s="1"/>
      <c r="DL1337" s="1"/>
      <c r="DM1337" s="1"/>
    </row>
    <row r="1338" spans="1:117" x14ac:dyDescent="0.2">
      <c r="A1338" s="97">
        <f t="shared" si="532"/>
        <v>44779</v>
      </c>
      <c r="B1338" s="5">
        <f t="shared" si="521"/>
        <v>75.897297519999995</v>
      </c>
      <c r="C1338" s="5">
        <f t="shared" si="533"/>
        <v>62.499888769999998</v>
      </c>
      <c r="D1338" s="63">
        <f t="shared" si="534"/>
        <v>5739.56</v>
      </c>
      <c r="E1338" s="11">
        <f>IF(K1338=1,VLOOKUP(A1338,[1]Plan1!$BO$80:$BQ$314,3),E1337)</f>
        <v>5769.98</v>
      </c>
      <c r="F1338" s="143">
        <f t="shared" si="535"/>
        <v>44363</v>
      </c>
      <c r="G1338" s="9">
        <f t="shared" si="522"/>
        <v>5.3000578441551038E-3</v>
      </c>
      <c r="H1338" s="64">
        <f t="shared" si="539"/>
        <v>44788</v>
      </c>
      <c r="I1338" s="64">
        <f t="shared" si="523"/>
        <v>44788</v>
      </c>
      <c r="J1338" s="1">
        <f t="shared" si="536"/>
        <v>21</v>
      </c>
      <c r="K1338" s="1">
        <f t="shared" si="543"/>
        <v>16</v>
      </c>
      <c r="L1338" s="5">
        <f t="shared" si="524"/>
        <v>1.00403559</v>
      </c>
      <c r="M1338" s="12">
        <f t="shared" si="544"/>
        <v>1.00530005</v>
      </c>
      <c r="N1338" s="12">
        <f t="shared" si="540"/>
        <v>1.2067614146082857</v>
      </c>
      <c r="O1338" s="5">
        <f t="shared" si="542"/>
        <v>1.2116313999999999</v>
      </c>
      <c r="P1338" s="5">
        <f t="shared" si="525"/>
        <v>75.726827729999997</v>
      </c>
      <c r="Q1338" s="10">
        <f t="shared" si="526"/>
        <v>0</v>
      </c>
      <c r="R1338" s="6">
        <f t="shared" si="527"/>
        <v>0</v>
      </c>
      <c r="S1338" s="5">
        <f t="shared" si="528"/>
        <v>0</v>
      </c>
      <c r="T1338" s="6">
        <f t="shared" si="537"/>
        <v>0.12</v>
      </c>
      <c r="U1338" s="10">
        <f t="shared" si="541"/>
        <v>5</v>
      </c>
      <c r="V1338" s="10">
        <v>252</v>
      </c>
      <c r="W1338" s="12">
        <f t="shared" si="529"/>
        <v>1.002251115</v>
      </c>
      <c r="X1338" s="5">
        <f t="shared" si="530"/>
        <v>0.17046979000000001</v>
      </c>
      <c r="Y1338" s="11">
        <f t="shared" si="531"/>
        <v>0</v>
      </c>
      <c r="Z1338" s="2" t="s">
        <v>65</v>
      </c>
      <c r="AA1338" s="64">
        <f t="shared" si="538"/>
        <v>44803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2"/>
      <c r="DH1338" s="1"/>
      <c r="DI1338" s="1"/>
      <c r="DJ1338" s="1"/>
      <c r="DK1338" s="1"/>
      <c r="DL1338" s="1"/>
      <c r="DM1338" s="1"/>
    </row>
    <row r="1339" spans="1:117" x14ac:dyDescent="0.2">
      <c r="A1339" s="97">
        <f t="shared" si="532"/>
        <v>44780</v>
      </c>
      <c r="B1339" s="5">
        <f t="shared" si="521"/>
        <v>75.897297519999995</v>
      </c>
      <c r="C1339" s="5">
        <f t="shared" si="533"/>
        <v>62.499888769999998</v>
      </c>
      <c r="D1339" s="63">
        <f t="shared" si="534"/>
        <v>5739.56</v>
      </c>
      <c r="E1339" s="11">
        <f>IF(K1339=1,VLOOKUP(A1339,[1]Plan1!$BO$80:$BQ$314,3),E1338)</f>
        <v>5769.98</v>
      </c>
      <c r="F1339" s="143">
        <f t="shared" si="535"/>
        <v>44363</v>
      </c>
      <c r="G1339" s="9">
        <f t="shared" si="522"/>
        <v>5.3000578441551038E-3</v>
      </c>
      <c r="H1339" s="64">
        <f t="shared" si="539"/>
        <v>44788</v>
      </c>
      <c r="I1339" s="64">
        <f t="shared" si="523"/>
        <v>44788</v>
      </c>
      <c r="J1339" s="1">
        <f t="shared" si="536"/>
        <v>21</v>
      </c>
      <c r="K1339" s="1">
        <f t="shared" si="543"/>
        <v>16</v>
      </c>
      <c r="L1339" s="5">
        <f t="shared" si="524"/>
        <v>1.00403559</v>
      </c>
      <c r="M1339" s="12">
        <f t="shared" si="544"/>
        <v>1.00530005</v>
      </c>
      <c r="N1339" s="12">
        <f t="shared" si="540"/>
        <v>1.2067614146082857</v>
      </c>
      <c r="O1339" s="5">
        <f t="shared" si="542"/>
        <v>1.2116313999999999</v>
      </c>
      <c r="P1339" s="5">
        <f t="shared" si="525"/>
        <v>75.726827729999997</v>
      </c>
      <c r="Q1339" s="10">
        <f t="shared" si="526"/>
        <v>0</v>
      </c>
      <c r="R1339" s="6">
        <f t="shared" si="527"/>
        <v>0</v>
      </c>
      <c r="S1339" s="5">
        <f t="shared" si="528"/>
        <v>0</v>
      </c>
      <c r="T1339" s="6">
        <f t="shared" si="537"/>
        <v>0.12</v>
      </c>
      <c r="U1339" s="10">
        <f t="shared" si="541"/>
        <v>5</v>
      </c>
      <c r="V1339" s="10">
        <v>252</v>
      </c>
      <c r="W1339" s="12">
        <f t="shared" si="529"/>
        <v>1.002251115</v>
      </c>
      <c r="X1339" s="5">
        <f t="shared" si="530"/>
        <v>0.17046979000000001</v>
      </c>
      <c r="Y1339" s="11">
        <f t="shared" si="531"/>
        <v>0</v>
      </c>
      <c r="Z1339" s="2" t="s">
        <v>65</v>
      </c>
      <c r="AA1339" s="64">
        <f t="shared" si="538"/>
        <v>44803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2"/>
      <c r="DH1339" s="1"/>
      <c r="DI1339" s="1"/>
      <c r="DJ1339" s="1"/>
      <c r="DK1339" s="1"/>
      <c r="DL1339" s="1"/>
      <c r="DM1339" s="1"/>
    </row>
    <row r="1340" spans="1:117" x14ac:dyDescent="0.2">
      <c r="A1340" s="97">
        <f t="shared" si="532"/>
        <v>44781</v>
      </c>
      <c r="B1340" s="5">
        <f t="shared" si="521"/>
        <v>75.897297519999995</v>
      </c>
      <c r="C1340" s="5">
        <f t="shared" si="533"/>
        <v>62.499888769999998</v>
      </c>
      <c r="D1340" s="63">
        <f t="shared" si="534"/>
        <v>5739.56</v>
      </c>
      <c r="E1340" s="11">
        <f>IF(K1340=1,VLOOKUP(A1340,[1]Plan1!$BO$80:$BQ$314,3),E1339)</f>
        <v>5769.98</v>
      </c>
      <c r="F1340" s="143">
        <f t="shared" si="535"/>
        <v>44363</v>
      </c>
      <c r="G1340" s="9">
        <f t="shared" si="522"/>
        <v>5.3000578441551038E-3</v>
      </c>
      <c r="H1340" s="64">
        <f t="shared" si="539"/>
        <v>44788</v>
      </c>
      <c r="I1340" s="64">
        <f t="shared" si="523"/>
        <v>44788</v>
      </c>
      <c r="J1340" s="1">
        <f t="shared" si="536"/>
        <v>21</v>
      </c>
      <c r="K1340" s="1">
        <f t="shared" si="543"/>
        <v>16</v>
      </c>
      <c r="L1340" s="5">
        <f t="shared" si="524"/>
        <v>1.00403559</v>
      </c>
      <c r="M1340" s="12">
        <f t="shared" si="544"/>
        <v>1.00530005</v>
      </c>
      <c r="N1340" s="12">
        <f t="shared" si="540"/>
        <v>1.2067614146082857</v>
      </c>
      <c r="O1340" s="5">
        <f t="shared" si="542"/>
        <v>1.2116313999999999</v>
      </c>
      <c r="P1340" s="5">
        <f t="shared" si="525"/>
        <v>75.726827729999997</v>
      </c>
      <c r="Q1340" s="10">
        <f t="shared" si="526"/>
        <v>0</v>
      </c>
      <c r="R1340" s="6">
        <f t="shared" si="527"/>
        <v>0</v>
      </c>
      <c r="S1340" s="5">
        <f t="shared" si="528"/>
        <v>0</v>
      </c>
      <c r="T1340" s="6">
        <f t="shared" si="537"/>
        <v>0.12</v>
      </c>
      <c r="U1340" s="10">
        <f t="shared" si="541"/>
        <v>5</v>
      </c>
      <c r="V1340" s="10">
        <v>252</v>
      </c>
      <c r="W1340" s="12">
        <f t="shared" si="529"/>
        <v>1.002251115</v>
      </c>
      <c r="X1340" s="5">
        <f t="shared" si="530"/>
        <v>0.17046979000000001</v>
      </c>
      <c r="Y1340" s="11">
        <f t="shared" si="531"/>
        <v>0</v>
      </c>
      <c r="Z1340" s="2" t="s">
        <v>65</v>
      </c>
      <c r="AA1340" s="64">
        <f t="shared" si="538"/>
        <v>44803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2"/>
      <c r="DH1340" s="1"/>
      <c r="DI1340" s="1"/>
      <c r="DJ1340" s="1"/>
      <c r="DK1340" s="1"/>
      <c r="DL1340" s="1"/>
      <c r="DM1340" s="1"/>
    </row>
    <row r="1341" spans="1:117" x14ac:dyDescent="0.2">
      <c r="A1341" s="97">
        <f t="shared" si="532"/>
        <v>44782</v>
      </c>
      <c r="B1341" s="5">
        <f t="shared" si="521"/>
        <v>75.950554000000011</v>
      </c>
      <c r="C1341" s="5">
        <f t="shared" si="533"/>
        <v>62.499888769999998</v>
      </c>
      <c r="D1341" s="63">
        <f t="shared" si="534"/>
        <v>5739.56</v>
      </c>
      <c r="E1341" s="11">
        <f>IF(K1341=1,VLOOKUP(A1341,[1]Plan1!$BO$80:$BQ$314,3),E1340)</f>
        <v>5769.98</v>
      </c>
      <c r="F1341" s="143">
        <f t="shared" si="535"/>
        <v>44363</v>
      </c>
      <c r="G1341" s="9">
        <f t="shared" si="522"/>
        <v>5.3000578441551038E-3</v>
      </c>
      <c r="H1341" s="64">
        <f t="shared" si="539"/>
        <v>44788</v>
      </c>
      <c r="I1341" s="64">
        <f t="shared" si="523"/>
        <v>44788</v>
      </c>
      <c r="J1341" s="1">
        <f t="shared" si="536"/>
        <v>21</v>
      </c>
      <c r="K1341" s="1">
        <f t="shared" si="543"/>
        <v>17</v>
      </c>
      <c r="L1341" s="5">
        <f t="shared" si="524"/>
        <v>1.0042883600000001</v>
      </c>
      <c r="M1341" s="12">
        <f t="shared" si="544"/>
        <v>1.00530005</v>
      </c>
      <c r="N1341" s="12">
        <f t="shared" si="540"/>
        <v>1.2067614146082857</v>
      </c>
      <c r="O1341" s="5">
        <f t="shared" si="542"/>
        <v>1.2119364399999999</v>
      </c>
      <c r="P1341" s="5">
        <f t="shared" si="525"/>
        <v>75.745892690000005</v>
      </c>
      <c r="Q1341" s="10">
        <f t="shared" si="526"/>
        <v>0</v>
      </c>
      <c r="R1341" s="6">
        <f t="shared" si="527"/>
        <v>0</v>
      </c>
      <c r="S1341" s="5">
        <f t="shared" si="528"/>
        <v>0</v>
      </c>
      <c r="T1341" s="6">
        <f t="shared" si="537"/>
        <v>0.12</v>
      </c>
      <c r="U1341" s="10">
        <f t="shared" si="541"/>
        <v>6</v>
      </c>
      <c r="V1341" s="10">
        <v>252</v>
      </c>
      <c r="W1341" s="12">
        <f t="shared" si="529"/>
        <v>1.002701946</v>
      </c>
      <c r="X1341" s="5">
        <f t="shared" si="530"/>
        <v>0.20466131000000001</v>
      </c>
      <c r="Y1341" s="11">
        <f t="shared" si="531"/>
        <v>0</v>
      </c>
      <c r="Z1341" s="2" t="s">
        <v>65</v>
      </c>
      <c r="AA1341" s="64">
        <f t="shared" si="538"/>
        <v>44803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2"/>
      <c r="DH1341" s="1"/>
      <c r="DI1341" s="1"/>
      <c r="DJ1341" s="1"/>
      <c r="DK1341" s="1"/>
      <c r="DL1341" s="1"/>
      <c r="DM1341" s="1"/>
    </row>
    <row r="1342" spans="1:117" x14ac:dyDescent="0.2">
      <c r="A1342" s="97">
        <f t="shared" si="532"/>
        <v>44783</v>
      </c>
      <c r="B1342" s="5">
        <f t="shared" si="521"/>
        <v>76.00384674</v>
      </c>
      <c r="C1342" s="5">
        <f t="shared" si="533"/>
        <v>62.499888769999998</v>
      </c>
      <c r="D1342" s="63">
        <f t="shared" si="534"/>
        <v>5739.56</v>
      </c>
      <c r="E1342" s="11">
        <f>IF(K1342=1,VLOOKUP(A1342,[1]Plan1!$BO$80:$BQ$314,3),E1341)</f>
        <v>5769.98</v>
      </c>
      <c r="F1342" s="143">
        <f t="shared" si="535"/>
        <v>44363</v>
      </c>
      <c r="G1342" s="9">
        <f t="shared" si="522"/>
        <v>5.3000578441551038E-3</v>
      </c>
      <c r="H1342" s="64">
        <f t="shared" si="539"/>
        <v>44788</v>
      </c>
      <c r="I1342" s="64">
        <f t="shared" si="523"/>
        <v>44788</v>
      </c>
      <c r="J1342" s="1">
        <f t="shared" si="536"/>
        <v>21</v>
      </c>
      <c r="K1342" s="1">
        <f t="shared" si="543"/>
        <v>18</v>
      </c>
      <c r="L1342" s="5">
        <f t="shared" si="524"/>
        <v>1.0045411900000001</v>
      </c>
      <c r="M1342" s="12">
        <f t="shared" si="544"/>
        <v>1.00530005</v>
      </c>
      <c r="N1342" s="12">
        <f t="shared" si="540"/>
        <v>1.2067614146082857</v>
      </c>
      <c r="O1342" s="5">
        <f t="shared" si="542"/>
        <v>1.21224154</v>
      </c>
      <c r="P1342" s="5">
        <f t="shared" si="525"/>
        <v>75.764961409999998</v>
      </c>
      <c r="Q1342" s="10">
        <f t="shared" si="526"/>
        <v>0</v>
      </c>
      <c r="R1342" s="6">
        <f t="shared" si="527"/>
        <v>0</v>
      </c>
      <c r="S1342" s="5">
        <f t="shared" si="528"/>
        <v>0</v>
      </c>
      <c r="T1342" s="6">
        <f t="shared" si="537"/>
        <v>0.12</v>
      </c>
      <c r="U1342" s="10">
        <f t="shared" si="541"/>
        <v>7</v>
      </c>
      <c r="V1342" s="10">
        <v>252</v>
      </c>
      <c r="W1342" s="12">
        <f t="shared" si="529"/>
        <v>1.003152979</v>
      </c>
      <c r="X1342" s="5">
        <f t="shared" si="530"/>
        <v>0.23888533000000001</v>
      </c>
      <c r="Y1342" s="11">
        <f t="shared" si="531"/>
        <v>0</v>
      </c>
      <c r="Z1342" s="2" t="s">
        <v>65</v>
      </c>
      <c r="AA1342" s="64">
        <f t="shared" si="538"/>
        <v>44803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2"/>
      <c r="DH1342" s="1"/>
      <c r="DI1342" s="1"/>
      <c r="DJ1342" s="1"/>
      <c r="DK1342" s="1"/>
      <c r="DL1342" s="1"/>
      <c r="DM1342" s="1"/>
    </row>
    <row r="1343" spans="1:117" x14ac:dyDescent="0.2">
      <c r="A1343" s="97">
        <f t="shared" si="532"/>
        <v>44784</v>
      </c>
      <c r="B1343" s="5">
        <f t="shared" si="521"/>
        <v>76.057177150000001</v>
      </c>
      <c r="C1343" s="5">
        <f t="shared" si="533"/>
        <v>62.499888769999998</v>
      </c>
      <c r="D1343" s="63">
        <f t="shared" si="534"/>
        <v>5739.56</v>
      </c>
      <c r="E1343" s="11">
        <f>IF(K1343=1,VLOOKUP(A1343,[1]Plan1!$BO$80:$BQ$314,3),E1342)</f>
        <v>5769.98</v>
      </c>
      <c r="F1343" s="143">
        <f t="shared" si="535"/>
        <v>44363</v>
      </c>
      <c r="G1343" s="9">
        <f t="shared" si="522"/>
        <v>5.3000578441551038E-3</v>
      </c>
      <c r="H1343" s="64">
        <f t="shared" si="539"/>
        <v>44788</v>
      </c>
      <c r="I1343" s="64">
        <f t="shared" si="523"/>
        <v>44788</v>
      </c>
      <c r="J1343" s="1">
        <f t="shared" si="536"/>
        <v>21</v>
      </c>
      <c r="K1343" s="1">
        <f t="shared" si="543"/>
        <v>19</v>
      </c>
      <c r="L1343" s="5">
        <f t="shared" si="524"/>
        <v>1.0047940799999999</v>
      </c>
      <c r="M1343" s="12">
        <f t="shared" si="544"/>
        <v>1.00530005</v>
      </c>
      <c r="N1343" s="12">
        <f t="shared" si="540"/>
        <v>1.2067614146082857</v>
      </c>
      <c r="O1343" s="5">
        <f t="shared" si="542"/>
        <v>1.21254672</v>
      </c>
      <c r="P1343" s="5">
        <f t="shared" si="525"/>
        <v>75.784035119999999</v>
      </c>
      <c r="Q1343" s="10">
        <f t="shared" si="526"/>
        <v>0</v>
      </c>
      <c r="R1343" s="6">
        <f t="shared" si="527"/>
        <v>0</v>
      </c>
      <c r="S1343" s="5">
        <f t="shared" si="528"/>
        <v>0</v>
      </c>
      <c r="T1343" s="6">
        <f t="shared" si="537"/>
        <v>0.12</v>
      </c>
      <c r="U1343" s="10">
        <f t="shared" si="541"/>
        <v>8</v>
      </c>
      <c r="V1343" s="10">
        <v>252</v>
      </c>
      <c r="W1343" s="12">
        <f t="shared" si="529"/>
        <v>1.003604216</v>
      </c>
      <c r="X1343" s="5">
        <f t="shared" si="530"/>
        <v>0.27314202999999998</v>
      </c>
      <c r="Y1343" s="11">
        <f t="shared" si="531"/>
        <v>0</v>
      </c>
      <c r="Z1343" s="2" t="s">
        <v>65</v>
      </c>
      <c r="AA1343" s="64">
        <f t="shared" si="538"/>
        <v>44803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2"/>
      <c r="DH1343" s="1"/>
      <c r="DI1343" s="1"/>
      <c r="DJ1343" s="1"/>
      <c r="DK1343" s="1"/>
      <c r="DL1343" s="1"/>
      <c r="DM1343" s="1"/>
    </row>
    <row r="1344" spans="1:117" x14ac:dyDescent="0.2">
      <c r="A1344" s="97">
        <f t="shared" si="532"/>
        <v>44785</v>
      </c>
      <c r="B1344" s="5">
        <f t="shared" si="521"/>
        <v>76.110544480000001</v>
      </c>
      <c r="C1344" s="5">
        <f t="shared" si="533"/>
        <v>62.499888769999998</v>
      </c>
      <c r="D1344" s="63">
        <f t="shared" si="534"/>
        <v>5739.56</v>
      </c>
      <c r="E1344" s="11">
        <f>IF(K1344=1,VLOOKUP(A1344,[1]Plan1!$BO$80:$BQ$314,3),E1343)</f>
        <v>5769.98</v>
      </c>
      <c r="F1344" s="143">
        <f t="shared" si="535"/>
        <v>44363</v>
      </c>
      <c r="G1344" s="9">
        <f t="shared" si="522"/>
        <v>5.3000578441551038E-3</v>
      </c>
      <c r="H1344" s="64">
        <f t="shared" si="539"/>
        <v>44788</v>
      </c>
      <c r="I1344" s="64">
        <f t="shared" si="523"/>
        <v>44788</v>
      </c>
      <c r="J1344" s="1">
        <f t="shared" si="536"/>
        <v>21</v>
      </c>
      <c r="K1344" s="1">
        <f t="shared" si="543"/>
        <v>20</v>
      </c>
      <c r="L1344" s="5">
        <f t="shared" si="524"/>
        <v>1.0050470300000001</v>
      </c>
      <c r="M1344" s="12">
        <f t="shared" si="544"/>
        <v>1.00530005</v>
      </c>
      <c r="N1344" s="12">
        <f t="shared" si="540"/>
        <v>1.2067614146082857</v>
      </c>
      <c r="O1344" s="5">
        <f t="shared" si="542"/>
        <v>1.21285197</v>
      </c>
      <c r="P1344" s="5">
        <f t="shared" si="525"/>
        <v>75.803113210000006</v>
      </c>
      <c r="Q1344" s="10">
        <f t="shared" si="526"/>
        <v>0</v>
      </c>
      <c r="R1344" s="6">
        <f t="shared" si="527"/>
        <v>0</v>
      </c>
      <c r="S1344" s="5">
        <f t="shared" si="528"/>
        <v>0</v>
      </c>
      <c r="T1344" s="6">
        <f t="shared" si="537"/>
        <v>0.12</v>
      </c>
      <c r="U1344" s="10">
        <f t="shared" si="541"/>
        <v>9</v>
      </c>
      <c r="V1344" s="10">
        <v>252</v>
      </c>
      <c r="W1344" s="12">
        <f t="shared" si="529"/>
        <v>1.0040556549999999</v>
      </c>
      <c r="X1344" s="5">
        <f t="shared" si="530"/>
        <v>0.30743126999999998</v>
      </c>
      <c r="Y1344" s="11">
        <f t="shared" si="531"/>
        <v>0</v>
      </c>
      <c r="Z1344" s="2" t="s">
        <v>65</v>
      </c>
      <c r="AA1344" s="64">
        <f t="shared" si="538"/>
        <v>44803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2"/>
      <c r="DH1344" s="1"/>
      <c r="DI1344" s="1"/>
      <c r="DJ1344" s="1"/>
      <c r="DK1344" s="1"/>
      <c r="DL1344" s="1"/>
      <c r="DM1344" s="1"/>
    </row>
    <row r="1345" spans="1:117" x14ac:dyDescent="0.2">
      <c r="A1345" s="97">
        <f t="shared" si="532"/>
        <v>44786</v>
      </c>
      <c r="B1345" s="5">
        <f t="shared" si="521"/>
        <v>76.16395009</v>
      </c>
      <c r="C1345" s="5">
        <f t="shared" si="533"/>
        <v>62.499888769999998</v>
      </c>
      <c r="D1345" s="63">
        <f t="shared" si="534"/>
        <v>5739.56</v>
      </c>
      <c r="E1345" s="11">
        <f>IF(K1345=1,VLOOKUP(A1345,[1]Plan1!$BO$80:$BQ$314,3),E1344)</f>
        <v>5769.98</v>
      </c>
      <c r="F1345" s="143">
        <f t="shared" si="535"/>
        <v>44363</v>
      </c>
      <c r="G1345" s="9">
        <f t="shared" si="522"/>
        <v>5.3000578441551038E-3</v>
      </c>
      <c r="H1345" s="64">
        <f t="shared" si="539"/>
        <v>44788</v>
      </c>
      <c r="I1345" s="64">
        <f t="shared" si="523"/>
        <v>44788</v>
      </c>
      <c r="J1345" s="1">
        <f t="shared" si="536"/>
        <v>21</v>
      </c>
      <c r="K1345" s="1">
        <f t="shared" si="543"/>
        <v>21</v>
      </c>
      <c r="L1345" s="5">
        <f t="shared" si="524"/>
        <v>1.00530005</v>
      </c>
      <c r="M1345" s="12">
        <f t="shared" si="544"/>
        <v>1.00530005</v>
      </c>
      <c r="N1345" s="12">
        <f t="shared" si="540"/>
        <v>1.2067614146082857</v>
      </c>
      <c r="O1345" s="5">
        <f t="shared" si="542"/>
        <v>1.2131573099999999</v>
      </c>
      <c r="P1345" s="5">
        <f t="shared" si="525"/>
        <v>75.822196930000004</v>
      </c>
      <c r="Q1345" s="10">
        <f t="shared" si="526"/>
        <v>0</v>
      </c>
      <c r="R1345" s="6">
        <f t="shared" si="527"/>
        <v>0</v>
      </c>
      <c r="S1345" s="5">
        <f t="shared" si="528"/>
        <v>0</v>
      </c>
      <c r="T1345" s="6">
        <f t="shared" si="537"/>
        <v>0.12</v>
      </c>
      <c r="U1345" s="10">
        <f t="shared" si="541"/>
        <v>10</v>
      </c>
      <c r="V1345" s="10">
        <v>252</v>
      </c>
      <c r="W1345" s="12">
        <f t="shared" si="529"/>
        <v>1.004507297</v>
      </c>
      <c r="X1345" s="5">
        <f t="shared" si="530"/>
        <v>0.34175316</v>
      </c>
      <c r="Y1345" s="11">
        <f t="shared" si="531"/>
        <v>0</v>
      </c>
      <c r="Z1345" s="2" t="s">
        <v>65</v>
      </c>
      <c r="AA1345" s="64">
        <f t="shared" si="538"/>
        <v>44803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2"/>
      <c r="DH1345" s="1"/>
      <c r="DI1345" s="1"/>
      <c r="DJ1345" s="1"/>
      <c r="DK1345" s="1"/>
      <c r="DL1345" s="1"/>
      <c r="DM1345" s="1"/>
    </row>
    <row r="1346" spans="1:117" x14ac:dyDescent="0.2">
      <c r="A1346" s="97">
        <f t="shared" si="532"/>
        <v>44787</v>
      </c>
      <c r="B1346" s="5">
        <f t="shared" si="521"/>
        <v>76.16395009</v>
      </c>
      <c r="C1346" s="5">
        <f t="shared" si="533"/>
        <v>62.499888769999998</v>
      </c>
      <c r="D1346" s="63">
        <f t="shared" si="534"/>
        <v>5739.56</v>
      </c>
      <c r="E1346" s="11">
        <f>IF(K1346=1,VLOOKUP(A1346,[1]Plan1!$BO$80:$BQ$314,3),E1345)</f>
        <v>5769.98</v>
      </c>
      <c r="F1346" s="143">
        <f t="shared" si="535"/>
        <v>44363</v>
      </c>
      <c r="G1346" s="9">
        <f t="shared" si="522"/>
        <v>5.3000578441551038E-3</v>
      </c>
      <c r="H1346" s="64">
        <f t="shared" si="539"/>
        <v>44788</v>
      </c>
      <c r="I1346" s="64">
        <f t="shared" si="523"/>
        <v>44788</v>
      </c>
      <c r="J1346" s="1">
        <f t="shared" si="536"/>
        <v>21</v>
      </c>
      <c r="K1346" s="1">
        <f t="shared" si="543"/>
        <v>21</v>
      </c>
      <c r="L1346" s="5">
        <f t="shared" si="524"/>
        <v>1.00530005</v>
      </c>
      <c r="M1346" s="12">
        <f t="shared" si="544"/>
        <v>1.00530005</v>
      </c>
      <c r="N1346" s="12">
        <f t="shared" si="540"/>
        <v>1.2067614146082857</v>
      </c>
      <c r="O1346" s="5">
        <f t="shared" si="542"/>
        <v>1.2131573099999999</v>
      </c>
      <c r="P1346" s="5">
        <f t="shared" si="525"/>
        <v>75.822196930000004</v>
      </c>
      <c r="Q1346" s="10">
        <f t="shared" si="526"/>
        <v>0</v>
      </c>
      <c r="R1346" s="6">
        <f t="shared" si="527"/>
        <v>0</v>
      </c>
      <c r="S1346" s="5">
        <f t="shared" si="528"/>
        <v>0</v>
      </c>
      <c r="T1346" s="6">
        <f t="shared" si="537"/>
        <v>0.12</v>
      </c>
      <c r="U1346" s="10">
        <f t="shared" si="541"/>
        <v>10</v>
      </c>
      <c r="V1346" s="10">
        <v>252</v>
      </c>
      <c r="W1346" s="12">
        <f t="shared" si="529"/>
        <v>1.004507297</v>
      </c>
      <c r="X1346" s="5">
        <f t="shared" si="530"/>
        <v>0.34175316</v>
      </c>
      <c r="Y1346" s="11">
        <f t="shared" si="531"/>
        <v>0</v>
      </c>
      <c r="Z1346" s="2" t="s">
        <v>65</v>
      </c>
      <c r="AA1346" s="64">
        <f t="shared" si="538"/>
        <v>44803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2"/>
      <c r="DH1346" s="1"/>
      <c r="DI1346" s="1"/>
      <c r="DJ1346" s="1"/>
      <c r="DK1346" s="1"/>
      <c r="DL1346" s="1"/>
      <c r="DM1346" s="1"/>
    </row>
    <row r="1347" spans="1:117" x14ac:dyDescent="0.2">
      <c r="A1347" s="97">
        <f t="shared" si="532"/>
        <v>44788</v>
      </c>
      <c r="B1347" s="5">
        <f t="shared" si="521"/>
        <v>76.16395009</v>
      </c>
      <c r="C1347" s="5">
        <f t="shared" si="533"/>
        <v>62.499888769999998</v>
      </c>
      <c r="D1347" s="63">
        <f t="shared" si="534"/>
        <v>5739.56</v>
      </c>
      <c r="E1347" s="11">
        <f>IF(K1347=1,VLOOKUP(A1347,[1]Plan1!$BO$80:$BQ$314,3),E1346)</f>
        <v>5769.98</v>
      </c>
      <c r="F1347" s="143">
        <f t="shared" si="535"/>
        <v>44363</v>
      </c>
      <c r="G1347" s="9">
        <f t="shared" si="522"/>
        <v>5.3000578441551038E-3</v>
      </c>
      <c r="H1347" s="64">
        <f t="shared" si="539"/>
        <v>44819</v>
      </c>
      <c r="I1347" s="64">
        <f t="shared" si="523"/>
        <v>44788</v>
      </c>
      <c r="J1347" s="1">
        <f t="shared" si="536"/>
        <v>21</v>
      </c>
      <c r="K1347" s="1">
        <f t="shared" si="543"/>
        <v>21</v>
      </c>
      <c r="L1347" s="5">
        <f t="shared" si="524"/>
        <v>1.00530005</v>
      </c>
      <c r="M1347" s="12">
        <f t="shared" si="544"/>
        <v>1.00530005</v>
      </c>
      <c r="N1347" s="12">
        <f t="shared" si="540"/>
        <v>1.2067614146082857</v>
      </c>
      <c r="O1347" s="5">
        <f t="shared" si="542"/>
        <v>1.2131573099999999</v>
      </c>
      <c r="P1347" s="5">
        <f t="shared" si="525"/>
        <v>75.822196930000004</v>
      </c>
      <c r="Q1347" s="10">
        <f t="shared" si="526"/>
        <v>0</v>
      </c>
      <c r="R1347" s="6">
        <f t="shared" si="527"/>
        <v>0</v>
      </c>
      <c r="S1347" s="5">
        <f t="shared" si="528"/>
        <v>0</v>
      </c>
      <c r="T1347" s="6">
        <f t="shared" si="537"/>
        <v>0.12</v>
      </c>
      <c r="U1347" s="10">
        <f t="shared" si="541"/>
        <v>10</v>
      </c>
      <c r="V1347" s="10">
        <v>252</v>
      </c>
      <c r="W1347" s="12">
        <f t="shared" si="529"/>
        <v>1.004507297</v>
      </c>
      <c r="X1347" s="5">
        <f t="shared" si="530"/>
        <v>0.34175316</v>
      </c>
      <c r="Y1347" s="11">
        <f t="shared" si="531"/>
        <v>0</v>
      </c>
      <c r="Z1347" s="2" t="s">
        <v>65</v>
      </c>
      <c r="AA1347" s="64">
        <f t="shared" si="538"/>
        <v>44803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2"/>
      <c r="DH1347" s="1"/>
      <c r="DI1347" s="1"/>
      <c r="DJ1347" s="1"/>
      <c r="DK1347" s="1"/>
      <c r="DL1347" s="1"/>
      <c r="DM1347" s="1"/>
    </row>
    <row r="1348" spans="1:117" x14ac:dyDescent="0.2">
      <c r="A1348" s="97">
        <f t="shared" si="532"/>
        <v>44789</v>
      </c>
      <c r="B1348" s="5">
        <f t="shared" si="521"/>
        <v>76.216520369999998</v>
      </c>
      <c r="C1348" s="5">
        <f t="shared" si="533"/>
        <v>62.499888769999998</v>
      </c>
      <c r="D1348" s="63">
        <f t="shared" si="534"/>
        <v>5739.56</v>
      </c>
      <c r="E1348" s="11">
        <f>IF(K1348=1,VLOOKUP(A1348,[1]Plan1!$BO$80:$BQ$314,3),E1347)</f>
        <v>5769.98</v>
      </c>
      <c r="F1348" s="143">
        <f t="shared" si="535"/>
        <v>44363</v>
      </c>
      <c r="G1348" s="9">
        <f t="shared" si="522"/>
        <v>5.3000578441551038E-3</v>
      </c>
      <c r="H1348" s="64">
        <f t="shared" si="539"/>
        <v>44819</v>
      </c>
      <c r="I1348" s="64">
        <f t="shared" si="523"/>
        <v>44819</v>
      </c>
      <c r="J1348" s="1">
        <f t="shared" si="536"/>
        <v>22</v>
      </c>
      <c r="K1348" s="1">
        <f t="shared" si="543"/>
        <v>1</v>
      </c>
      <c r="L1348" s="5">
        <f t="shared" si="524"/>
        <v>1.0002403</v>
      </c>
      <c r="M1348" s="12">
        <f t="shared" si="544"/>
        <v>1.00530005</v>
      </c>
      <c r="N1348" s="12">
        <f t="shared" si="540"/>
        <v>1.2131573104437803</v>
      </c>
      <c r="O1348" s="5">
        <f t="shared" si="542"/>
        <v>1.2134488299999999</v>
      </c>
      <c r="P1348" s="5">
        <f t="shared" si="525"/>
        <v>75.840416899999994</v>
      </c>
      <c r="Q1348" s="10">
        <f t="shared" si="526"/>
        <v>0</v>
      </c>
      <c r="R1348" s="6">
        <f t="shared" si="527"/>
        <v>0</v>
      </c>
      <c r="S1348" s="5">
        <f t="shared" si="528"/>
        <v>0</v>
      </c>
      <c r="T1348" s="6">
        <f t="shared" si="537"/>
        <v>0.12</v>
      </c>
      <c r="U1348" s="10">
        <f t="shared" si="541"/>
        <v>11</v>
      </c>
      <c r="V1348" s="10">
        <v>252</v>
      </c>
      <c r="W1348" s="12">
        <f t="shared" si="529"/>
        <v>1.004959143</v>
      </c>
      <c r="X1348" s="5">
        <f t="shared" si="530"/>
        <v>0.37610347</v>
      </c>
      <c r="Y1348" s="11">
        <f t="shared" si="531"/>
        <v>0</v>
      </c>
      <c r="Z1348" s="2" t="s">
        <v>65</v>
      </c>
      <c r="AA1348" s="64">
        <f t="shared" si="538"/>
        <v>44803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2"/>
      <c r="DH1348" s="1"/>
      <c r="DI1348" s="1"/>
      <c r="DJ1348" s="1"/>
      <c r="DK1348" s="1"/>
      <c r="DL1348" s="1"/>
      <c r="DM1348" s="1"/>
    </row>
    <row r="1349" spans="1:117" x14ac:dyDescent="0.2">
      <c r="A1349" s="97">
        <f t="shared" si="532"/>
        <v>44790</v>
      </c>
      <c r="B1349" s="5">
        <f t="shared" si="521"/>
        <v>76.269126909999997</v>
      </c>
      <c r="C1349" s="5">
        <f t="shared" si="533"/>
        <v>62.499888769999998</v>
      </c>
      <c r="D1349" s="63">
        <f t="shared" si="534"/>
        <v>5739.56</v>
      </c>
      <c r="E1349" s="11">
        <f>IF(K1349=1,VLOOKUP(A1349,[1]Plan1!$BO$80:$BQ$314,3),E1348)</f>
        <v>5769.98</v>
      </c>
      <c r="F1349" s="143">
        <f t="shared" si="535"/>
        <v>44363</v>
      </c>
      <c r="G1349" s="9">
        <f t="shared" si="522"/>
        <v>5.3000578441551038E-3</v>
      </c>
      <c r="H1349" s="64">
        <f t="shared" si="539"/>
        <v>44819</v>
      </c>
      <c r="I1349" s="64">
        <f t="shared" si="523"/>
        <v>44819</v>
      </c>
      <c r="J1349" s="1">
        <f t="shared" si="536"/>
        <v>22</v>
      </c>
      <c r="K1349" s="1">
        <f t="shared" si="543"/>
        <v>2</v>
      </c>
      <c r="L1349" s="5">
        <f t="shared" si="524"/>
        <v>1.00048066</v>
      </c>
      <c r="M1349" s="12">
        <f t="shared" si="544"/>
        <v>1.00530005</v>
      </c>
      <c r="N1349" s="12">
        <f t="shared" si="540"/>
        <v>1.2131573104437803</v>
      </c>
      <c r="O1349" s="5">
        <f t="shared" si="542"/>
        <v>1.2137404199999999</v>
      </c>
      <c r="P1349" s="5">
        <f t="shared" si="525"/>
        <v>75.858641239999997</v>
      </c>
      <c r="Q1349" s="10">
        <f t="shared" si="526"/>
        <v>0</v>
      </c>
      <c r="R1349" s="6">
        <f t="shared" si="527"/>
        <v>0</v>
      </c>
      <c r="S1349" s="5">
        <f t="shared" si="528"/>
        <v>0</v>
      </c>
      <c r="T1349" s="6">
        <f t="shared" si="537"/>
        <v>0.12</v>
      </c>
      <c r="U1349" s="10">
        <f t="shared" si="541"/>
        <v>12</v>
      </c>
      <c r="V1349" s="10">
        <v>252</v>
      </c>
      <c r="W1349" s="12">
        <f t="shared" si="529"/>
        <v>1.005411192</v>
      </c>
      <c r="X1349" s="5">
        <f t="shared" si="530"/>
        <v>0.41048567000000002</v>
      </c>
      <c r="Y1349" s="11">
        <f t="shared" si="531"/>
        <v>0</v>
      </c>
      <c r="Z1349" s="2" t="s">
        <v>65</v>
      </c>
      <c r="AA1349" s="64">
        <f t="shared" si="538"/>
        <v>44803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2"/>
      <c r="DH1349" s="1"/>
      <c r="DI1349" s="1"/>
      <c r="DJ1349" s="1"/>
      <c r="DK1349" s="1"/>
      <c r="DL1349" s="1"/>
      <c r="DM1349" s="1"/>
    </row>
    <row r="1350" spans="1:117" x14ac:dyDescent="0.2">
      <c r="A1350" s="97">
        <f t="shared" si="532"/>
        <v>44791</v>
      </c>
      <c r="B1350" s="5">
        <f t="shared" si="521"/>
        <v>76.321770360000002</v>
      </c>
      <c r="C1350" s="5">
        <f t="shared" si="533"/>
        <v>62.499888769999998</v>
      </c>
      <c r="D1350" s="63">
        <f t="shared" si="534"/>
        <v>5739.56</v>
      </c>
      <c r="E1350" s="11">
        <f>IF(K1350=1,VLOOKUP(A1350,[1]Plan1!$BO$80:$BQ$314,3),E1349)</f>
        <v>5769.98</v>
      </c>
      <c r="F1350" s="143">
        <f t="shared" si="535"/>
        <v>44363</v>
      </c>
      <c r="G1350" s="9">
        <f t="shared" si="522"/>
        <v>5.3000578441551038E-3</v>
      </c>
      <c r="H1350" s="64">
        <f t="shared" si="539"/>
        <v>44819</v>
      </c>
      <c r="I1350" s="64">
        <f t="shared" si="523"/>
        <v>44819</v>
      </c>
      <c r="J1350" s="1">
        <f t="shared" si="536"/>
        <v>22</v>
      </c>
      <c r="K1350" s="1">
        <f t="shared" si="543"/>
        <v>3</v>
      </c>
      <c r="L1350" s="5">
        <f t="shared" si="524"/>
        <v>1.0007210799999999</v>
      </c>
      <c r="M1350" s="12">
        <f t="shared" si="544"/>
        <v>1.00530005</v>
      </c>
      <c r="N1350" s="12">
        <f t="shared" si="540"/>
        <v>1.2131573104437803</v>
      </c>
      <c r="O1350" s="5">
        <f t="shared" si="542"/>
        <v>1.2140320899999999</v>
      </c>
      <c r="P1350" s="5">
        <f t="shared" si="525"/>
        <v>75.876870580000002</v>
      </c>
      <c r="Q1350" s="10">
        <f t="shared" si="526"/>
        <v>0</v>
      </c>
      <c r="R1350" s="6">
        <f t="shared" si="527"/>
        <v>0</v>
      </c>
      <c r="S1350" s="5">
        <f t="shared" si="528"/>
        <v>0</v>
      </c>
      <c r="T1350" s="6">
        <f t="shared" si="537"/>
        <v>0.12</v>
      </c>
      <c r="U1350" s="10">
        <f t="shared" si="541"/>
        <v>13</v>
      </c>
      <c r="V1350" s="10">
        <v>252</v>
      </c>
      <c r="W1350" s="12">
        <f t="shared" si="529"/>
        <v>1.0058634440000001</v>
      </c>
      <c r="X1350" s="5">
        <f t="shared" si="530"/>
        <v>0.44489978000000002</v>
      </c>
      <c r="Y1350" s="11">
        <f t="shared" si="531"/>
        <v>0</v>
      </c>
      <c r="Z1350" s="2" t="s">
        <v>65</v>
      </c>
      <c r="AA1350" s="64">
        <f t="shared" si="538"/>
        <v>44803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2"/>
      <c r="DH1350" s="1"/>
      <c r="DI1350" s="1"/>
      <c r="DJ1350" s="1"/>
      <c r="DK1350" s="1"/>
      <c r="DL1350" s="1"/>
      <c r="DM1350" s="1"/>
    </row>
    <row r="1351" spans="1:117" x14ac:dyDescent="0.2">
      <c r="A1351" s="97">
        <f t="shared" si="532"/>
        <v>44792</v>
      </c>
      <c r="B1351" s="5">
        <f t="shared" si="521"/>
        <v>76.374450179999997</v>
      </c>
      <c r="C1351" s="5">
        <f t="shared" si="533"/>
        <v>62.499888769999998</v>
      </c>
      <c r="D1351" s="63">
        <f t="shared" si="534"/>
        <v>5739.56</v>
      </c>
      <c r="E1351" s="11">
        <f>IF(K1351=1,VLOOKUP(A1351,[1]Plan1!$BO$80:$BQ$314,3),E1350)</f>
        <v>5769.98</v>
      </c>
      <c r="F1351" s="143">
        <f t="shared" si="535"/>
        <v>44363</v>
      </c>
      <c r="G1351" s="9">
        <f t="shared" si="522"/>
        <v>5.3000578441551038E-3</v>
      </c>
      <c r="H1351" s="64">
        <f t="shared" si="539"/>
        <v>44819</v>
      </c>
      <c r="I1351" s="64">
        <f t="shared" si="523"/>
        <v>44819</v>
      </c>
      <c r="J1351" s="1">
        <f t="shared" si="536"/>
        <v>22</v>
      </c>
      <c r="K1351" s="1">
        <f t="shared" si="543"/>
        <v>4</v>
      </c>
      <c r="L1351" s="5">
        <f t="shared" si="524"/>
        <v>1.0009615599999999</v>
      </c>
      <c r="M1351" s="12">
        <f t="shared" si="544"/>
        <v>1.00530005</v>
      </c>
      <c r="N1351" s="12">
        <f t="shared" si="540"/>
        <v>1.2131573104437803</v>
      </c>
      <c r="O1351" s="5">
        <f t="shared" si="542"/>
        <v>1.2143238300000001</v>
      </c>
      <c r="P1351" s="5">
        <f t="shared" si="525"/>
        <v>75.8951043</v>
      </c>
      <c r="Q1351" s="10">
        <f t="shared" si="526"/>
        <v>0</v>
      </c>
      <c r="R1351" s="6">
        <f t="shared" si="527"/>
        <v>0</v>
      </c>
      <c r="S1351" s="5">
        <f t="shared" si="528"/>
        <v>0</v>
      </c>
      <c r="T1351" s="6">
        <f t="shared" si="537"/>
        <v>0.12</v>
      </c>
      <c r="U1351" s="10">
        <f t="shared" si="541"/>
        <v>14</v>
      </c>
      <c r="V1351" s="10">
        <v>252</v>
      </c>
      <c r="W1351" s="12">
        <f t="shared" si="529"/>
        <v>1.0063158999999999</v>
      </c>
      <c r="X1351" s="5">
        <f t="shared" si="530"/>
        <v>0.47934588</v>
      </c>
      <c r="Y1351" s="11">
        <f t="shared" si="531"/>
        <v>0</v>
      </c>
      <c r="Z1351" s="2" t="s">
        <v>65</v>
      </c>
      <c r="AA1351" s="64">
        <f t="shared" si="538"/>
        <v>44803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2"/>
      <c r="DH1351" s="1"/>
      <c r="DI1351" s="1"/>
      <c r="DJ1351" s="1"/>
      <c r="DK1351" s="1"/>
      <c r="DL1351" s="1"/>
      <c r="DM1351" s="1"/>
    </row>
    <row r="1352" spans="1:117" x14ac:dyDescent="0.2">
      <c r="A1352" s="97">
        <f t="shared" si="532"/>
        <v>44793</v>
      </c>
      <c r="B1352" s="5">
        <f t="shared" si="521"/>
        <v>76.427165700000003</v>
      </c>
      <c r="C1352" s="5">
        <f t="shared" si="533"/>
        <v>62.499888769999998</v>
      </c>
      <c r="D1352" s="63">
        <f t="shared" si="534"/>
        <v>5739.56</v>
      </c>
      <c r="E1352" s="11">
        <f>IF(K1352=1,VLOOKUP(A1352,[1]Plan1!$BO$80:$BQ$314,3),E1351)</f>
        <v>5769.98</v>
      </c>
      <c r="F1352" s="143">
        <f t="shared" si="535"/>
        <v>44363</v>
      </c>
      <c r="G1352" s="9">
        <f t="shared" si="522"/>
        <v>5.3000578441551038E-3</v>
      </c>
      <c r="H1352" s="64">
        <f t="shared" si="539"/>
        <v>44819</v>
      </c>
      <c r="I1352" s="64">
        <f t="shared" si="523"/>
        <v>44819</v>
      </c>
      <c r="J1352" s="1">
        <f t="shared" si="536"/>
        <v>22</v>
      </c>
      <c r="K1352" s="1">
        <f t="shared" si="543"/>
        <v>5</v>
      </c>
      <c r="L1352" s="5">
        <f t="shared" si="524"/>
        <v>1.00120209</v>
      </c>
      <c r="M1352" s="12">
        <f t="shared" si="544"/>
        <v>1.00530005</v>
      </c>
      <c r="N1352" s="12">
        <f t="shared" si="540"/>
        <v>1.2131573104437803</v>
      </c>
      <c r="O1352" s="5">
        <f t="shared" si="542"/>
        <v>1.2146156299999999</v>
      </c>
      <c r="P1352" s="5">
        <f t="shared" si="525"/>
        <v>75.913341770000002</v>
      </c>
      <c r="Q1352" s="10">
        <f t="shared" si="526"/>
        <v>0</v>
      </c>
      <c r="R1352" s="6">
        <f t="shared" si="527"/>
        <v>0</v>
      </c>
      <c r="S1352" s="5">
        <f t="shared" si="528"/>
        <v>0</v>
      </c>
      <c r="T1352" s="6">
        <f t="shared" si="537"/>
        <v>0.12</v>
      </c>
      <c r="U1352" s="10">
        <f t="shared" si="541"/>
        <v>15</v>
      </c>
      <c r="V1352" s="10">
        <v>252</v>
      </c>
      <c r="W1352" s="12">
        <f t="shared" si="529"/>
        <v>1.006768559</v>
      </c>
      <c r="X1352" s="5">
        <f t="shared" si="530"/>
        <v>0.51382393000000004</v>
      </c>
      <c r="Y1352" s="11">
        <f t="shared" si="531"/>
        <v>0</v>
      </c>
      <c r="Z1352" s="2" t="s">
        <v>65</v>
      </c>
      <c r="AA1352" s="64">
        <f t="shared" si="538"/>
        <v>44803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2"/>
      <c r="DH1352" s="1"/>
      <c r="DI1352" s="1"/>
      <c r="DJ1352" s="1"/>
      <c r="DK1352" s="1"/>
      <c r="DL1352" s="1"/>
      <c r="DM1352" s="1"/>
    </row>
    <row r="1353" spans="1:117" x14ac:dyDescent="0.2">
      <c r="A1353" s="97">
        <f t="shared" si="532"/>
        <v>44794</v>
      </c>
      <c r="B1353" s="5">
        <f t="shared" si="521"/>
        <v>76.427165700000003</v>
      </c>
      <c r="C1353" s="5">
        <f t="shared" si="533"/>
        <v>62.499888769999998</v>
      </c>
      <c r="D1353" s="63">
        <f t="shared" si="534"/>
        <v>5739.56</v>
      </c>
      <c r="E1353" s="11">
        <f>IF(K1353=1,VLOOKUP(A1353,[1]Plan1!$BO$80:$BQ$314,3),E1352)</f>
        <v>5769.98</v>
      </c>
      <c r="F1353" s="143">
        <f t="shared" si="535"/>
        <v>44363</v>
      </c>
      <c r="G1353" s="9">
        <f t="shared" si="522"/>
        <v>5.3000578441551038E-3</v>
      </c>
      <c r="H1353" s="64">
        <f t="shared" si="539"/>
        <v>44819</v>
      </c>
      <c r="I1353" s="64">
        <f t="shared" si="523"/>
        <v>44819</v>
      </c>
      <c r="J1353" s="1">
        <f t="shared" si="536"/>
        <v>22</v>
      </c>
      <c r="K1353" s="1">
        <f t="shared" si="543"/>
        <v>5</v>
      </c>
      <c r="L1353" s="5">
        <f t="shared" si="524"/>
        <v>1.00120209</v>
      </c>
      <c r="M1353" s="12">
        <f t="shared" si="544"/>
        <v>1.00530005</v>
      </c>
      <c r="N1353" s="12">
        <f t="shared" si="540"/>
        <v>1.2131573104437803</v>
      </c>
      <c r="O1353" s="5">
        <f t="shared" si="542"/>
        <v>1.2146156299999999</v>
      </c>
      <c r="P1353" s="5">
        <f t="shared" si="525"/>
        <v>75.913341770000002</v>
      </c>
      <c r="Q1353" s="10">
        <f t="shared" si="526"/>
        <v>0</v>
      </c>
      <c r="R1353" s="6">
        <f t="shared" si="527"/>
        <v>0</v>
      </c>
      <c r="S1353" s="5">
        <f t="shared" si="528"/>
        <v>0</v>
      </c>
      <c r="T1353" s="6">
        <f t="shared" si="537"/>
        <v>0.12</v>
      </c>
      <c r="U1353" s="10">
        <f t="shared" si="541"/>
        <v>15</v>
      </c>
      <c r="V1353" s="10">
        <v>252</v>
      </c>
      <c r="W1353" s="12">
        <f t="shared" si="529"/>
        <v>1.006768559</v>
      </c>
      <c r="X1353" s="5">
        <f t="shared" si="530"/>
        <v>0.51382393000000004</v>
      </c>
      <c r="Y1353" s="11">
        <f t="shared" si="531"/>
        <v>0</v>
      </c>
      <c r="Z1353" s="2" t="s">
        <v>65</v>
      </c>
      <c r="AA1353" s="64">
        <f t="shared" si="538"/>
        <v>44803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2"/>
      <c r="DH1353" s="1"/>
      <c r="DI1353" s="1"/>
      <c r="DJ1353" s="1"/>
      <c r="DK1353" s="1"/>
      <c r="DL1353" s="1"/>
      <c r="DM1353" s="1"/>
    </row>
    <row r="1354" spans="1:117" x14ac:dyDescent="0.2">
      <c r="A1354" s="97">
        <f t="shared" si="532"/>
        <v>44795</v>
      </c>
      <c r="B1354" s="5">
        <f t="shared" ref="B1354:B1397" si="545">(P1354+X1354)</f>
        <v>76.427165700000003</v>
      </c>
      <c r="C1354" s="5">
        <f t="shared" si="533"/>
        <v>62.499888769999998</v>
      </c>
      <c r="D1354" s="63">
        <f t="shared" si="534"/>
        <v>5739.56</v>
      </c>
      <c r="E1354" s="11">
        <f>IF(K1354=1,VLOOKUP(A1354,[1]Plan1!$BO$80:$BQ$314,3),E1353)</f>
        <v>5769.98</v>
      </c>
      <c r="F1354" s="143">
        <f t="shared" si="535"/>
        <v>44363</v>
      </c>
      <c r="G1354" s="9">
        <f t="shared" ref="G1354:G1397" si="546">(E1354/D1354)-1</f>
        <v>5.3000578441551038E-3</v>
      </c>
      <c r="H1354" s="64">
        <f t="shared" si="539"/>
        <v>44819</v>
      </c>
      <c r="I1354" s="64">
        <f t="shared" ref="I1354:I1397" si="547">IF(A1354&gt;I1353,H1354,I1353)</f>
        <v>44819</v>
      </c>
      <c r="J1354" s="1">
        <f t="shared" si="536"/>
        <v>22</v>
      </c>
      <c r="K1354" s="1">
        <f t="shared" si="543"/>
        <v>5</v>
      </c>
      <c r="L1354" s="5">
        <f t="shared" ref="L1354:L1397" si="548">TRUNC((E1354/D1354)^TRUNC((K1354/J1354),9),8)</f>
        <v>1.00120209</v>
      </c>
      <c r="M1354" s="12">
        <f t="shared" si="544"/>
        <v>1.00530005</v>
      </c>
      <c r="N1354" s="12">
        <f t="shared" si="540"/>
        <v>1.2131573104437803</v>
      </c>
      <c r="O1354" s="5">
        <f t="shared" si="542"/>
        <v>1.2146156299999999</v>
      </c>
      <c r="P1354" s="5">
        <f t="shared" ref="P1354:P1397" si="549">TRUNC(C1354*O1354,8)</f>
        <v>75.913341770000002</v>
      </c>
      <c r="Q1354" s="10">
        <f t="shared" ref="Q1354:Q1397" si="550">IF(VLOOKUP(A1354,AD$10:AK$114,8)=VLOOKUP(A1353,AD$10:AK$114,8),0,VLOOKUP(A1354,AD$10:AK$114,8))</f>
        <v>0</v>
      </c>
      <c r="R1354" s="6">
        <f t="shared" ref="R1354:R1397" si="551">IF(Q1354&gt;0,VLOOKUP($A1354,$AD$10:$AI$114,6),0)</f>
        <v>0</v>
      </c>
      <c r="S1354" s="5">
        <f t="shared" ref="S1354:S1397" si="552">IF(R1354&gt;0,TRUNC(R1354*P1354,8),0)</f>
        <v>0</v>
      </c>
      <c r="T1354" s="6">
        <f t="shared" si="537"/>
        <v>0.12</v>
      </c>
      <c r="U1354" s="10">
        <f t="shared" si="541"/>
        <v>15</v>
      </c>
      <c r="V1354" s="10">
        <v>252</v>
      </c>
      <c r="W1354" s="12">
        <f t="shared" ref="W1354:W1397" si="553">ROUND((1+T1354)^TRUNC((U1354/V1354),9),9)</f>
        <v>1.006768559</v>
      </c>
      <c r="X1354" s="5">
        <f t="shared" ref="X1354:X1397" si="554">TRUNC((P1354*(W1354-1)),8)</f>
        <v>0.51382393000000004</v>
      </c>
      <c r="Y1354" s="11">
        <f t="shared" ref="Y1354:Y1397" si="555">IF(Q1354&gt;0,S1354+X1354,0)</f>
        <v>0</v>
      </c>
      <c r="Z1354" s="2" t="s">
        <v>65</v>
      </c>
      <c r="AA1354" s="64">
        <f t="shared" si="538"/>
        <v>44803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2"/>
      <c r="DH1354" s="1"/>
      <c r="DI1354" s="1"/>
      <c r="DJ1354" s="1"/>
      <c r="DK1354" s="1"/>
      <c r="DL1354" s="1"/>
      <c r="DM1354" s="1"/>
    </row>
    <row r="1355" spans="1:117" x14ac:dyDescent="0.2">
      <c r="A1355" s="97">
        <f t="shared" ref="A1355:A1397" si="556">(A1354+1)</f>
        <v>44796</v>
      </c>
      <c r="B1355" s="5">
        <f t="shared" si="545"/>
        <v>76.479918870000006</v>
      </c>
      <c r="C1355" s="5">
        <f t="shared" ref="C1355:C1397" si="557">TRUNC(IF(Q1354&gt;0,VLOOKUP(A1354,$AD$12:$AE$114,2),C1354),8)</f>
        <v>62.499888769999998</v>
      </c>
      <c r="D1355" s="63">
        <f t="shared" ref="D1355:D1397" si="558">IF(E1355=E1354,D1354,E1354)</f>
        <v>5739.56</v>
      </c>
      <c r="E1355" s="11">
        <f>IF(K1355=1,VLOOKUP(A1355,[1]Plan1!$BO$80:$BQ$314,3),E1354)</f>
        <v>5769.98</v>
      </c>
      <c r="F1355" s="143">
        <f t="shared" ref="F1355:F1397" si="559">IF(D1355=D1354,F1354,A1355)</f>
        <v>44363</v>
      </c>
      <c r="G1355" s="9">
        <f t="shared" si="546"/>
        <v>5.3000578441551038E-3</v>
      </c>
      <c r="H1355" s="64">
        <f t="shared" si="539"/>
        <v>44819</v>
      </c>
      <c r="I1355" s="64">
        <f t="shared" si="547"/>
        <v>44819</v>
      </c>
      <c r="J1355" s="1">
        <f t="shared" ref="J1355:J1397" si="560">IF(I1355=I1354,J1354,NETWORKDAYS(I1354,I1355,$AD$118:$AD$502)-1)</f>
        <v>22</v>
      </c>
      <c r="K1355" s="1">
        <f t="shared" si="543"/>
        <v>6</v>
      </c>
      <c r="L1355" s="5">
        <f t="shared" si="548"/>
        <v>1.00144269</v>
      </c>
      <c r="M1355" s="12">
        <f t="shared" si="544"/>
        <v>1.00530005</v>
      </c>
      <c r="N1355" s="12">
        <f t="shared" si="540"/>
        <v>1.2131573104437803</v>
      </c>
      <c r="O1355" s="5">
        <f t="shared" si="542"/>
        <v>1.2149075199999999</v>
      </c>
      <c r="P1355" s="5">
        <f t="shared" si="549"/>
        <v>75.931584860000001</v>
      </c>
      <c r="Q1355" s="10">
        <f t="shared" si="550"/>
        <v>0</v>
      </c>
      <c r="R1355" s="6">
        <f t="shared" si="551"/>
        <v>0</v>
      </c>
      <c r="S1355" s="5">
        <f t="shared" si="552"/>
        <v>0</v>
      </c>
      <c r="T1355" s="6">
        <f t="shared" ref="T1355:T1397" si="561">(T1354)</f>
        <v>0.12</v>
      </c>
      <c r="U1355" s="10">
        <f t="shared" si="541"/>
        <v>16</v>
      </c>
      <c r="V1355" s="10">
        <v>252</v>
      </c>
      <c r="W1355" s="12">
        <f t="shared" si="553"/>
        <v>1.007221422</v>
      </c>
      <c r="X1355" s="5">
        <f t="shared" si="554"/>
        <v>0.54833401000000004</v>
      </c>
      <c r="Y1355" s="11">
        <f t="shared" si="555"/>
        <v>0</v>
      </c>
      <c r="Z1355" s="2" t="s">
        <v>65</v>
      </c>
      <c r="AA1355" s="64">
        <f t="shared" ref="AA1355:AA1397" si="562">IF(Q1354&gt;0,VLOOKUP(A1354,$AD$10:$AL$114,9),AA1354)</f>
        <v>44803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2"/>
      <c r="DH1355" s="1"/>
      <c r="DI1355" s="1"/>
      <c r="DJ1355" s="1"/>
      <c r="DK1355" s="1"/>
      <c r="DL1355" s="1"/>
      <c r="DM1355" s="1"/>
    </row>
    <row r="1356" spans="1:117" x14ac:dyDescent="0.2">
      <c r="A1356" s="97">
        <f t="shared" si="556"/>
        <v>44797</v>
      </c>
      <c r="B1356" s="5">
        <f t="shared" si="545"/>
        <v>76.532707139999999</v>
      </c>
      <c r="C1356" s="5">
        <f t="shared" si="557"/>
        <v>62.499888769999998</v>
      </c>
      <c r="D1356" s="63">
        <f t="shared" si="558"/>
        <v>5739.56</v>
      </c>
      <c r="E1356" s="11">
        <f>IF(K1356=1,VLOOKUP(A1356,[1]Plan1!$BO$80:$BQ$314,3),E1355)</f>
        <v>5769.98</v>
      </c>
      <c r="F1356" s="143">
        <f t="shared" si="559"/>
        <v>44363</v>
      </c>
      <c r="G1356" s="9">
        <f t="shared" si="546"/>
        <v>5.3000578441551038E-3</v>
      </c>
      <c r="H1356" s="64">
        <f t="shared" ref="H1356:H1397" si="563">IF(DAY(A1356)=15,VLOOKUP(A1356,AH$118:AK$167,4),H1355)</f>
        <v>44819</v>
      </c>
      <c r="I1356" s="64">
        <f t="shared" si="547"/>
        <v>44819</v>
      </c>
      <c r="J1356" s="1">
        <f t="shared" si="560"/>
        <v>22</v>
      </c>
      <c r="K1356" s="1">
        <f t="shared" si="543"/>
        <v>7</v>
      </c>
      <c r="L1356" s="5">
        <f t="shared" si="548"/>
        <v>1.00168334</v>
      </c>
      <c r="M1356" s="12">
        <f t="shared" si="544"/>
        <v>1.00530005</v>
      </c>
      <c r="N1356" s="12">
        <f t="shared" si="540"/>
        <v>1.2131573104437803</v>
      </c>
      <c r="O1356" s="5">
        <f t="shared" si="542"/>
        <v>1.21519946</v>
      </c>
      <c r="P1356" s="5">
        <f t="shared" si="549"/>
        <v>75.949831079999996</v>
      </c>
      <c r="Q1356" s="10">
        <f t="shared" si="550"/>
        <v>0</v>
      </c>
      <c r="R1356" s="6">
        <f t="shared" si="551"/>
        <v>0</v>
      </c>
      <c r="S1356" s="5">
        <f t="shared" si="552"/>
        <v>0</v>
      </c>
      <c r="T1356" s="6">
        <f t="shared" si="561"/>
        <v>0.12</v>
      </c>
      <c r="U1356" s="10">
        <f t="shared" si="541"/>
        <v>17</v>
      </c>
      <c r="V1356" s="10">
        <v>252</v>
      </c>
      <c r="W1356" s="12">
        <f t="shared" si="553"/>
        <v>1.0076744879999999</v>
      </c>
      <c r="X1356" s="5">
        <f t="shared" si="554"/>
        <v>0.58287606000000003</v>
      </c>
      <c r="Y1356" s="11">
        <f t="shared" si="555"/>
        <v>0</v>
      </c>
      <c r="Z1356" s="2" t="s">
        <v>65</v>
      </c>
      <c r="AA1356" s="64">
        <f t="shared" si="562"/>
        <v>44803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2"/>
      <c r="DH1356" s="1"/>
      <c r="DI1356" s="1"/>
      <c r="DJ1356" s="1"/>
      <c r="DK1356" s="1"/>
      <c r="DL1356" s="1"/>
      <c r="DM1356" s="1"/>
    </row>
    <row r="1357" spans="1:117" x14ac:dyDescent="0.2">
      <c r="A1357" s="97">
        <f t="shared" si="556"/>
        <v>44798</v>
      </c>
      <c r="B1357" s="5">
        <f t="shared" si="545"/>
        <v>76.585532480000012</v>
      </c>
      <c r="C1357" s="5">
        <f t="shared" si="557"/>
        <v>62.499888769999998</v>
      </c>
      <c r="D1357" s="63">
        <f t="shared" si="558"/>
        <v>5739.56</v>
      </c>
      <c r="E1357" s="11">
        <f>IF(K1357=1,VLOOKUP(A1357,[1]Plan1!$BO$80:$BQ$314,3),E1356)</f>
        <v>5769.98</v>
      </c>
      <c r="F1357" s="143">
        <f t="shared" si="559"/>
        <v>44363</v>
      </c>
      <c r="G1357" s="9">
        <f t="shared" si="546"/>
        <v>5.3000578441551038E-3</v>
      </c>
      <c r="H1357" s="64">
        <f t="shared" si="563"/>
        <v>44819</v>
      </c>
      <c r="I1357" s="64">
        <f t="shared" si="547"/>
        <v>44819</v>
      </c>
      <c r="J1357" s="1">
        <f t="shared" si="560"/>
        <v>22</v>
      </c>
      <c r="K1357" s="1">
        <f t="shared" si="543"/>
        <v>8</v>
      </c>
      <c r="L1357" s="5">
        <f t="shared" si="548"/>
        <v>1.00192405</v>
      </c>
      <c r="M1357" s="12">
        <f t="shared" si="544"/>
        <v>1.00530005</v>
      </c>
      <c r="N1357" s="12">
        <f t="shared" si="540"/>
        <v>1.2131573104437803</v>
      </c>
      <c r="O1357" s="5">
        <f t="shared" si="542"/>
        <v>1.2154914800000001</v>
      </c>
      <c r="P1357" s="5">
        <f t="shared" si="549"/>
        <v>75.968082300000006</v>
      </c>
      <c r="Q1357" s="10">
        <f t="shared" si="550"/>
        <v>0</v>
      </c>
      <c r="R1357" s="6">
        <f t="shared" si="551"/>
        <v>0</v>
      </c>
      <c r="S1357" s="5">
        <f t="shared" si="552"/>
        <v>0</v>
      </c>
      <c r="T1357" s="6">
        <f t="shared" si="561"/>
        <v>0.12</v>
      </c>
      <c r="U1357" s="10">
        <f t="shared" si="541"/>
        <v>18</v>
      </c>
      <c r="V1357" s="10">
        <v>252</v>
      </c>
      <c r="W1357" s="12">
        <f t="shared" si="553"/>
        <v>1.0081277580000001</v>
      </c>
      <c r="X1357" s="5">
        <f t="shared" si="554"/>
        <v>0.61745017999999996</v>
      </c>
      <c r="Y1357" s="11">
        <f t="shared" si="555"/>
        <v>0</v>
      </c>
      <c r="Z1357" s="2" t="s">
        <v>65</v>
      </c>
      <c r="AA1357" s="64">
        <f t="shared" si="562"/>
        <v>44803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2"/>
      <c r="DH1357" s="1"/>
      <c r="DI1357" s="1"/>
      <c r="DJ1357" s="1"/>
      <c r="DK1357" s="1"/>
      <c r="DL1357" s="1"/>
      <c r="DM1357" s="1"/>
    </row>
    <row r="1358" spans="1:117" x14ac:dyDescent="0.2">
      <c r="A1358" s="97">
        <f t="shared" si="556"/>
        <v>44799</v>
      </c>
      <c r="B1358" s="5">
        <f t="shared" si="545"/>
        <v>76.638393719999996</v>
      </c>
      <c r="C1358" s="5">
        <f t="shared" si="557"/>
        <v>62.499888769999998</v>
      </c>
      <c r="D1358" s="63">
        <f t="shared" si="558"/>
        <v>5739.56</v>
      </c>
      <c r="E1358" s="11">
        <f>IF(K1358=1,VLOOKUP(A1358,[1]Plan1!$BO$80:$BQ$314,3),E1357)</f>
        <v>5769.98</v>
      </c>
      <c r="F1358" s="143">
        <f t="shared" si="559"/>
        <v>44363</v>
      </c>
      <c r="G1358" s="9">
        <f t="shared" si="546"/>
        <v>5.3000578441551038E-3</v>
      </c>
      <c r="H1358" s="64">
        <f t="shared" si="563"/>
        <v>44819</v>
      </c>
      <c r="I1358" s="64">
        <f t="shared" si="547"/>
        <v>44819</v>
      </c>
      <c r="J1358" s="1">
        <f t="shared" si="560"/>
        <v>22</v>
      </c>
      <c r="K1358" s="1">
        <f t="shared" si="543"/>
        <v>9</v>
      </c>
      <c r="L1358" s="5">
        <f t="shared" si="548"/>
        <v>1.00216481</v>
      </c>
      <c r="M1358" s="12">
        <f t="shared" si="544"/>
        <v>1.00530005</v>
      </c>
      <c r="N1358" s="12">
        <f t="shared" si="540"/>
        <v>1.2131573104437803</v>
      </c>
      <c r="O1358" s="5">
        <f t="shared" si="542"/>
        <v>1.21578356</v>
      </c>
      <c r="P1358" s="5">
        <f t="shared" si="549"/>
        <v>75.986337259999999</v>
      </c>
      <c r="Q1358" s="10">
        <f t="shared" si="550"/>
        <v>0</v>
      </c>
      <c r="R1358" s="6">
        <f t="shared" si="551"/>
        <v>0</v>
      </c>
      <c r="S1358" s="5">
        <f t="shared" si="552"/>
        <v>0</v>
      </c>
      <c r="T1358" s="6">
        <f t="shared" si="561"/>
        <v>0.12</v>
      </c>
      <c r="U1358" s="10">
        <f t="shared" si="541"/>
        <v>19</v>
      </c>
      <c r="V1358" s="10">
        <v>252</v>
      </c>
      <c r="W1358" s="12">
        <f t="shared" si="553"/>
        <v>1.0085812329999999</v>
      </c>
      <c r="X1358" s="5">
        <f t="shared" si="554"/>
        <v>0.65205645999999995</v>
      </c>
      <c r="Y1358" s="11">
        <f t="shared" si="555"/>
        <v>0</v>
      </c>
      <c r="Z1358" s="2" t="s">
        <v>65</v>
      </c>
      <c r="AA1358" s="64">
        <f t="shared" si="562"/>
        <v>44803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2"/>
      <c r="DH1358" s="1"/>
      <c r="DI1358" s="1"/>
      <c r="DJ1358" s="1"/>
      <c r="DK1358" s="1"/>
      <c r="DL1358" s="1"/>
      <c r="DM1358" s="1"/>
    </row>
    <row r="1359" spans="1:117" x14ac:dyDescent="0.2">
      <c r="A1359" s="97">
        <f t="shared" si="556"/>
        <v>44800</v>
      </c>
      <c r="B1359" s="5">
        <f t="shared" si="545"/>
        <v>76.691292630000007</v>
      </c>
      <c r="C1359" s="5">
        <f t="shared" si="557"/>
        <v>62.499888769999998</v>
      </c>
      <c r="D1359" s="63">
        <f t="shared" si="558"/>
        <v>5739.56</v>
      </c>
      <c r="E1359" s="11">
        <f>IF(K1359=1,VLOOKUP(A1359,[1]Plan1!$BO$80:$BQ$314,3),E1358)</f>
        <v>5769.98</v>
      </c>
      <c r="F1359" s="143">
        <f t="shared" si="559"/>
        <v>44363</v>
      </c>
      <c r="G1359" s="9">
        <f t="shared" si="546"/>
        <v>5.3000578441551038E-3</v>
      </c>
      <c r="H1359" s="64">
        <f t="shared" si="563"/>
        <v>44819</v>
      </c>
      <c r="I1359" s="64">
        <f t="shared" si="547"/>
        <v>44819</v>
      </c>
      <c r="J1359" s="1">
        <f t="shared" si="560"/>
        <v>22</v>
      </c>
      <c r="K1359" s="1">
        <f t="shared" si="543"/>
        <v>10</v>
      </c>
      <c r="L1359" s="5">
        <f t="shared" si="548"/>
        <v>1.0024056400000001</v>
      </c>
      <c r="M1359" s="12">
        <f t="shared" si="544"/>
        <v>1.00530005</v>
      </c>
      <c r="N1359" s="12">
        <f t="shared" si="540"/>
        <v>1.2131573104437803</v>
      </c>
      <c r="O1359" s="5">
        <f t="shared" si="542"/>
        <v>1.21607573</v>
      </c>
      <c r="P1359" s="5">
        <f t="shared" si="549"/>
        <v>76.004597860000004</v>
      </c>
      <c r="Q1359" s="10">
        <f t="shared" si="550"/>
        <v>0</v>
      </c>
      <c r="R1359" s="6">
        <f t="shared" si="551"/>
        <v>0</v>
      </c>
      <c r="S1359" s="5">
        <f t="shared" si="552"/>
        <v>0</v>
      </c>
      <c r="T1359" s="6">
        <f t="shared" si="561"/>
        <v>0.12</v>
      </c>
      <c r="U1359" s="10">
        <f t="shared" si="541"/>
        <v>20</v>
      </c>
      <c r="V1359" s="10">
        <v>252</v>
      </c>
      <c r="W1359" s="12">
        <f t="shared" si="553"/>
        <v>1.0090349110000001</v>
      </c>
      <c r="X1359" s="5">
        <f t="shared" si="554"/>
        <v>0.68669477000000001</v>
      </c>
      <c r="Y1359" s="11">
        <f t="shared" si="555"/>
        <v>0</v>
      </c>
      <c r="Z1359" s="2" t="s">
        <v>65</v>
      </c>
      <c r="AA1359" s="64">
        <f t="shared" si="562"/>
        <v>44803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2"/>
      <c r="DH1359" s="1"/>
      <c r="DI1359" s="1"/>
      <c r="DJ1359" s="1"/>
      <c r="DK1359" s="1"/>
      <c r="DL1359" s="1"/>
      <c r="DM1359" s="1"/>
    </row>
    <row r="1360" spans="1:117" x14ac:dyDescent="0.2">
      <c r="A1360" s="97">
        <f t="shared" si="556"/>
        <v>44801</v>
      </c>
      <c r="B1360" s="5">
        <f t="shared" si="545"/>
        <v>76.691292630000007</v>
      </c>
      <c r="C1360" s="5">
        <f t="shared" si="557"/>
        <v>62.499888769999998</v>
      </c>
      <c r="D1360" s="63">
        <f t="shared" si="558"/>
        <v>5739.56</v>
      </c>
      <c r="E1360" s="11">
        <f>IF(K1360=1,VLOOKUP(A1360,[1]Plan1!$BO$80:$BQ$314,3),E1359)</f>
        <v>5769.98</v>
      </c>
      <c r="F1360" s="143">
        <f t="shared" si="559"/>
        <v>44363</v>
      </c>
      <c r="G1360" s="9">
        <f t="shared" si="546"/>
        <v>5.3000578441551038E-3</v>
      </c>
      <c r="H1360" s="64">
        <f t="shared" si="563"/>
        <v>44819</v>
      </c>
      <c r="I1360" s="64">
        <f t="shared" si="547"/>
        <v>44819</v>
      </c>
      <c r="J1360" s="1">
        <f t="shared" si="560"/>
        <v>22</v>
      </c>
      <c r="K1360" s="1">
        <f t="shared" si="543"/>
        <v>10</v>
      </c>
      <c r="L1360" s="5">
        <f t="shared" si="548"/>
        <v>1.0024056400000001</v>
      </c>
      <c r="M1360" s="12">
        <f t="shared" si="544"/>
        <v>1.00530005</v>
      </c>
      <c r="N1360" s="12">
        <f t="shared" si="540"/>
        <v>1.2131573104437803</v>
      </c>
      <c r="O1360" s="5">
        <f t="shared" si="542"/>
        <v>1.21607573</v>
      </c>
      <c r="P1360" s="5">
        <f t="shared" si="549"/>
        <v>76.004597860000004</v>
      </c>
      <c r="Q1360" s="10">
        <f t="shared" si="550"/>
        <v>0</v>
      </c>
      <c r="R1360" s="6">
        <f t="shared" si="551"/>
        <v>0</v>
      </c>
      <c r="S1360" s="5">
        <f t="shared" si="552"/>
        <v>0</v>
      </c>
      <c r="T1360" s="6">
        <f t="shared" si="561"/>
        <v>0.12</v>
      </c>
      <c r="U1360" s="10">
        <f t="shared" si="541"/>
        <v>20</v>
      </c>
      <c r="V1360" s="10">
        <v>252</v>
      </c>
      <c r="W1360" s="12">
        <f t="shared" si="553"/>
        <v>1.0090349110000001</v>
      </c>
      <c r="X1360" s="5">
        <f t="shared" si="554"/>
        <v>0.68669477000000001</v>
      </c>
      <c r="Y1360" s="11">
        <f t="shared" si="555"/>
        <v>0</v>
      </c>
      <c r="Z1360" s="2" t="s">
        <v>65</v>
      </c>
      <c r="AA1360" s="64">
        <f t="shared" si="562"/>
        <v>44803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2"/>
      <c r="DH1360" s="1"/>
      <c r="DI1360" s="1"/>
      <c r="DJ1360" s="1"/>
      <c r="DK1360" s="1"/>
      <c r="DL1360" s="1"/>
      <c r="DM1360" s="1"/>
    </row>
    <row r="1361" spans="1:117" x14ac:dyDescent="0.2">
      <c r="A1361" s="97">
        <f t="shared" si="556"/>
        <v>44802</v>
      </c>
      <c r="B1361" s="5">
        <f t="shared" si="545"/>
        <v>76.691292630000007</v>
      </c>
      <c r="C1361" s="5">
        <f t="shared" si="557"/>
        <v>62.499888769999998</v>
      </c>
      <c r="D1361" s="63">
        <f t="shared" si="558"/>
        <v>5739.56</v>
      </c>
      <c r="E1361" s="11">
        <f>IF(K1361=1,VLOOKUP(A1361,[1]Plan1!$BO$80:$BQ$314,3),E1360)</f>
        <v>5769.98</v>
      </c>
      <c r="F1361" s="143">
        <f t="shared" si="559"/>
        <v>44363</v>
      </c>
      <c r="G1361" s="9">
        <f t="shared" si="546"/>
        <v>5.3000578441551038E-3</v>
      </c>
      <c r="H1361" s="64">
        <f t="shared" si="563"/>
        <v>44819</v>
      </c>
      <c r="I1361" s="64">
        <f t="shared" si="547"/>
        <v>44819</v>
      </c>
      <c r="J1361" s="1">
        <f t="shared" si="560"/>
        <v>22</v>
      </c>
      <c r="K1361" s="1">
        <f t="shared" si="543"/>
        <v>10</v>
      </c>
      <c r="L1361" s="5">
        <f t="shared" si="548"/>
        <v>1.0024056400000001</v>
      </c>
      <c r="M1361" s="12">
        <f t="shared" si="544"/>
        <v>1.00530005</v>
      </c>
      <c r="N1361" s="12">
        <f t="shared" si="540"/>
        <v>1.2131573104437803</v>
      </c>
      <c r="O1361" s="5">
        <f t="shared" si="542"/>
        <v>1.21607573</v>
      </c>
      <c r="P1361" s="5">
        <f t="shared" si="549"/>
        <v>76.004597860000004</v>
      </c>
      <c r="Q1361" s="10">
        <f t="shared" si="550"/>
        <v>0</v>
      </c>
      <c r="R1361" s="6">
        <f t="shared" si="551"/>
        <v>0</v>
      </c>
      <c r="S1361" s="5">
        <f t="shared" si="552"/>
        <v>0</v>
      </c>
      <c r="T1361" s="6">
        <f t="shared" si="561"/>
        <v>0.12</v>
      </c>
      <c r="U1361" s="10">
        <f t="shared" si="541"/>
        <v>20</v>
      </c>
      <c r="V1361" s="10">
        <v>252</v>
      </c>
      <c r="W1361" s="12">
        <f t="shared" si="553"/>
        <v>1.0090349110000001</v>
      </c>
      <c r="X1361" s="5">
        <f t="shared" si="554"/>
        <v>0.68669477000000001</v>
      </c>
      <c r="Y1361" s="11">
        <f t="shared" si="555"/>
        <v>0</v>
      </c>
      <c r="Z1361" s="2" t="s">
        <v>65</v>
      </c>
      <c r="AA1361" s="64">
        <f t="shared" si="562"/>
        <v>44803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2"/>
      <c r="DH1361" s="1"/>
      <c r="DI1361" s="1"/>
      <c r="DJ1361" s="1"/>
      <c r="DK1361" s="1"/>
      <c r="DL1361" s="1"/>
      <c r="DM1361" s="1"/>
    </row>
    <row r="1362" spans="1:117" x14ac:dyDescent="0.2">
      <c r="A1362" s="97">
        <f t="shared" si="556"/>
        <v>44803</v>
      </c>
      <c r="B1362" s="5">
        <f t="shared" si="545"/>
        <v>76.744226760000004</v>
      </c>
      <c r="C1362" s="5">
        <f t="shared" si="557"/>
        <v>62.499888769999998</v>
      </c>
      <c r="D1362" s="63">
        <f t="shared" si="558"/>
        <v>5739.56</v>
      </c>
      <c r="E1362" s="11">
        <f>IF(K1362=1,VLOOKUP(A1362,[1]Plan1!$BO$80:$BQ$314,3),E1361)</f>
        <v>5769.98</v>
      </c>
      <c r="F1362" s="143">
        <f t="shared" si="559"/>
        <v>44363</v>
      </c>
      <c r="G1362" s="9">
        <f t="shared" si="546"/>
        <v>5.3000578441551038E-3</v>
      </c>
      <c r="H1362" s="64">
        <f t="shared" si="563"/>
        <v>44819</v>
      </c>
      <c r="I1362" s="64">
        <f t="shared" si="547"/>
        <v>44819</v>
      </c>
      <c r="J1362" s="1">
        <f t="shared" si="560"/>
        <v>22</v>
      </c>
      <c r="K1362" s="1">
        <f t="shared" si="543"/>
        <v>11</v>
      </c>
      <c r="L1362" s="5">
        <f t="shared" si="548"/>
        <v>1.0026465200000001</v>
      </c>
      <c r="M1362" s="12">
        <f t="shared" si="544"/>
        <v>1.00530005</v>
      </c>
      <c r="N1362" s="12">
        <f t="shared" si="540"/>
        <v>1.2131573104437803</v>
      </c>
      <c r="O1362" s="5">
        <f t="shared" si="542"/>
        <v>1.21636795</v>
      </c>
      <c r="P1362" s="5">
        <f t="shared" si="549"/>
        <v>76.022861570000003</v>
      </c>
      <c r="Q1362" s="10">
        <f t="shared" si="550"/>
        <v>45</v>
      </c>
      <c r="R1362" s="6">
        <f t="shared" si="551"/>
        <v>0.5</v>
      </c>
      <c r="S1362" s="5">
        <f t="shared" si="552"/>
        <v>38.011430779999998</v>
      </c>
      <c r="T1362" s="6">
        <f t="shared" si="561"/>
        <v>0.12</v>
      </c>
      <c r="U1362" s="10">
        <f t="shared" si="541"/>
        <v>21</v>
      </c>
      <c r="V1362" s="10">
        <v>252</v>
      </c>
      <c r="W1362" s="12">
        <f t="shared" si="553"/>
        <v>1.0094887930000001</v>
      </c>
      <c r="X1362" s="5">
        <f t="shared" si="554"/>
        <v>0.72136518999999999</v>
      </c>
      <c r="Y1362" s="11">
        <f t="shared" si="555"/>
        <v>38.732795969999998</v>
      </c>
      <c r="Z1362" s="2" t="s">
        <v>65</v>
      </c>
      <c r="AA1362" s="64">
        <f t="shared" si="562"/>
        <v>44803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2"/>
      <c r="DH1362" s="1"/>
      <c r="DI1362" s="1"/>
      <c r="DJ1362" s="1"/>
      <c r="DK1362" s="1"/>
      <c r="DL1362" s="1"/>
      <c r="DM1362" s="1"/>
    </row>
    <row r="1363" spans="1:117" x14ac:dyDescent="0.2">
      <c r="A1363" s="97">
        <f t="shared" si="556"/>
        <v>44804</v>
      </c>
      <c r="B1363" s="5">
        <f t="shared" si="545"/>
        <v>38.037667480000003</v>
      </c>
      <c r="C1363" s="5">
        <f t="shared" si="557"/>
        <v>31.24994439</v>
      </c>
      <c r="D1363" s="63">
        <f t="shared" si="558"/>
        <v>5739.56</v>
      </c>
      <c r="E1363" s="11">
        <f>IF(K1363=1,VLOOKUP(A1363,[1]Plan1!$BO$80:$BQ$314,3),E1362)</f>
        <v>5769.98</v>
      </c>
      <c r="F1363" s="143">
        <f t="shared" si="559"/>
        <v>44363</v>
      </c>
      <c r="G1363" s="9">
        <f t="shared" si="546"/>
        <v>5.3000578441551038E-3</v>
      </c>
      <c r="H1363" s="64">
        <f t="shared" si="563"/>
        <v>44819</v>
      </c>
      <c r="I1363" s="64">
        <f t="shared" si="547"/>
        <v>44819</v>
      </c>
      <c r="J1363" s="1">
        <f t="shared" si="560"/>
        <v>22</v>
      </c>
      <c r="K1363" s="1">
        <f t="shared" si="543"/>
        <v>12</v>
      </c>
      <c r="L1363" s="5">
        <f t="shared" si="548"/>
        <v>1.00288746</v>
      </c>
      <c r="M1363" s="12">
        <f t="shared" si="544"/>
        <v>1.00530005</v>
      </c>
      <c r="N1363" s="12">
        <f t="shared" si="540"/>
        <v>1.2131573104437803</v>
      </c>
      <c r="O1363" s="5">
        <f t="shared" si="542"/>
        <v>1.2166602500000001</v>
      </c>
      <c r="P1363" s="5">
        <f t="shared" si="549"/>
        <v>38.020565150000003</v>
      </c>
      <c r="Q1363" s="10">
        <f t="shared" si="550"/>
        <v>0</v>
      </c>
      <c r="R1363" s="6">
        <f t="shared" si="551"/>
        <v>0</v>
      </c>
      <c r="S1363" s="5">
        <f t="shared" si="552"/>
        <v>0</v>
      </c>
      <c r="T1363" s="6">
        <f t="shared" si="561"/>
        <v>0.12</v>
      </c>
      <c r="U1363" s="10">
        <f t="shared" si="541"/>
        <v>1</v>
      </c>
      <c r="V1363" s="10">
        <v>252</v>
      </c>
      <c r="W1363" s="12">
        <f t="shared" si="553"/>
        <v>1.0004498180000001</v>
      </c>
      <c r="X1363" s="5">
        <f t="shared" si="554"/>
        <v>1.7102329999999999E-2</v>
      </c>
      <c r="Y1363" s="11">
        <f t="shared" si="555"/>
        <v>0</v>
      </c>
      <c r="Z1363" s="2" t="s">
        <v>65</v>
      </c>
      <c r="AA1363" s="64">
        <f t="shared" si="562"/>
        <v>44838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2"/>
      <c r="DH1363" s="1"/>
      <c r="DI1363" s="1"/>
      <c r="DJ1363" s="1"/>
      <c r="DK1363" s="1"/>
      <c r="DL1363" s="1"/>
      <c r="DM1363" s="1"/>
    </row>
    <row r="1364" spans="1:117" x14ac:dyDescent="0.2">
      <c r="A1364" s="97">
        <f t="shared" si="556"/>
        <v>44805</v>
      </c>
      <c r="B1364" s="5">
        <f t="shared" si="545"/>
        <v>38.063922299999994</v>
      </c>
      <c r="C1364" s="5">
        <f t="shared" si="557"/>
        <v>31.24994439</v>
      </c>
      <c r="D1364" s="63">
        <f t="shared" si="558"/>
        <v>5739.56</v>
      </c>
      <c r="E1364" s="11">
        <f>IF(K1364=1,VLOOKUP(A1364,[1]Plan1!$BO$80:$BQ$314,3),E1363)</f>
        <v>5769.98</v>
      </c>
      <c r="F1364" s="143">
        <f t="shared" si="559"/>
        <v>44363</v>
      </c>
      <c r="G1364" s="9">
        <f t="shared" si="546"/>
        <v>5.3000578441551038E-3</v>
      </c>
      <c r="H1364" s="64">
        <f t="shared" si="563"/>
        <v>44819</v>
      </c>
      <c r="I1364" s="64">
        <f t="shared" si="547"/>
        <v>44819</v>
      </c>
      <c r="J1364" s="1">
        <f t="shared" si="560"/>
        <v>22</v>
      </c>
      <c r="K1364" s="1">
        <f t="shared" si="543"/>
        <v>13</v>
      </c>
      <c r="L1364" s="5">
        <f t="shared" si="548"/>
        <v>1.0031284600000001</v>
      </c>
      <c r="M1364" s="12">
        <f t="shared" si="544"/>
        <v>1.00530005</v>
      </c>
      <c r="N1364" s="12">
        <f t="shared" si="540"/>
        <v>1.2131573104437803</v>
      </c>
      <c r="O1364" s="5">
        <f t="shared" si="542"/>
        <v>1.21695262</v>
      </c>
      <c r="P1364" s="5">
        <f t="shared" si="549"/>
        <v>38.029701699999997</v>
      </c>
      <c r="Q1364" s="10">
        <f t="shared" si="550"/>
        <v>0</v>
      </c>
      <c r="R1364" s="6">
        <f t="shared" si="551"/>
        <v>0</v>
      </c>
      <c r="S1364" s="5">
        <f t="shared" si="552"/>
        <v>0</v>
      </c>
      <c r="T1364" s="6">
        <f t="shared" si="561"/>
        <v>0.12</v>
      </c>
      <c r="U1364" s="10">
        <f t="shared" si="541"/>
        <v>2</v>
      </c>
      <c r="V1364" s="10">
        <v>252</v>
      </c>
      <c r="W1364" s="12">
        <f t="shared" si="553"/>
        <v>1.0008998389999999</v>
      </c>
      <c r="X1364" s="5">
        <f t="shared" si="554"/>
        <v>3.4220599999999997E-2</v>
      </c>
      <c r="Y1364" s="11">
        <f t="shared" si="555"/>
        <v>0</v>
      </c>
      <c r="Z1364" s="2" t="s">
        <v>65</v>
      </c>
      <c r="AA1364" s="64">
        <f t="shared" si="562"/>
        <v>44838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2"/>
      <c r="DH1364" s="1"/>
      <c r="DI1364" s="1"/>
      <c r="DJ1364" s="1"/>
      <c r="DK1364" s="1"/>
      <c r="DL1364" s="1"/>
      <c r="DM1364" s="1"/>
    </row>
    <row r="1365" spans="1:117" x14ac:dyDescent="0.2">
      <c r="A1365" s="97">
        <f t="shared" si="556"/>
        <v>44806</v>
      </c>
      <c r="B1365" s="5">
        <f t="shared" si="545"/>
        <v>38.090195180000002</v>
      </c>
      <c r="C1365" s="5">
        <f t="shared" si="557"/>
        <v>31.24994439</v>
      </c>
      <c r="D1365" s="63">
        <f t="shared" si="558"/>
        <v>5739.56</v>
      </c>
      <c r="E1365" s="11">
        <f>IF(K1365=1,VLOOKUP(A1365,[1]Plan1!$BO$80:$BQ$314,3),E1364)</f>
        <v>5769.98</v>
      </c>
      <c r="F1365" s="143">
        <f t="shared" si="559"/>
        <v>44363</v>
      </c>
      <c r="G1365" s="9">
        <f t="shared" si="546"/>
        <v>5.3000578441551038E-3</v>
      </c>
      <c r="H1365" s="64">
        <f t="shared" si="563"/>
        <v>44819</v>
      </c>
      <c r="I1365" s="64">
        <f t="shared" si="547"/>
        <v>44819</v>
      </c>
      <c r="J1365" s="1">
        <f t="shared" si="560"/>
        <v>22</v>
      </c>
      <c r="K1365" s="1">
        <f t="shared" si="543"/>
        <v>14</v>
      </c>
      <c r="L1365" s="5">
        <f t="shared" si="548"/>
        <v>1.0033695199999999</v>
      </c>
      <c r="M1365" s="12">
        <f t="shared" si="544"/>
        <v>1.00530005</v>
      </c>
      <c r="N1365" s="12">
        <f t="shared" si="540"/>
        <v>1.2131573104437803</v>
      </c>
      <c r="O1365" s="5">
        <f t="shared" si="542"/>
        <v>1.21724506</v>
      </c>
      <c r="P1365" s="5">
        <f t="shared" si="549"/>
        <v>38.03884043</v>
      </c>
      <c r="Q1365" s="10">
        <f t="shared" si="550"/>
        <v>0</v>
      </c>
      <c r="R1365" s="6">
        <f t="shared" si="551"/>
        <v>0</v>
      </c>
      <c r="S1365" s="5">
        <f t="shared" si="552"/>
        <v>0</v>
      </c>
      <c r="T1365" s="6">
        <f t="shared" si="561"/>
        <v>0.12</v>
      </c>
      <c r="U1365" s="10">
        <f t="shared" si="541"/>
        <v>3</v>
      </c>
      <c r="V1365" s="10">
        <v>252</v>
      </c>
      <c r="W1365" s="12">
        <f t="shared" si="553"/>
        <v>1.0013500609999999</v>
      </c>
      <c r="X1365" s="5">
        <f t="shared" si="554"/>
        <v>5.1354749999999998E-2</v>
      </c>
      <c r="Y1365" s="11">
        <f t="shared" si="555"/>
        <v>0</v>
      </c>
      <c r="Z1365" s="2" t="s">
        <v>65</v>
      </c>
      <c r="AA1365" s="64">
        <f t="shared" si="562"/>
        <v>44838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2"/>
      <c r="DH1365" s="1"/>
      <c r="DI1365" s="1"/>
      <c r="DJ1365" s="1"/>
      <c r="DK1365" s="1"/>
      <c r="DL1365" s="1"/>
      <c r="DM1365" s="1"/>
    </row>
    <row r="1366" spans="1:117" x14ac:dyDescent="0.2">
      <c r="A1366" s="97">
        <f t="shared" si="556"/>
        <v>44807</v>
      </c>
      <c r="B1366" s="5">
        <f t="shared" si="545"/>
        <v>38.11648624</v>
      </c>
      <c r="C1366" s="5">
        <f t="shared" si="557"/>
        <v>31.24994439</v>
      </c>
      <c r="D1366" s="63">
        <f t="shared" si="558"/>
        <v>5739.56</v>
      </c>
      <c r="E1366" s="11">
        <f>IF(K1366=1,VLOOKUP(A1366,[1]Plan1!$BO$80:$BQ$314,3),E1365)</f>
        <v>5769.98</v>
      </c>
      <c r="F1366" s="143">
        <f t="shared" si="559"/>
        <v>44363</v>
      </c>
      <c r="G1366" s="9">
        <f t="shared" si="546"/>
        <v>5.3000578441551038E-3</v>
      </c>
      <c r="H1366" s="64">
        <f t="shared" si="563"/>
        <v>44819</v>
      </c>
      <c r="I1366" s="64">
        <f t="shared" si="547"/>
        <v>44819</v>
      </c>
      <c r="J1366" s="1">
        <f t="shared" si="560"/>
        <v>22</v>
      </c>
      <c r="K1366" s="1">
        <f t="shared" si="543"/>
        <v>15</v>
      </c>
      <c r="L1366" s="5">
        <f t="shared" si="548"/>
        <v>1.0036106300000001</v>
      </c>
      <c r="M1366" s="12">
        <f t="shared" si="544"/>
        <v>1.00530005</v>
      </c>
      <c r="N1366" s="12">
        <f t="shared" si="540"/>
        <v>1.2131573104437803</v>
      </c>
      <c r="O1366" s="5">
        <f t="shared" si="542"/>
        <v>1.21753757</v>
      </c>
      <c r="P1366" s="5">
        <f t="shared" si="549"/>
        <v>38.047981350000001</v>
      </c>
      <c r="Q1366" s="10">
        <f t="shared" si="550"/>
        <v>0</v>
      </c>
      <c r="R1366" s="6">
        <f t="shared" si="551"/>
        <v>0</v>
      </c>
      <c r="S1366" s="5">
        <f t="shared" si="552"/>
        <v>0</v>
      </c>
      <c r="T1366" s="6">
        <f t="shared" si="561"/>
        <v>0.12</v>
      </c>
      <c r="U1366" s="10">
        <f t="shared" si="541"/>
        <v>4</v>
      </c>
      <c r="V1366" s="10">
        <v>252</v>
      </c>
      <c r="W1366" s="12">
        <f t="shared" si="553"/>
        <v>1.0018004869999999</v>
      </c>
      <c r="X1366" s="5">
        <f t="shared" si="554"/>
        <v>6.8504889999999999E-2</v>
      </c>
      <c r="Y1366" s="11">
        <f t="shared" si="555"/>
        <v>0</v>
      </c>
      <c r="Z1366" s="2" t="s">
        <v>65</v>
      </c>
      <c r="AA1366" s="64">
        <f t="shared" si="562"/>
        <v>44838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2"/>
      <c r="DH1366" s="1"/>
      <c r="DI1366" s="1"/>
      <c r="DJ1366" s="1"/>
      <c r="DK1366" s="1"/>
      <c r="DL1366" s="1"/>
      <c r="DM1366" s="1"/>
    </row>
    <row r="1367" spans="1:117" x14ac:dyDescent="0.2">
      <c r="A1367" s="97">
        <f t="shared" si="556"/>
        <v>44808</v>
      </c>
      <c r="B1367" s="5">
        <f t="shared" si="545"/>
        <v>38.11648624</v>
      </c>
      <c r="C1367" s="5">
        <f t="shared" si="557"/>
        <v>31.24994439</v>
      </c>
      <c r="D1367" s="63">
        <f t="shared" si="558"/>
        <v>5739.56</v>
      </c>
      <c r="E1367" s="11">
        <f>IF(K1367=1,VLOOKUP(A1367,[1]Plan1!$BO$80:$BQ$314,3),E1366)</f>
        <v>5769.98</v>
      </c>
      <c r="F1367" s="143">
        <f t="shared" si="559"/>
        <v>44363</v>
      </c>
      <c r="G1367" s="9">
        <f t="shared" si="546"/>
        <v>5.3000578441551038E-3</v>
      </c>
      <c r="H1367" s="64">
        <f t="shared" si="563"/>
        <v>44819</v>
      </c>
      <c r="I1367" s="64">
        <f t="shared" si="547"/>
        <v>44819</v>
      </c>
      <c r="J1367" s="1">
        <f t="shared" si="560"/>
        <v>22</v>
      </c>
      <c r="K1367" s="1">
        <f t="shared" si="543"/>
        <v>15</v>
      </c>
      <c r="L1367" s="5">
        <f t="shared" si="548"/>
        <v>1.0036106300000001</v>
      </c>
      <c r="M1367" s="12">
        <f t="shared" si="544"/>
        <v>1.00530005</v>
      </c>
      <c r="N1367" s="12">
        <f t="shared" si="540"/>
        <v>1.2131573104437803</v>
      </c>
      <c r="O1367" s="5">
        <f t="shared" si="542"/>
        <v>1.21753757</v>
      </c>
      <c r="P1367" s="5">
        <f t="shared" si="549"/>
        <v>38.047981350000001</v>
      </c>
      <c r="Q1367" s="10">
        <f t="shared" si="550"/>
        <v>0</v>
      </c>
      <c r="R1367" s="6">
        <f t="shared" si="551"/>
        <v>0</v>
      </c>
      <c r="S1367" s="5">
        <f t="shared" si="552"/>
        <v>0</v>
      </c>
      <c r="T1367" s="6">
        <f t="shared" si="561"/>
        <v>0.12</v>
      </c>
      <c r="U1367" s="10">
        <f t="shared" si="541"/>
        <v>4</v>
      </c>
      <c r="V1367" s="10">
        <v>252</v>
      </c>
      <c r="W1367" s="12">
        <f t="shared" si="553"/>
        <v>1.0018004869999999</v>
      </c>
      <c r="X1367" s="5">
        <f t="shared" si="554"/>
        <v>6.8504889999999999E-2</v>
      </c>
      <c r="Y1367" s="11">
        <f t="shared" si="555"/>
        <v>0</v>
      </c>
      <c r="Z1367" s="2" t="s">
        <v>65</v>
      </c>
      <c r="AA1367" s="64">
        <f t="shared" si="562"/>
        <v>44838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2"/>
      <c r="DH1367" s="1"/>
      <c r="DI1367" s="1"/>
      <c r="DJ1367" s="1"/>
      <c r="DK1367" s="1"/>
      <c r="DL1367" s="1"/>
      <c r="DM1367" s="1"/>
    </row>
    <row r="1368" spans="1:117" x14ac:dyDescent="0.2">
      <c r="A1368" s="97">
        <f t="shared" si="556"/>
        <v>44809</v>
      </c>
      <c r="B1368" s="5">
        <f t="shared" si="545"/>
        <v>38.11648624</v>
      </c>
      <c r="C1368" s="5">
        <f t="shared" si="557"/>
        <v>31.24994439</v>
      </c>
      <c r="D1368" s="63">
        <f t="shared" si="558"/>
        <v>5739.56</v>
      </c>
      <c r="E1368" s="11">
        <f>IF(K1368=1,VLOOKUP(A1368,[1]Plan1!$BO$80:$BQ$314,3),E1367)</f>
        <v>5769.98</v>
      </c>
      <c r="F1368" s="143">
        <f t="shared" si="559"/>
        <v>44363</v>
      </c>
      <c r="G1368" s="9">
        <f t="shared" si="546"/>
        <v>5.3000578441551038E-3</v>
      </c>
      <c r="H1368" s="64">
        <f t="shared" si="563"/>
        <v>44819</v>
      </c>
      <c r="I1368" s="64">
        <f t="shared" si="547"/>
        <v>44819</v>
      </c>
      <c r="J1368" s="1">
        <f t="shared" si="560"/>
        <v>22</v>
      </c>
      <c r="K1368" s="1">
        <f t="shared" si="543"/>
        <v>15</v>
      </c>
      <c r="L1368" s="5">
        <f t="shared" si="548"/>
        <v>1.0036106300000001</v>
      </c>
      <c r="M1368" s="12">
        <f t="shared" si="544"/>
        <v>1.00530005</v>
      </c>
      <c r="N1368" s="12">
        <f t="shared" si="540"/>
        <v>1.2131573104437803</v>
      </c>
      <c r="O1368" s="5">
        <f t="shared" si="542"/>
        <v>1.21753757</v>
      </c>
      <c r="P1368" s="5">
        <f t="shared" si="549"/>
        <v>38.047981350000001</v>
      </c>
      <c r="Q1368" s="10">
        <f t="shared" si="550"/>
        <v>0</v>
      </c>
      <c r="R1368" s="6">
        <f t="shared" si="551"/>
        <v>0</v>
      </c>
      <c r="S1368" s="5">
        <f t="shared" si="552"/>
        <v>0</v>
      </c>
      <c r="T1368" s="6">
        <f t="shared" si="561"/>
        <v>0.12</v>
      </c>
      <c r="U1368" s="10">
        <f t="shared" si="541"/>
        <v>4</v>
      </c>
      <c r="V1368" s="10">
        <v>252</v>
      </c>
      <c r="W1368" s="12">
        <f t="shared" si="553"/>
        <v>1.0018004869999999</v>
      </c>
      <c r="X1368" s="5">
        <f t="shared" si="554"/>
        <v>6.8504889999999999E-2</v>
      </c>
      <c r="Y1368" s="11">
        <f t="shared" si="555"/>
        <v>0</v>
      </c>
      <c r="Z1368" s="2" t="s">
        <v>65</v>
      </c>
      <c r="AA1368" s="64">
        <f t="shared" si="562"/>
        <v>44838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2"/>
      <c r="DH1368" s="1"/>
      <c r="DI1368" s="1"/>
      <c r="DJ1368" s="1"/>
      <c r="DK1368" s="1"/>
      <c r="DL1368" s="1"/>
      <c r="DM1368" s="1"/>
    </row>
    <row r="1369" spans="1:117" x14ac:dyDescent="0.2">
      <c r="A1369" s="97">
        <f t="shared" si="556"/>
        <v>44810</v>
      </c>
      <c r="B1369" s="5">
        <f t="shared" si="545"/>
        <v>38.142795110000002</v>
      </c>
      <c r="C1369" s="5">
        <f t="shared" si="557"/>
        <v>31.24994439</v>
      </c>
      <c r="D1369" s="63">
        <f t="shared" si="558"/>
        <v>5739.56</v>
      </c>
      <c r="E1369" s="11">
        <f>IF(K1369=1,VLOOKUP(A1369,[1]Plan1!$BO$80:$BQ$314,3),E1368)</f>
        <v>5769.98</v>
      </c>
      <c r="F1369" s="143">
        <f t="shared" si="559"/>
        <v>44363</v>
      </c>
      <c r="G1369" s="9">
        <f t="shared" si="546"/>
        <v>5.3000578441551038E-3</v>
      </c>
      <c r="H1369" s="64">
        <f t="shared" si="563"/>
        <v>44819</v>
      </c>
      <c r="I1369" s="64">
        <f t="shared" si="547"/>
        <v>44819</v>
      </c>
      <c r="J1369" s="1">
        <f t="shared" si="560"/>
        <v>22</v>
      </c>
      <c r="K1369" s="1">
        <f t="shared" si="543"/>
        <v>16</v>
      </c>
      <c r="L1369" s="5">
        <f t="shared" si="548"/>
        <v>1.0038518000000001</v>
      </c>
      <c r="M1369" s="12">
        <f t="shared" si="544"/>
        <v>1.00530005</v>
      </c>
      <c r="N1369" s="12">
        <f t="shared" si="540"/>
        <v>1.2131573104437803</v>
      </c>
      <c r="O1369" s="5">
        <f t="shared" si="542"/>
        <v>1.21783014</v>
      </c>
      <c r="P1369" s="5">
        <f t="shared" si="549"/>
        <v>38.05712415</v>
      </c>
      <c r="Q1369" s="10">
        <f t="shared" si="550"/>
        <v>0</v>
      </c>
      <c r="R1369" s="6">
        <f t="shared" si="551"/>
        <v>0</v>
      </c>
      <c r="S1369" s="5">
        <f t="shared" si="552"/>
        <v>0</v>
      </c>
      <c r="T1369" s="6">
        <f t="shared" si="561"/>
        <v>0.12</v>
      </c>
      <c r="U1369" s="10">
        <f t="shared" si="541"/>
        <v>5</v>
      </c>
      <c r="V1369" s="10">
        <v>252</v>
      </c>
      <c r="W1369" s="12">
        <f t="shared" si="553"/>
        <v>1.002251115</v>
      </c>
      <c r="X1369" s="5">
        <f t="shared" si="554"/>
        <v>8.5670960000000004E-2</v>
      </c>
      <c r="Y1369" s="11">
        <f t="shared" si="555"/>
        <v>0</v>
      </c>
      <c r="Z1369" s="2" t="s">
        <v>65</v>
      </c>
      <c r="AA1369" s="64">
        <f t="shared" si="562"/>
        <v>44838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2"/>
      <c r="DH1369" s="1"/>
      <c r="DI1369" s="1"/>
      <c r="DJ1369" s="1"/>
      <c r="DK1369" s="1"/>
      <c r="DL1369" s="1"/>
      <c r="DM1369" s="1"/>
    </row>
    <row r="1370" spans="1:117" x14ac:dyDescent="0.2">
      <c r="A1370" s="97">
        <f t="shared" si="556"/>
        <v>44811</v>
      </c>
      <c r="B1370" s="5">
        <f t="shared" si="545"/>
        <v>38.169122440000002</v>
      </c>
      <c r="C1370" s="5">
        <f t="shared" si="557"/>
        <v>31.24994439</v>
      </c>
      <c r="D1370" s="63">
        <f t="shared" si="558"/>
        <v>5739.56</v>
      </c>
      <c r="E1370" s="11">
        <f>IF(K1370=1,VLOOKUP(A1370,[1]Plan1!$BO$80:$BQ$314,3),E1369)</f>
        <v>5769.98</v>
      </c>
      <c r="F1370" s="143">
        <f t="shared" si="559"/>
        <v>44363</v>
      </c>
      <c r="G1370" s="9">
        <f t="shared" si="546"/>
        <v>5.3000578441551038E-3</v>
      </c>
      <c r="H1370" s="64">
        <f t="shared" si="563"/>
        <v>44819</v>
      </c>
      <c r="I1370" s="64">
        <f t="shared" si="547"/>
        <v>44819</v>
      </c>
      <c r="J1370" s="1">
        <f t="shared" si="560"/>
        <v>22</v>
      </c>
      <c r="K1370" s="1">
        <f t="shared" si="543"/>
        <v>17</v>
      </c>
      <c r="L1370" s="5">
        <f t="shared" si="548"/>
        <v>1.0040930299999999</v>
      </c>
      <c r="M1370" s="12">
        <f t="shared" si="544"/>
        <v>1.00530005</v>
      </c>
      <c r="N1370" s="12">
        <f t="shared" si="540"/>
        <v>1.2131573104437803</v>
      </c>
      <c r="O1370" s="5">
        <f t="shared" si="542"/>
        <v>1.21812279</v>
      </c>
      <c r="P1370" s="5">
        <f t="shared" si="549"/>
        <v>38.066269439999999</v>
      </c>
      <c r="Q1370" s="10">
        <f t="shared" si="550"/>
        <v>0</v>
      </c>
      <c r="R1370" s="6">
        <f t="shared" si="551"/>
        <v>0</v>
      </c>
      <c r="S1370" s="5">
        <f t="shared" si="552"/>
        <v>0</v>
      </c>
      <c r="T1370" s="6">
        <f t="shared" si="561"/>
        <v>0.12</v>
      </c>
      <c r="U1370" s="10">
        <f t="shared" si="541"/>
        <v>6</v>
      </c>
      <c r="V1370" s="10">
        <v>252</v>
      </c>
      <c r="W1370" s="12">
        <f t="shared" si="553"/>
        <v>1.002701946</v>
      </c>
      <c r="X1370" s="5">
        <f t="shared" si="554"/>
        <v>0.102853</v>
      </c>
      <c r="Y1370" s="11">
        <f t="shared" si="555"/>
        <v>0</v>
      </c>
      <c r="Z1370" s="2" t="s">
        <v>65</v>
      </c>
      <c r="AA1370" s="64">
        <f t="shared" si="562"/>
        <v>44838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2"/>
      <c r="DH1370" s="1"/>
      <c r="DI1370" s="1"/>
      <c r="DJ1370" s="1"/>
      <c r="DK1370" s="1"/>
      <c r="DL1370" s="1"/>
      <c r="DM1370" s="1"/>
    </row>
    <row r="1371" spans="1:117" x14ac:dyDescent="0.2">
      <c r="A1371" s="97">
        <f t="shared" si="556"/>
        <v>44812</v>
      </c>
      <c r="B1371" s="5">
        <f t="shared" si="545"/>
        <v>38.169122440000002</v>
      </c>
      <c r="C1371" s="5">
        <f t="shared" si="557"/>
        <v>31.24994439</v>
      </c>
      <c r="D1371" s="63">
        <f t="shared" si="558"/>
        <v>5739.56</v>
      </c>
      <c r="E1371" s="11">
        <f>IF(K1371=1,VLOOKUP(A1371,[1]Plan1!$BO$80:$BQ$314,3),E1370)</f>
        <v>5769.98</v>
      </c>
      <c r="F1371" s="143">
        <f t="shared" si="559"/>
        <v>44363</v>
      </c>
      <c r="G1371" s="9">
        <f t="shared" si="546"/>
        <v>5.3000578441551038E-3</v>
      </c>
      <c r="H1371" s="64">
        <f t="shared" si="563"/>
        <v>44819</v>
      </c>
      <c r="I1371" s="64">
        <f t="shared" si="547"/>
        <v>44819</v>
      </c>
      <c r="J1371" s="1">
        <f t="shared" si="560"/>
        <v>22</v>
      </c>
      <c r="K1371" s="1">
        <f t="shared" si="543"/>
        <v>17</v>
      </c>
      <c r="L1371" s="5">
        <f t="shared" si="548"/>
        <v>1.0040930299999999</v>
      </c>
      <c r="M1371" s="12">
        <f t="shared" si="544"/>
        <v>1.00530005</v>
      </c>
      <c r="N1371" s="12">
        <f t="shared" si="540"/>
        <v>1.2131573104437803</v>
      </c>
      <c r="O1371" s="5">
        <f t="shared" si="542"/>
        <v>1.21812279</v>
      </c>
      <c r="P1371" s="5">
        <f t="shared" si="549"/>
        <v>38.066269439999999</v>
      </c>
      <c r="Q1371" s="10">
        <f t="shared" si="550"/>
        <v>0</v>
      </c>
      <c r="R1371" s="6">
        <f t="shared" si="551"/>
        <v>0</v>
      </c>
      <c r="S1371" s="5">
        <f t="shared" si="552"/>
        <v>0</v>
      </c>
      <c r="T1371" s="6">
        <f t="shared" si="561"/>
        <v>0.12</v>
      </c>
      <c r="U1371" s="10">
        <f t="shared" si="541"/>
        <v>6</v>
      </c>
      <c r="V1371" s="10">
        <v>252</v>
      </c>
      <c r="W1371" s="12">
        <f t="shared" si="553"/>
        <v>1.002701946</v>
      </c>
      <c r="X1371" s="5">
        <f t="shared" si="554"/>
        <v>0.102853</v>
      </c>
      <c r="Y1371" s="11">
        <f t="shared" si="555"/>
        <v>0</v>
      </c>
      <c r="Z1371" s="2" t="s">
        <v>65</v>
      </c>
      <c r="AA1371" s="64">
        <f t="shared" si="562"/>
        <v>44838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2"/>
      <c r="DH1371" s="1"/>
      <c r="DI1371" s="1"/>
      <c r="DJ1371" s="1"/>
      <c r="DK1371" s="1"/>
      <c r="DL1371" s="1"/>
      <c r="DM1371" s="1"/>
    </row>
    <row r="1372" spans="1:117" x14ac:dyDescent="0.2">
      <c r="A1372" s="97">
        <f t="shared" si="556"/>
        <v>44813</v>
      </c>
      <c r="B1372" s="5">
        <f t="shared" si="545"/>
        <v>38.195468230000003</v>
      </c>
      <c r="C1372" s="5">
        <f t="shared" si="557"/>
        <v>31.24994439</v>
      </c>
      <c r="D1372" s="63">
        <f t="shared" si="558"/>
        <v>5739.56</v>
      </c>
      <c r="E1372" s="11">
        <f>IF(K1372=1,VLOOKUP(A1372,[1]Plan1!$BO$80:$BQ$314,3),E1371)</f>
        <v>5769.98</v>
      </c>
      <c r="F1372" s="143">
        <f t="shared" si="559"/>
        <v>44363</v>
      </c>
      <c r="G1372" s="9">
        <f t="shared" si="546"/>
        <v>5.3000578441551038E-3</v>
      </c>
      <c r="H1372" s="64">
        <f t="shared" si="563"/>
        <v>44819</v>
      </c>
      <c r="I1372" s="64">
        <f t="shared" si="547"/>
        <v>44819</v>
      </c>
      <c r="J1372" s="1">
        <f t="shared" si="560"/>
        <v>22</v>
      </c>
      <c r="K1372" s="1">
        <f t="shared" si="543"/>
        <v>18</v>
      </c>
      <c r="L1372" s="5">
        <f t="shared" si="548"/>
        <v>1.0043343199999999</v>
      </c>
      <c r="M1372" s="12">
        <f t="shared" si="544"/>
        <v>1.00530005</v>
      </c>
      <c r="N1372" s="12">
        <f t="shared" si="540"/>
        <v>1.2131573104437803</v>
      </c>
      <c r="O1372" s="5">
        <f t="shared" si="542"/>
        <v>1.21841552</v>
      </c>
      <c r="P1372" s="5">
        <f t="shared" si="549"/>
        <v>38.07541724</v>
      </c>
      <c r="Q1372" s="10">
        <f t="shared" si="550"/>
        <v>0</v>
      </c>
      <c r="R1372" s="6">
        <f t="shared" si="551"/>
        <v>0</v>
      </c>
      <c r="S1372" s="5">
        <f t="shared" si="552"/>
        <v>0</v>
      </c>
      <c r="T1372" s="6">
        <f t="shared" si="561"/>
        <v>0.12</v>
      </c>
      <c r="U1372" s="10">
        <f t="shared" si="541"/>
        <v>7</v>
      </c>
      <c r="V1372" s="10">
        <v>252</v>
      </c>
      <c r="W1372" s="12">
        <f t="shared" si="553"/>
        <v>1.003152979</v>
      </c>
      <c r="X1372" s="5">
        <f t="shared" si="554"/>
        <v>0.12005099</v>
      </c>
      <c r="Y1372" s="11">
        <f t="shared" si="555"/>
        <v>0</v>
      </c>
      <c r="Z1372" s="2" t="s">
        <v>65</v>
      </c>
      <c r="AA1372" s="64">
        <f t="shared" si="562"/>
        <v>44838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2"/>
      <c r="DH1372" s="1"/>
      <c r="DI1372" s="1"/>
      <c r="DJ1372" s="1"/>
      <c r="DK1372" s="1"/>
      <c r="DL1372" s="1"/>
      <c r="DM1372" s="1"/>
    </row>
    <row r="1373" spans="1:117" x14ac:dyDescent="0.2">
      <c r="A1373" s="97">
        <f t="shared" si="556"/>
        <v>44814</v>
      </c>
      <c r="B1373" s="5">
        <f t="shared" si="545"/>
        <v>38.221831909999999</v>
      </c>
      <c r="C1373" s="5">
        <f t="shared" si="557"/>
        <v>31.24994439</v>
      </c>
      <c r="D1373" s="63">
        <f t="shared" si="558"/>
        <v>5739.56</v>
      </c>
      <c r="E1373" s="11">
        <f>IF(K1373=1,VLOOKUP(A1373,[1]Plan1!$BO$80:$BQ$314,3),E1372)</f>
        <v>5769.98</v>
      </c>
      <c r="F1373" s="143">
        <f t="shared" si="559"/>
        <v>44363</v>
      </c>
      <c r="G1373" s="9">
        <f t="shared" si="546"/>
        <v>5.3000578441551038E-3</v>
      </c>
      <c r="H1373" s="64">
        <f t="shared" si="563"/>
        <v>44819</v>
      </c>
      <c r="I1373" s="64">
        <f t="shared" si="547"/>
        <v>44819</v>
      </c>
      <c r="J1373" s="1">
        <f t="shared" si="560"/>
        <v>22</v>
      </c>
      <c r="K1373" s="1">
        <f t="shared" si="543"/>
        <v>19</v>
      </c>
      <c r="L1373" s="5">
        <f t="shared" si="548"/>
        <v>1.0045756699999999</v>
      </c>
      <c r="M1373" s="12">
        <f t="shared" si="544"/>
        <v>1.00530005</v>
      </c>
      <c r="N1373" s="12">
        <f t="shared" si="540"/>
        <v>1.2131573104437803</v>
      </c>
      <c r="O1373" s="5">
        <f t="shared" si="542"/>
        <v>1.21870831</v>
      </c>
      <c r="P1373" s="5">
        <f t="shared" si="549"/>
        <v>38.084566909999999</v>
      </c>
      <c r="Q1373" s="10">
        <f t="shared" si="550"/>
        <v>0</v>
      </c>
      <c r="R1373" s="6">
        <f t="shared" si="551"/>
        <v>0</v>
      </c>
      <c r="S1373" s="5">
        <f t="shared" si="552"/>
        <v>0</v>
      </c>
      <c r="T1373" s="6">
        <f t="shared" si="561"/>
        <v>0.12</v>
      </c>
      <c r="U1373" s="10">
        <f t="shared" si="541"/>
        <v>8</v>
      </c>
      <c r="V1373" s="10">
        <v>252</v>
      </c>
      <c r="W1373" s="12">
        <f t="shared" si="553"/>
        <v>1.003604216</v>
      </c>
      <c r="X1373" s="5">
        <f t="shared" si="554"/>
        <v>0.137265</v>
      </c>
      <c r="Y1373" s="11">
        <f t="shared" si="555"/>
        <v>0</v>
      </c>
      <c r="Z1373" s="2" t="s">
        <v>65</v>
      </c>
      <c r="AA1373" s="64">
        <f t="shared" si="562"/>
        <v>44838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2"/>
      <c r="DH1373" s="1"/>
      <c r="DI1373" s="1"/>
      <c r="DJ1373" s="1"/>
      <c r="DK1373" s="1"/>
      <c r="DL1373" s="1"/>
      <c r="DM1373" s="1"/>
    </row>
    <row r="1374" spans="1:117" x14ac:dyDescent="0.2">
      <c r="A1374" s="97">
        <f t="shared" si="556"/>
        <v>44815</v>
      </c>
      <c r="B1374" s="5">
        <f t="shared" si="545"/>
        <v>38.221831909999999</v>
      </c>
      <c r="C1374" s="5">
        <f t="shared" si="557"/>
        <v>31.24994439</v>
      </c>
      <c r="D1374" s="63">
        <f t="shared" si="558"/>
        <v>5739.56</v>
      </c>
      <c r="E1374" s="11">
        <f>IF(K1374=1,VLOOKUP(A1374,[1]Plan1!$BO$80:$BQ$314,3),E1373)</f>
        <v>5769.98</v>
      </c>
      <c r="F1374" s="143">
        <f t="shared" si="559"/>
        <v>44363</v>
      </c>
      <c r="G1374" s="9">
        <f t="shared" si="546"/>
        <v>5.3000578441551038E-3</v>
      </c>
      <c r="H1374" s="64">
        <f t="shared" si="563"/>
        <v>44819</v>
      </c>
      <c r="I1374" s="64">
        <f t="shared" si="547"/>
        <v>44819</v>
      </c>
      <c r="J1374" s="1">
        <f t="shared" si="560"/>
        <v>22</v>
      </c>
      <c r="K1374" s="1">
        <f t="shared" si="543"/>
        <v>19</v>
      </c>
      <c r="L1374" s="5">
        <f t="shared" si="548"/>
        <v>1.0045756699999999</v>
      </c>
      <c r="M1374" s="12">
        <f t="shared" si="544"/>
        <v>1.00530005</v>
      </c>
      <c r="N1374" s="12">
        <f t="shared" si="540"/>
        <v>1.2131573104437803</v>
      </c>
      <c r="O1374" s="5">
        <f t="shared" si="542"/>
        <v>1.21870831</v>
      </c>
      <c r="P1374" s="5">
        <f t="shared" si="549"/>
        <v>38.084566909999999</v>
      </c>
      <c r="Q1374" s="10">
        <f t="shared" si="550"/>
        <v>0</v>
      </c>
      <c r="R1374" s="6">
        <f t="shared" si="551"/>
        <v>0</v>
      </c>
      <c r="S1374" s="5">
        <f t="shared" si="552"/>
        <v>0</v>
      </c>
      <c r="T1374" s="6">
        <f t="shared" si="561"/>
        <v>0.12</v>
      </c>
      <c r="U1374" s="10">
        <f t="shared" si="541"/>
        <v>8</v>
      </c>
      <c r="V1374" s="10">
        <v>252</v>
      </c>
      <c r="W1374" s="12">
        <f t="shared" si="553"/>
        <v>1.003604216</v>
      </c>
      <c r="X1374" s="5">
        <f t="shared" si="554"/>
        <v>0.137265</v>
      </c>
      <c r="Y1374" s="11">
        <f t="shared" si="555"/>
        <v>0</v>
      </c>
      <c r="Z1374" s="2" t="s">
        <v>65</v>
      </c>
      <c r="AA1374" s="64">
        <f t="shared" si="562"/>
        <v>44838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2"/>
      <c r="DH1374" s="1"/>
      <c r="DI1374" s="1"/>
      <c r="DJ1374" s="1"/>
      <c r="DK1374" s="1"/>
      <c r="DL1374" s="1"/>
      <c r="DM1374" s="1"/>
    </row>
    <row r="1375" spans="1:117" x14ac:dyDescent="0.2">
      <c r="A1375" s="97">
        <f t="shared" si="556"/>
        <v>44816</v>
      </c>
      <c r="B1375" s="5">
        <f t="shared" si="545"/>
        <v>38.221831909999999</v>
      </c>
      <c r="C1375" s="5">
        <f t="shared" si="557"/>
        <v>31.24994439</v>
      </c>
      <c r="D1375" s="63">
        <f t="shared" si="558"/>
        <v>5739.56</v>
      </c>
      <c r="E1375" s="11">
        <f>IF(K1375=1,VLOOKUP(A1375,[1]Plan1!$BO$80:$BQ$314,3),E1374)</f>
        <v>5769.98</v>
      </c>
      <c r="F1375" s="143">
        <f t="shared" si="559"/>
        <v>44363</v>
      </c>
      <c r="G1375" s="9">
        <f t="shared" si="546"/>
        <v>5.3000578441551038E-3</v>
      </c>
      <c r="H1375" s="64">
        <f t="shared" si="563"/>
        <v>44819</v>
      </c>
      <c r="I1375" s="64">
        <f t="shared" si="547"/>
        <v>44819</v>
      </c>
      <c r="J1375" s="1">
        <f t="shared" si="560"/>
        <v>22</v>
      </c>
      <c r="K1375" s="1">
        <f t="shared" si="543"/>
        <v>19</v>
      </c>
      <c r="L1375" s="5">
        <f t="shared" si="548"/>
        <v>1.0045756699999999</v>
      </c>
      <c r="M1375" s="12">
        <f t="shared" si="544"/>
        <v>1.00530005</v>
      </c>
      <c r="N1375" s="12">
        <f t="shared" ref="N1375:N1397" si="564">IF(I1375&gt;I1374,N1374*M1375,N1374)</f>
        <v>1.2131573104437803</v>
      </c>
      <c r="O1375" s="5">
        <f t="shared" si="542"/>
        <v>1.21870831</v>
      </c>
      <c r="P1375" s="5">
        <f t="shared" si="549"/>
        <v>38.084566909999999</v>
      </c>
      <c r="Q1375" s="10">
        <f t="shared" si="550"/>
        <v>0</v>
      </c>
      <c r="R1375" s="6">
        <f t="shared" si="551"/>
        <v>0</v>
      </c>
      <c r="S1375" s="5">
        <f t="shared" si="552"/>
        <v>0</v>
      </c>
      <c r="T1375" s="6">
        <f t="shared" si="561"/>
        <v>0.12</v>
      </c>
      <c r="U1375" s="10">
        <f t="shared" si="541"/>
        <v>8</v>
      </c>
      <c r="V1375" s="10">
        <v>252</v>
      </c>
      <c r="W1375" s="12">
        <f t="shared" si="553"/>
        <v>1.003604216</v>
      </c>
      <c r="X1375" s="5">
        <f t="shared" si="554"/>
        <v>0.137265</v>
      </c>
      <c r="Y1375" s="11">
        <f t="shared" si="555"/>
        <v>0</v>
      </c>
      <c r="Z1375" s="2" t="s">
        <v>65</v>
      </c>
      <c r="AA1375" s="64">
        <f t="shared" si="562"/>
        <v>44838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2"/>
      <c r="DH1375" s="1"/>
      <c r="DI1375" s="1"/>
      <c r="DJ1375" s="1"/>
      <c r="DK1375" s="1"/>
      <c r="DL1375" s="1"/>
      <c r="DM1375" s="1"/>
    </row>
    <row r="1376" spans="1:117" x14ac:dyDescent="0.2">
      <c r="A1376" s="97">
        <f t="shared" si="556"/>
        <v>44817</v>
      </c>
      <c r="B1376" s="5">
        <f t="shared" si="545"/>
        <v>38.248213750000005</v>
      </c>
      <c r="C1376" s="5">
        <f t="shared" si="557"/>
        <v>31.24994439</v>
      </c>
      <c r="D1376" s="63">
        <f t="shared" si="558"/>
        <v>5739.56</v>
      </c>
      <c r="E1376" s="11">
        <f>IF(K1376=1,VLOOKUP(A1376,[1]Plan1!$BO$80:$BQ$314,3),E1375)</f>
        <v>5769.98</v>
      </c>
      <c r="F1376" s="143">
        <f t="shared" si="559"/>
        <v>44363</v>
      </c>
      <c r="G1376" s="9">
        <f t="shared" si="546"/>
        <v>5.3000578441551038E-3</v>
      </c>
      <c r="H1376" s="64">
        <f t="shared" si="563"/>
        <v>44819</v>
      </c>
      <c r="I1376" s="64">
        <f t="shared" si="547"/>
        <v>44819</v>
      </c>
      <c r="J1376" s="1">
        <f t="shared" si="560"/>
        <v>22</v>
      </c>
      <c r="K1376" s="1">
        <f t="shared" si="543"/>
        <v>20</v>
      </c>
      <c r="L1376" s="5">
        <f t="shared" si="548"/>
        <v>1.0048170700000001</v>
      </c>
      <c r="M1376" s="12">
        <f t="shared" si="544"/>
        <v>1.00530005</v>
      </c>
      <c r="N1376" s="12">
        <f t="shared" si="564"/>
        <v>1.2131573104437803</v>
      </c>
      <c r="O1376" s="5">
        <f t="shared" si="542"/>
        <v>1.2190011700000001</v>
      </c>
      <c r="P1376" s="5">
        <f t="shared" si="549"/>
        <v>38.093718770000002</v>
      </c>
      <c r="Q1376" s="10">
        <f t="shared" si="550"/>
        <v>0</v>
      </c>
      <c r="R1376" s="6">
        <f t="shared" si="551"/>
        <v>0</v>
      </c>
      <c r="S1376" s="5">
        <f t="shared" si="552"/>
        <v>0</v>
      </c>
      <c r="T1376" s="6">
        <f t="shared" si="561"/>
        <v>0.12</v>
      </c>
      <c r="U1376" s="10">
        <f t="shared" si="541"/>
        <v>9</v>
      </c>
      <c r="V1376" s="10">
        <v>252</v>
      </c>
      <c r="W1376" s="12">
        <f t="shared" si="553"/>
        <v>1.0040556549999999</v>
      </c>
      <c r="X1376" s="5">
        <f t="shared" si="554"/>
        <v>0.15449498</v>
      </c>
      <c r="Y1376" s="11">
        <f t="shared" si="555"/>
        <v>0</v>
      </c>
      <c r="Z1376" s="2" t="s">
        <v>65</v>
      </c>
      <c r="AA1376" s="64">
        <f t="shared" si="562"/>
        <v>44838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2"/>
      <c r="DH1376" s="1"/>
      <c r="DI1376" s="1"/>
      <c r="DJ1376" s="1"/>
      <c r="DK1376" s="1"/>
      <c r="DL1376" s="1"/>
      <c r="DM1376" s="1"/>
    </row>
    <row r="1377" spans="1:117" x14ac:dyDescent="0.2">
      <c r="A1377" s="97">
        <f t="shared" si="556"/>
        <v>44818</v>
      </c>
      <c r="B1377" s="5">
        <f t="shared" si="545"/>
        <v>38.274613780000003</v>
      </c>
      <c r="C1377" s="5">
        <f t="shared" si="557"/>
        <v>31.24994439</v>
      </c>
      <c r="D1377" s="63">
        <f t="shared" si="558"/>
        <v>5739.56</v>
      </c>
      <c r="E1377" s="11">
        <f>IF(K1377=1,VLOOKUP(A1377,[1]Plan1!$BO$80:$BQ$314,3),E1376)</f>
        <v>5769.98</v>
      </c>
      <c r="F1377" s="143">
        <f t="shared" si="559"/>
        <v>44363</v>
      </c>
      <c r="G1377" s="9">
        <f t="shared" si="546"/>
        <v>5.3000578441551038E-3</v>
      </c>
      <c r="H1377" s="64">
        <f t="shared" si="563"/>
        <v>44819</v>
      </c>
      <c r="I1377" s="64">
        <f t="shared" si="547"/>
        <v>44819</v>
      </c>
      <c r="J1377" s="1">
        <f t="shared" si="560"/>
        <v>22</v>
      </c>
      <c r="K1377" s="1">
        <f t="shared" si="543"/>
        <v>21</v>
      </c>
      <c r="L1377" s="5">
        <f t="shared" si="548"/>
        <v>1.0050585299999999</v>
      </c>
      <c r="M1377" s="12">
        <f t="shared" si="544"/>
        <v>1.00530005</v>
      </c>
      <c r="N1377" s="12">
        <f t="shared" si="564"/>
        <v>1.2131573104437803</v>
      </c>
      <c r="O1377" s="5">
        <f t="shared" si="542"/>
        <v>1.2192940999999999</v>
      </c>
      <c r="P1377" s="5">
        <f t="shared" si="549"/>
        <v>38.102872820000002</v>
      </c>
      <c r="Q1377" s="10">
        <f t="shared" si="550"/>
        <v>0</v>
      </c>
      <c r="R1377" s="6">
        <f t="shared" si="551"/>
        <v>0</v>
      </c>
      <c r="S1377" s="5">
        <f t="shared" si="552"/>
        <v>0</v>
      </c>
      <c r="T1377" s="6">
        <f t="shared" si="561"/>
        <v>0.12</v>
      </c>
      <c r="U1377" s="10">
        <f t="shared" si="541"/>
        <v>10</v>
      </c>
      <c r="V1377" s="10">
        <v>252</v>
      </c>
      <c r="W1377" s="12">
        <f t="shared" si="553"/>
        <v>1.004507297</v>
      </c>
      <c r="X1377" s="5">
        <f t="shared" si="554"/>
        <v>0.17174096</v>
      </c>
      <c r="Y1377" s="11">
        <f t="shared" si="555"/>
        <v>0</v>
      </c>
      <c r="Z1377" s="2" t="s">
        <v>65</v>
      </c>
      <c r="AA1377" s="64">
        <f t="shared" si="562"/>
        <v>44838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2"/>
      <c r="DH1377" s="1"/>
      <c r="DI1377" s="1"/>
      <c r="DJ1377" s="1"/>
      <c r="DK1377" s="1"/>
      <c r="DL1377" s="1"/>
      <c r="DM1377" s="1"/>
    </row>
    <row r="1378" spans="1:117" x14ac:dyDescent="0.2">
      <c r="A1378" s="97">
        <f t="shared" si="556"/>
        <v>44819</v>
      </c>
      <c r="B1378" s="5">
        <f t="shared" si="545"/>
        <v>38.301032049999996</v>
      </c>
      <c r="C1378" s="5">
        <f t="shared" si="557"/>
        <v>31.24994439</v>
      </c>
      <c r="D1378" s="63">
        <f t="shared" si="558"/>
        <v>5739.56</v>
      </c>
      <c r="E1378" s="11">
        <f>IF(K1378=1,VLOOKUP(A1378,[1]Plan1!$BO$80:$BQ$314,3),E1377)</f>
        <v>5769.98</v>
      </c>
      <c r="F1378" s="143">
        <f t="shared" si="559"/>
        <v>44363</v>
      </c>
      <c r="G1378" s="9">
        <f t="shared" si="546"/>
        <v>5.3000578441551038E-3</v>
      </c>
      <c r="H1378" s="64">
        <f t="shared" si="563"/>
        <v>44851</v>
      </c>
      <c r="I1378" s="64">
        <f t="shared" si="547"/>
        <v>44819</v>
      </c>
      <c r="J1378" s="1">
        <f t="shared" si="560"/>
        <v>22</v>
      </c>
      <c r="K1378" s="1">
        <f t="shared" si="543"/>
        <v>22</v>
      </c>
      <c r="L1378" s="5">
        <f t="shared" si="548"/>
        <v>1.00530005</v>
      </c>
      <c r="M1378" s="12">
        <f t="shared" si="544"/>
        <v>1.00530005</v>
      </c>
      <c r="N1378" s="12">
        <f t="shared" si="564"/>
        <v>1.2131573104437803</v>
      </c>
      <c r="O1378" s="5">
        <f t="shared" si="542"/>
        <v>1.2195871</v>
      </c>
      <c r="P1378" s="5">
        <f t="shared" si="549"/>
        <v>38.112029049999997</v>
      </c>
      <c r="Q1378" s="10">
        <f t="shared" si="550"/>
        <v>0</v>
      </c>
      <c r="R1378" s="6">
        <f t="shared" si="551"/>
        <v>0</v>
      </c>
      <c r="S1378" s="5">
        <f t="shared" si="552"/>
        <v>0</v>
      </c>
      <c r="T1378" s="6">
        <f t="shared" si="561"/>
        <v>0.12</v>
      </c>
      <c r="U1378" s="10">
        <f t="shared" si="541"/>
        <v>11</v>
      </c>
      <c r="V1378" s="10">
        <v>252</v>
      </c>
      <c r="W1378" s="12">
        <f t="shared" si="553"/>
        <v>1.004959143</v>
      </c>
      <c r="X1378" s="5">
        <f t="shared" si="554"/>
        <v>0.189003</v>
      </c>
      <c r="Y1378" s="11">
        <f t="shared" si="555"/>
        <v>0</v>
      </c>
      <c r="Z1378" s="2" t="s">
        <v>65</v>
      </c>
      <c r="AA1378" s="64">
        <f t="shared" si="562"/>
        <v>44838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2"/>
      <c r="DH1378" s="1"/>
      <c r="DI1378" s="1"/>
      <c r="DJ1378" s="1"/>
      <c r="DK1378" s="1"/>
      <c r="DL1378" s="1"/>
      <c r="DM1378" s="1"/>
    </row>
    <row r="1379" spans="1:117" x14ac:dyDescent="0.2">
      <c r="A1379" s="97">
        <f t="shared" si="556"/>
        <v>44820</v>
      </c>
      <c r="B1379" s="5">
        <f t="shared" si="545"/>
        <v>38.327906829999996</v>
      </c>
      <c r="C1379" s="5">
        <f t="shared" si="557"/>
        <v>31.24994439</v>
      </c>
      <c r="D1379" s="63">
        <f t="shared" si="558"/>
        <v>5739.56</v>
      </c>
      <c r="E1379" s="11">
        <f>IF(K1379=1,VLOOKUP(A1379,[1]Plan1!$BO$80:$BQ$314,3),E1378)</f>
        <v>5769.98</v>
      </c>
      <c r="F1379" s="143">
        <f t="shared" si="559"/>
        <v>44363</v>
      </c>
      <c r="G1379" s="9">
        <f t="shared" si="546"/>
        <v>5.3000578441551038E-3</v>
      </c>
      <c r="H1379" s="64">
        <f t="shared" si="563"/>
        <v>44851</v>
      </c>
      <c r="I1379" s="64">
        <f t="shared" si="547"/>
        <v>44851</v>
      </c>
      <c r="J1379" s="1">
        <f t="shared" si="560"/>
        <v>21</v>
      </c>
      <c r="K1379" s="1">
        <f t="shared" si="543"/>
        <v>1</v>
      </c>
      <c r="L1379" s="5">
        <f t="shared" si="548"/>
        <v>1.0002517399999999</v>
      </c>
      <c r="M1379" s="12">
        <f t="shared" si="544"/>
        <v>1.00530005</v>
      </c>
      <c r="N1379" s="12">
        <f t="shared" si="564"/>
        <v>1.2195871048469977</v>
      </c>
      <c r="O1379" s="5">
        <f t="shared" si="542"/>
        <v>1.21989412</v>
      </c>
      <c r="P1379" s="5">
        <f t="shared" si="549"/>
        <v>38.121623409999998</v>
      </c>
      <c r="Q1379" s="10">
        <f t="shared" si="550"/>
        <v>0</v>
      </c>
      <c r="R1379" s="6">
        <f t="shared" si="551"/>
        <v>0</v>
      </c>
      <c r="S1379" s="5">
        <f t="shared" si="552"/>
        <v>0</v>
      </c>
      <c r="T1379" s="6">
        <f t="shared" si="561"/>
        <v>0.12</v>
      </c>
      <c r="U1379" s="10">
        <f t="shared" si="541"/>
        <v>12</v>
      </c>
      <c r="V1379" s="10">
        <v>252</v>
      </c>
      <c r="W1379" s="12">
        <f t="shared" si="553"/>
        <v>1.005411192</v>
      </c>
      <c r="X1379" s="5">
        <f t="shared" si="554"/>
        <v>0.20628342</v>
      </c>
      <c r="Y1379" s="11">
        <f t="shared" si="555"/>
        <v>0</v>
      </c>
      <c r="Z1379" s="2" t="s">
        <v>65</v>
      </c>
      <c r="AA1379" s="64">
        <f t="shared" si="562"/>
        <v>44838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2"/>
      <c r="DH1379" s="1"/>
      <c r="DI1379" s="1"/>
      <c r="DJ1379" s="1"/>
      <c r="DK1379" s="1"/>
      <c r="DL1379" s="1"/>
      <c r="DM1379" s="1"/>
    </row>
    <row r="1380" spans="1:117" x14ac:dyDescent="0.2">
      <c r="A1380" s="97">
        <f t="shared" si="556"/>
        <v>44821</v>
      </c>
      <c r="B1380" s="5">
        <f t="shared" si="545"/>
        <v>38.354801160000001</v>
      </c>
      <c r="C1380" s="5">
        <f t="shared" si="557"/>
        <v>31.24994439</v>
      </c>
      <c r="D1380" s="63">
        <f t="shared" si="558"/>
        <v>5739.56</v>
      </c>
      <c r="E1380" s="11">
        <f>IF(K1380=1,VLOOKUP(A1380,[1]Plan1!$BO$80:$BQ$314,3),E1379)</f>
        <v>5769.98</v>
      </c>
      <c r="F1380" s="143">
        <f t="shared" si="559"/>
        <v>44363</v>
      </c>
      <c r="G1380" s="9">
        <f t="shared" si="546"/>
        <v>5.3000578441551038E-3</v>
      </c>
      <c r="H1380" s="64">
        <f t="shared" si="563"/>
        <v>44851</v>
      </c>
      <c r="I1380" s="64">
        <f t="shared" si="547"/>
        <v>44851</v>
      </c>
      <c r="J1380" s="1">
        <f t="shared" si="560"/>
        <v>21</v>
      </c>
      <c r="K1380" s="1">
        <f t="shared" si="543"/>
        <v>2</v>
      </c>
      <c r="L1380" s="5">
        <f t="shared" si="548"/>
        <v>1.0005035600000001</v>
      </c>
      <c r="M1380" s="12">
        <f t="shared" si="544"/>
        <v>1.00530005</v>
      </c>
      <c r="N1380" s="12">
        <f t="shared" si="564"/>
        <v>1.2195871048469977</v>
      </c>
      <c r="O1380" s="5">
        <f t="shared" si="542"/>
        <v>1.22020124</v>
      </c>
      <c r="P1380" s="5">
        <f t="shared" si="549"/>
        <v>38.131220890000002</v>
      </c>
      <c r="Q1380" s="10">
        <f t="shared" si="550"/>
        <v>0</v>
      </c>
      <c r="R1380" s="6">
        <f t="shared" si="551"/>
        <v>0</v>
      </c>
      <c r="S1380" s="5">
        <f t="shared" si="552"/>
        <v>0</v>
      </c>
      <c r="T1380" s="6">
        <f t="shared" si="561"/>
        <v>0.12</v>
      </c>
      <c r="U1380" s="10">
        <f t="shared" si="541"/>
        <v>13</v>
      </c>
      <c r="V1380" s="10">
        <v>252</v>
      </c>
      <c r="W1380" s="12">
        <f t="shared" si="553"/>
        <v>1.0058634440000001</v>
      </c>
      <c r="X1380" s="5">
        <f t="shared" si="554"/>
        <v>0.22358027</v>
      </c>
      <c r="Y1380" s="11">
        <f t="shared" si="555"/>
        <v>0</v>
      </c>
      <c r="Z1380" s="2" t="s">
        <v>65</v>
      </c>
      <c r="AA1380" s="64">
        <f t="shared" si="562"/>
        <v>44838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2"/>
      <c r="DH1380" s="1"/>
      <c r="DI1380" s="1"/>
      <c r="DJ1380" s="1"/>
      <c r="DK1380" s="1"/>
      <c r="DL1380" s="1"/>
      <c r="DM1380" s="1"/>
    </row>
    <row r="1381" spans="1:117" x14ac:dyDescent="0.2">
      <c r="A1381" s="97">
        <f t="shared" si="556"/>
        <v>44822</v>
      </c>
      <c r="B1381" s="5">
        <f t="shared" si="545"/>
        <v>38.354801160000001</v>
      </c>
      <c r="C1381" s="5">
        <f t="shared" si="557"/>
        <v>31.24994439</v>
      </c>
      <c r="D1381" s="63">
        <f t="shared" si="558"/>
        <v>5739.56</v>
      </c>
      <c r="E1381" s="11">
        <f>IF(K1381=1,VLOOKUP(A1381,[1]Plan1!$BO$80:$BQ$314,3),E1380)</f>
        <v>5769.98</v>
      </c>
      <c r="F1381" s="143">
        <f t="shared" si="559"/>
        <v>44363</v>
      </c>
      <c r="G1381" s="9">
        <f t="shared" si="546"/>
        <v>5.3000578441551038E-3</v>
      </c>
      <c r="H1381" s="64">
        <f t="shared" si="563"/>
        <v>44851</v>
      </c>
      <c r="I1381" s="64">
        <f t="shared" si="547"/>
        <v>44851</v>
      </c>
      <c r="J1381" s="1">
        <f t="shared" si="560"/>
        <v>21</v>
      </c>
      <c r="K1381" s="1">
        <f t="shared" si="543"/>
        <v>2</v>
      </c>
      <c r="L1381" s="5">
        <f t="shared" si="548"/>
        <v>1.0005035600000001</v>
      </c>
      <c r="M1381" s="12">
        <f t="shared" si="544"/>
        <v>1.00530005</v>
      </c>
      <c r="N1381" s="12">
        <f t="shared" si="564"/>
        <v>1.2195871048469977</v>
      </c>
      <c r="O1381" s="5">
        <f t="shared" si="542"/>
        <v>1.22020124</v>
      </c>
      <c r="P1381" s="5">
        <f t="shared" si="549"/>
        <v>38.131220890000002</v>
      </c>
      <c r="Q1381" s="10">
        <f t="shared" si="550"/>
        <v>0</v>
      </c>
      <c r="R1381" s="6">
        <f t="shared" si="551"/>
        <v>0</v>
      </c>
      <c r="S1381" s="5">
        <f t="shared" si="552"/>
        <v>0</v>
      </c>
      <c r="T1381" s="6">
        <f t="shared" si="561"/>
        <v>0.12</v>
      </c>
      <c r="U1381" s="10">
        <f t="shared" ref="U1381:U1397" si="565">IF(Q1380&gt;0,1,IF(K1381=K1380,U1380,U1380+1))</f>
        <v>13</v>
      </c>
      <c r="V1381" s="10">
        <v>252</v>
      </c>
      <c r="W1381" s="12">
        <f t="shared" si="553"/>
        <v>1.0058634440000001</v>
      </c>
      <c r="X1381" s="5">
        <f t="shared" si="554"/>
        <v>0.22358027</v>
      </c>
      <c r="Y1381" s="11">
        <f t="shared" si="555"/>
        <v>0</v>
      </c>
      <c r="Z1381" s="2" t="s">
        <v>65</v>
      </c>
      <c r="AA1381" s="64">
        <f t="shared" si="562"/>
        <v>44838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2"/>
      <c r="DH1381" s="1"/>
      <c r="DI1381" s="1"/>
      <c r="DJ1381" s="1"/>
      <c r="DK1381" s="1"/>
      <c r="DL1381" s="1"/>
      <c r="DM1381" s="1"/>
    </row>
    <row r="1382" spans="1:117" x14ac:dyDescent="0.2">
      <c r="A1382" s="97">
        <f t="shared" si="556"/>
        <v>44823</v>
      </c>
      <c r="B1382" s="5">
        <f t="shared" si="545"/>
        <v>38.354801160000001</v>
      </c>
      <c r="C1382" s="5">
        <f t="shared" si="557"/>
        <v>31.24994439</v>
      </c>
      <c r="D1382" s="63">
        <f t="shared" si="558"/>
        <v>5739.56</v>
      </c>
      <c r="E1382" s="11">
        <f>IF(K1382=1,VLOOKUP(A1382,[1]Plan1!$BO$80:$BQ$314,3),E1381)</f>
        <v>5769.98</v>
      </c>
      <c r="F1382" s="143">
        <f t="shared" si="559"/>
        <v>44363</v>
      </c>
      <c r="G1382" s="9">
        <f t="shared" si="546"/>
        <v>5.3000578441551038E-3</v>
      </c>
      <c r="H1382" s="64">
        <f t="shared" si="563"/>
        <v>44851</v>
      </c>
      <c r="I1382" s="64">
        <f t="shared" si="547"/>
        <v>44851</v>
      </c>
      <c r="J1382" s="1">
        <f t="shared" si="560"/>
        <v>21</v>
      </c>
      <c r="K1382" s="1">
        <f t="shared" si="543"/>
        <v>2</v>
      </c>
      <c r="L1382" s="5">
        <f t="shared" si="548"/>
        <v>1.0005035600000001</v>
      </c>
      <c r="M1382" s="12">
        <f t="shared" si="544"/>
        <v>1.00530005</v>
      </c>
      <c r="N1382" s="12">
        <f t="shared" si="564"/>
        <v>1.2195871048469977</v>
      </c>
      <c r="O1382" s="5">
        <f t="shared" si="542"/>
        <v>1.22020124</v>
      </c>
      <c r="P1382" s="5">
        <f t="shared" si="549"/>
        <v>38.131220890000002</v>
      </c>
      <c r="Q1382" s="10">
        <f t="shared" si="550"/>
        <v>0</v>
      </c>
      <c r="R1382" s="6">
        <f t="shared" si="551"/>
        <v>0</v>
      </c>
      <c r="S1382" s="5">
        <f t="shared" si="552"/>
        <v>0</v>
      </c>
      <c r="T1382" s="6">
        <f t="shared" si="561"/>
        <v>0.12</v>
      </c>
      <c r="U1382" s="10">
        <f t="shared" si="565"/>
        <v>13</v>
      </c>
      <c r="V1382" s="10">
        <v>252</v>
      </c>
      <c r="W1382" s="12">
        <f t="shared" si="553"/>
        <v>1.0058634440000001</v>
      </c>
      <c r="X1382" s="5">
        <f t="shared" si="554"/>
        <v>0.22358027</v>
      </c>
      <c r="Y1382" s="11">
        <f t="shared" si="555"/>
        <v>0</v>
      </c>
      <c r="Z1382" s="2" t="s">
        <v>65</v>
      </c>
      <c r="AA1382" s="64">
        <f t="shared" si="562"/>
        <v>44838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2"/>
      <c r="DH1382" s="1"/>
      <c r="DI1382" s="1"/>
      <c r="DJ1382" s="1"/>
      <c r="DK1382" s="1"/>
      <c r="DL1382" s="1"/>
      <c r="DM1382" s="1"/>
    </row>
    <row r="1383" spans="1:117" x14ac:dyDescent="0.2">
      <c r="A1383" s="97">
        <f t="shared" si="556"/>
        <v>44824</v>
      </c>
      <c r="B1383" s="5">
        <f t="shared" si="545"/>
        <v>38.38171354</v>
      </c>
      <c r="C1383" s="5">
        <f t="shared" si="557"/>
        <v>31.24994439</v>
      </c>
      <c r="D1383" s="63">
        <f t="shared" si="558"/>
        <v>5739.56</v>
      </c>
      <c r="E1383" s="11">
        <f>IF(K1383=1,VLOOKUP(A1383,[1]Plan1!$BO$80:$BQ$314,3),E1382)</f>
        <v>5769.98</v>
      </c>
      <c r="F1383" s="143">
        <f t="shared" si="559"/>
        <v>44363</v>
      </c>
      <c r="G1383" s="9">
        <f t="shared" si="546"/>
        <v>5.3000578441551038E-3</v>
      </c>
      <c r="H1383" s="64">
        <f t="shared" si="563"/>
        <v>44851</v>
      </c>
      <c r="I1383" s="64">
        <f t="shared" si="547"/>
        <v>44851</v>
      </c>
      <c r="J1383" s="1">
        <f t="shared" si="560"/>
        <v>21</v>
      </c>
      <c r="K1383" s="1">
        <f t="shared" si="543"/>
        <v>3</v>
      </c>
      <c r="L1383" s="5">
        <f t="shared" si="548"/>
        <v>1.0007554299999999</v>
      </c>
      <c r="M1383" s="12">
        <f t="shared" si="544"/>
        <v>1.00530005</v>
      </c>
      <c r="N1383" s="12">
        <f t="shared" si="564"/>
        <v>1.2195871048469977</v>
      </c>
      <c r="O1383" s="5">
        <f t="shared" si="542"/>
        <v>1.2205084100000001</v>
      </c>
      <c r="P1383" s="5">
        <f t="shared" si="549"/>
        <v>38.14081994</v>
      </c>
      <c r="Q1383" s="10">
        <f t="shared" si="550"/>
        <v>0</v>
      </c>
      <c r="R1383" s="6">
        <f t="shared" si="551"/>
        <v>0</v>
      </c>
      <c r="S1383" s="5">
        <f t="shared" si="552"/>
        <v>0</v>
      </c>
      <c r="T1383" s="6">
        <f t="shared" si="561"/>
        <v>0.12</v>
      </c>
      <c r="U1383" s="10">
        <f t="shared" si="565"/>
        <v>14</v>
      </c>
      <c r="V1383" s="10">
        <v>252</v>
      </c>
      <c r="W1383" s="12">
        <f t="shared" si="553"/>
        <v>1.0063158999999999</v>
      </c>
      <c r="X1383" s="5">
        <f t="shared" si="554"/>
        <v>0.24089360000000001</v>
      </c>
      <c r="Y1383" s="11">
        <f t="shared" si="555"/>
        <v>0</v>
      </c>
      <c r="Z1383" s="2" t="s">
        <v>65</v>
      </c>
      <c r="AA1383" s="64">
        <f t="shared" si="562"/>
        <v>44838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2"/>
      <c r="DH1383" s="1"/>
      <c r="DI1383" s="1"/>
      <c r="DJ1383" s="1"/>
      <c r="DK1383" s="1"/>
      <c r="DL1383" s="1"/>
      <c r="DM1383" s="1"/>
    </row>
    <row r="1384" spans="1:117" x14ac:dyDescent="0.2">
      <c r="A1384" s="97">
        <f t="shared" si="556"/>
        <v>44825</v>
      </c>
      <c r="B1384" s="5">
        <f t="shared" si="545"/>
        <v>38.408645489999998</v>
      </c>
      <c r="C1384" s="5">
        <f t="shared" si="557"/>
        <v>31.24994439</v>
      </c>
      <c r="D1384" s="63">
        <f t="shared" si="558"/>
        <v>5739.56</v>
      </c>
      <c r="E1384" s="11">
        <f>IF(K1384=1,VLOOKUP(A1384,[1]Plan1!$BO$80:$BQ$314,3),E1383)</f>
        <v>5769.98</v>
      </c>
      <c r="F1384" s="143">
        <f t="shared" si="559"/>
        <v>44363</v>
      </c>
      <c r="G1384" s="9">
        <f t="shared" si="546"/>
        <v>5.3000578441551038E-3</v>
      </c>
      <c r="H1384" s="64">
        <f t="shared" si="563"/>
        <v>44851</v>
      </c>
      <c r="I1384" s="64">
        <f t="shared" si="547"/>
        <v>44851</v>
      </c>
      <c r="J1384" s="1">
        <f t="shared" si="560"/>
        <v>21</v>
      </c>
      <c r="K1384" s="1">
        <f t="shared" si="543"/>
        <v>4</v>
      </c>
      <c r="L1384" s="5">
        <f t="shared" si="548"/>
        <v>1.00100737</v>
      </c>
      <c r="M1384" s="12">
        <f t="shared" si="544"/>
        <v>1.00530005</v>
      </c>
      <c r="N1384" s="12">
        <f t="shared" si="564"/>
        <v>1.2195871048469977</v>
      </c>
      <c r="O1384" s="5">
        <f t="shared" si="542"/>
        <v>1.2208156800000001</v>
      </c>
      <c r="P1384" s="5">
        <f t="shared" si="549"/>
        <v>38.150422110000001</v>
      </c>
      <c r="Q1384" s="10">
        <f t="shared" si="550"/>
        <v>0</v>
      </c>
      <c r="R1384" s="6">
        <f t="shared" si="551"/>
        <v>0</v>
      </c>
      <c r="S1384" s="5">
        <f t="shared" si="552"/>
        <v>0</v>
      </c>
      <c r="T1384" s="6">
        <f t="shared" si="561"/>
        <v>0.12</v>
      </c>
      <c r="U1384" s="10">
        <f t="shared" si="565"/>
        <v>15</v>
      </c>
      <c r="V1384" s="10">
        <v>252</v>
      </c>
      <c r="W1384" s="12">
        <f t="shared" si="553"/>
        <v>1.006768559</v>
      </c>
      <c r="X1384" s="5">
        <f t="shared" si="554"/>
        <v>0.25822338</v>
      </c>
      <c r="Y1384" s="11">
        <f t="shared" si="555"/>
        <v>0</v>
      </c>
      <c r="Z1384" s="2" t="s">
        <v>65</v>
      </c>
      <c r="AA1384" s="64">
        <f t="shared" si="562"/>
        <v>44838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2"/>
      <c r="DH1384" s="1"/>
      <c r="DI1384" s="1"/>
      <c r="DJ1384" s="1"/>
      <c r="DK1384" s="1"/>
      <c r="DL1384" s="1"/>
      <c r="DM1384" s="1"/>
    </row>
    <row r="1385" spans="1:117" x14ac:dyDescent="0.2">
      <c r="A1385" s="97">
        <f t="shared" si="556"/>
        <v>44826</v>
      </c>
      <c r="B1385" s="5">
        <f t="shared" si="545"/>
        <v>38.435595800000002</v>
      </c>
      <c r="C1385" s="5">
        <f t="shared" si="557"/>
        <v>31.24994439</v>
      </c>
      <c r="D1385" s="63">
        <f t="shared" si="558"/>
        <v>5739.56</v>
      </c>
      <c r="E1385" s="11">
        <f>IF(K1385=1,VLOOKUP(A1385,[1]Plan1!$BO$80:$BQ$314,3),E1384)</f>
        <v>5769.98</v>
      </c>
      <c r="F1385" s="143">
        <f t="shared" si="559"/>
        <v>44363</v>
      </c>
      <c r="G1385" s="9">
        <f t="shared" si="546"/>
        <v>5.3000578441551038E-3</v>
      </c>
      <c r="H1385" s="64">
        <f t="shared" si="563"/>
        <v>44851</v>
      </c>
      <c r="I1385" s="64">
        <f t="shared" si="547"/>
        <v>44851</v>
      </c>
      <c r="J1385" s="1">
        <f t="shared" si="560"/>
        <v>21</v>
      </c>
      <c r="K1385" s="1">
        <f t="shared" si="543"/>
        <v>5</v>
      </c>
      <c r="L1385" s="5">
        <f t="shared" si="548"/>
        <v>1.0012593700000001</v>
      </c>
      <c r="M1385" s="12">
        <f t="shared" si="544"/>
        <v>1.00530005</v>
      </c>
      <c r="N1385" s="12">
        <f t="shared" si="564"/>
        <v>1.2195871048469977</v>
      </c>
      <c r="O1385" s="5">
        <f t="shared" ref="O1385:O1397" si="566">TRUNC(TRUNC((L1385*N1385),15),8)</f>
        <v>1.2211230099999999</v>
      </c>
      <c r="P1385" s="5">
        <f t="shared" si="549"/>
        <v>38.16002615</v>
      </c>
      <c r="Q1385" s="10">
        <f t="shared" si="550"/>
        <v>0</v>
      </c>
      <c r="R1385" s="6">
        <f t="shared" si="551"/>
        <v>0</v>
      </c>
      <c r="S1385" s="5">
        <f t="shared" si="552"/>
        <v>0</v>
      </c>
      <c r="T1385" s="6">
        <f t="shared" si="561"/>
        <v>0.12</v>
      </c>
      <c r="U1385" s="10">
        <f t="shared" si="565"/>
        <v>16</v>
      </c>
      <c r="V1385" s="10">
        <v>252</v>
      </c>
      <c r="W1385" s="12">
        <f t="shared" si="553"/>
        <v>1.007221422</v>
      </c>
      <c r="X1385" s="5">
        <f t="shared" si="554"/>
        <v>0.27556965</v>
      </c>
      <c r="Y1385" s="11">
        <f t="shared" si="555"/>
        <v>0</v>
      </c>
      <c r="Z1385" s="2" t="s">
        <v>65</v>
      </c>
      <c r="AA1385" s="64">
        <f t="shared" si="562"/>
        <v>44838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2"/>
      <c r="DH1385" s="1"/>
      <c r="DI1385" s="1"/>
      <c r="DJ1385" s="1"/>
      <c r="DK1385" s="1"/>
      <c r="DL1385" s="1"/>
      <c r="DM1385" s="1"/>
    </row>
    <row r="1386" spans="1:117" x14ac:dyDescent="0.2">
      <c r="A1386" s="97">
        <f t="shared" si="556"/>
        <v>44827</v>
      </c>
      <c r="B1386" s="5">
        <f t="shared" si="545"/>
        <v>38.462565399999995</v>
      </c>
      <c r="C1386" s="5">
        <f t="shared" si="557"/>
        <v>31.24994439</v>
      </c>
      <c r="D1386" s="63">
        <f t="shared" si="558"/>
        <v>5739.56</v>
      </c>
      <c r="E1386" s="11">
        <f>IF(K1386=1,VLOOKUP(A1386,[1]Plan1!$BO$80:$BQ$314,3),E1385)</f>
        <v>5769.98</v>
      </c>
      <c r="F1386" s="143">
        <f t="shared" si="559"/>
        <v>44363</v>
      </c>
      <c r="G1386" s="9">
        <f t="shared" si="546"/>
        <v>5.3000578441551038E-3</v>
      </c>
      <c r="H1386" s="64">
        <f t="shared" si="563"/>
        <v>44851</v>
      </c>
      <c r="I1386" s="64">
        <f t="shared" si="547"/>
        <v>44851</v>
      </c>
      <c r="J1386" s="1">
        <f t="shared" si="560"/>
        <v>21</v>
      </c>
      <c r="K1386" s="1">
        <f t="shared" ref="K1386:K1397" si="567">(J1386-(NETWORKDAYS(A1386,I1386,AD$118:AD$502)-1))</f>
        <v>6</v>
      </c>
      <c r="L1386" s="5">
        <f t="shared" si="548"/>
        <v>1.00151144</v>
      </c>
      <c r="M1386" s="12">
        <f t="shared" ref="M1386:M1397" si="568">IF(I1386&gt;I1385,L1385,M1385)</f>
        <v>1.00530005</v>
      </c>
      <c r="N1386" s="12">
        <f t="shared" si="564"/>
        <v>1.2195871048469977</v>
      </c>
      <c r="O1386" s="5">
        <f t="shared" si="566"/>
        <v>1.2214304300000001</v>
      </c>
      <c r="P1386" s="5">
        <f t="shared" si="549"/>
        <v>38.169633009999998</v>
      </c>
      <c r="Q1386" s="10">
        <f t="shared" si="550"/>
        <v>0</v>
      </c>
      <c r="R1386" s="6">
        <f t="shared" si="551"/>
        <v>0</v>
      </c>
      <c r="S1386" s="5">
        <f t="shared" si="552"/>
        <v>0</v>
      </c>
      <c r="T1386" s="6">
        <f t="shared" si="561"/>
        <v>0.12</v>
      </c>
      <c r="U1386" s="10">
        <f t="shared" si="565"/>
        <v>17</v>
      </c>
      <c r="V1386" s="10">
        <v>252</v>
      </c>
      <c r="W1386" s="12">
        <f t="shared" si="553"/>
        <v>1.0076744879999999</v>
      </c>
      <c r="X1386" s="5">
        <f t="shared" si="554"/>
        <v>0.29293238999999999</v>
      </c>
      <c r="Y1386" s="11">
        <f t="shared" si="555"/>
        <v>0</v>
      </c>
      <c r="Z1386" s="2" t="s">
        <v>65</v>
      </c>
      <c r="AA1386" s="64">
        <f t="shared" si="562"/>
        <v>44838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2"/>
      <c r="DH1386" s="1"/>
      <c r="DI1386" s="1"/>
      <c r="DJ1386" s="1"/>
      <c r="DK1386" s="1"/>
      <c r="DL1386" s="1"/>
      <c r="DM1386" s="1"/>
    </row>
    <row r="1387" spans="1:117" x14ac:dyDescent="0.2">
      <c r="A1387" s="97">
        <f t="shared" si="556"/>
        <v>44828</v>
      </c>
      <c r="B1387" s="5">
        <f t="shared" si="545"/>
        <v>38.489554009999999</v>
      </c>
      <c r="C1387" s="5">
        <f t="shared" si="557"/>
        <v>31.24994439</v>
      </c>
      <c r="D1387" s="63">
        <f t="shared" si="558"/>
        <v>5739.56</v>
      </c>
      <c r="E1387" s="11">
        <f>IF(K1387=1,VLOOKUP(A1387,[1]Plan1!$BO$80:$BQ$314,3),E1386)</f>
        <v>5769.98</v>
      </c>
      <c r="F1387" s="143">
        <f t="shared" si="559"/>
        <v>44363</v>
      </c>
      <c r="G1387" s="9">
        <f t="shared" si="546"/>
        <v>5.3000578441551038E-3</v>
      </c>
      <c r="H1387" s="64">
        <f t="shared" si="563"/>
        <v>44851</v>
      </c>
      <c r="I1387" s="64">
        <f t="shared" si="547"/>
        <v>44851</v>
      </c>
      <c r="J1387" s="1">
        <f t="shared" si="560"/>
        <v>21</v>
      </c>
      <c r="K1387" s="1">
        <f t="shared" si="567"/>
        <v>7</v>
      </c>
      <c r="L1387" s="5">
        <f t="shared" si="548"/>
        <v>1.00176357</v>
      </c>
      <c r="M1387" s="12">
        <f t="shared" si="568"/>
        <v>1.00530005</v>
      </c>
      <c r="N1387" s="12">
        <f t="shared" si="564"/>
        <v>1.2195871048469977</v>
      </c>
      <c r="O1387" s="5">
        <f t="shared" si="566"/>
        <v>1.22173793</v>
      </c>
      <c r="P1387" s="5">
        <f t="shared" si="549"/>
        <v>38.179242369999997</v>
      </c>
      <c r="Q1387" s="10">
        <f t="shared" si="550"/>
        <v>0</v>
      </c>
      <c r="R1387" s="6">
        <f t="shared" si="551"/>
        <v>0</v>
      </c>
      <c r="S1387" s="5">
        <f t="shared" si="552"/>
        <v>0</v>
      </c>
      <c r="T1387" s="6">
        <f t="shared" si="561"/>
        <v>0.12</v>
      </c>
      <c r="U1387" s="10">
        <f t="shared" si="565"/>
        <v>18</v>
      </c>
      <c r="V1387" s="10">
        <v>252</v>
      </c>
      <c r="W1387" s="12">
        <f t="shared" si="553"/>
        <v>1.0081277580000001</v>
      </c>
      <c r="X1387" s="5">
        <f t="shared" si="554"/>
        <v>0.31031164</v>
      </c>
      <c r="Y1387" s="11">
        <f t="shared" si="555"/>
        <v>0</v>
      </c>
      <c r="Z1387" s="2" t="s">
        <v>65</v>
      </c>
      <c r="AA1387" s="64">
        <f t="shared" si="562"/>
        <v>44838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2"/>
      <c r="DH1387" s="1"/>
      <c r="DI1387" s="1"/>
      <c r="DJ1387" s="1"/>
      <c r="DK1387" s="1"/>
      <c r="DL1387" s="1"/>
      <c r="DM1387" s="1"/>
    </row>
    <row r="1388" spans="1:117" x14ac:dyDescent="0.2">
      <c r="A1388" s="97">
        <f t="shared" si="556"/>
        <v>44829</v>
      </c>
      <c r="B1388" s="5">
        <f t="shared" si="545"/>
        <v>38.489554009999999</v>
      </c>
      <c r="C1388" s="5">
        <f t="shared" si="557"/>
        <v>31.24994439</v>
      </c>
      <c r="D1388" s="63">
        <f t="shared" si="558"/>
        <v>5739.56</v>
      </c>
      <c r="E1388" s="11">
        <f>IF(K1388=1,VLOOKUP(A1388,[1]Plan1!$BO$80:$BQ$314,3),E1387)</f>
        <v>5769.98</v>
      </c>
      <c r="F1388" s="143">
        <f t="shared" si="559"/>
        <v>44363</v>
      </c>
      <c r="G1388" s="9">
        <f t="shared" si="546"/>
        <v>5.3000578441551038E-3</v>
      </c>
      <c r="H1388" s="64">
        <f t="shared" si="563"/>
        <v>44851</v>
      </c>
      <c r="I1388" s="64">
        <f t="shared" si="547"/>
        <v>44851</v>
      </c>
      <c r="J1388" s="1">
        <f t="shared" si="560"/>
        <v>21</v>
      </c>
      <c r="K1388" s="1">
        <f t="shared" si="567"/>
        <v>7</v>
      </c>
      <c r="L1388" s="5">
        <f t="shared" si="548"/>
        <v>1.00176357</v>
      </c>
      <c r="M1388" s="12">
        <f t="shared" si="568"/>
        <v>1.00530005</v>
      </c>
      <c r="N1388" s="12">
        <f t="shared" si="564"/>
        <v>1.2195871048469977</v>
      </c>
      <c r="O1388" s="5">
        <f t="shared" si="566"/>
        <v>1.22173793</v>
      </c>
      <c r="P1388" s="5">
        <f t="shared" si="549"/>
        <v>38.179242369999997</v>
      </c>
      <c r="Q1388" s="10">
        <f t="shared" si="550"/>
        <v>0</v>
      </c>
      <c r="R1388" s="6">
        <f t="shared" si="551"/>
        <v>0</v>
      </c>
      <c r="S1388" s="5">
        <f t="shared" si="552"/>
        <v>0</v>
      </c>
      <c r="T1388" s="6">
        <f t="shared" si="561"/>
        <v>0.12</v>
      </c>
      <c r="U1388" s="10">
        <f t="shared" si="565"/>
        <v>18</v>
      </c>
      <c r="V1388" s="10">
        <v>252</v>
      </c>
      <c r="W1388" s="12">
        <f t="shared" si="553"/>
        <v>1.0081277580000001</v>
      </c>
      <c r="X1388" s="5">
        <f t="shared" si="554"/>
        <v>0.31031164</v>
      </c>
      <c r="Y1388" s="11">
        <f t="shared" si="555"/>
        <v>0</v>
      </c>
      <c r="Z1388" s="2" t="s">
        <v>65</v>
      </c>
      <c r="AA1388" s="64">
        <f t="shared" si="562"/>
        <v>44838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2"/>
      <c r="DH1388" s="1"/>
      <c r="DI1388" s="1"/>
      <c r="DJ1388" s="1"/>
      <c r="DK1388" s="1"/>
      <c r="DL1388" s="1"/>
      <c r="DM1388" s="1"/>
    </row>
    <row r="1389" spans="1:117" x14ac:dyDescent="0.2">
      <c r="A1389" s="97">
        <f t="shared" si="556"/>
        <v>44830</v>
      </c>
      <c r="B1389" s="5">
        <f t="shared" si="545"/>
        <v>38.489554009999999</v>
      </c>
      <c r="C1389" s="5">
        <f t="shared" si="557"/>
        <v>31.24994439</v>
      </c>
      <c r="D1389" s="63">
        <f t="shared" si="558"/>
        <v>5739.56</v>
      </c>
      <c r="E1389" s="11">
        <f>IF(K1389=1,VLOOKUP(A1389,[1]Plan1!$BO$80:$BQ$314,3),E1388)</f>
        <v>5769.98</v>
      </c>
      <c r="F1389" s="143">
        <f t="shared" si="559"/>
        <v>44363</v>
      </c>
      <c r="G1389" s="9">
        <f t="shared" si="546"/>
        <v>5.3000578441551038E-3</v>
      </c>
      <c r="H1389" s="64">
        <f t="shared" si="563"/>
        <v>44851</v>
      </c>
      <c r="I1389" s="64">
        <f t="shared" si="547"/>
        <v>44851</v>
      </c>
      <c r="J1389" s="1">
        <f t="shared" si="560"/>
        <v>21</v>
      </c>
      <c r="K1389" s="1">
        <f t="shared" si="567"/>
        <v>7</v>
      </c>
      <c r="L1389" s="5">
        <f t="shared" si="548"/>
        <v>1.00176357</v>
      </c>
      <c r="M1389" s="12">
        <f t="shared" si="568"/>
        <v>1.00530005</v>
      </c>
      <c r="N1389" s="12">
        <f t="shared" si="564"/>
        <v>1.2195871048469977</v>
      </c>
      <c r="O1389" s="5">
        <f t="shared" si="566"/>
        <v>1.22173793</v>
      </c>
      <c r="P1389" s="5">
        <f t="shared" si="549"/>
        <v>38.179242369999997</v>
      </c>
      <c r="Q1389" s="10">
        <f t="shared" si="550"/>
        <v>0</v>
      </c>
      <c r="R1389" s="6">
        <f t="shared" si="551"/>
        <v>0</v>
      </c>
      <c r="S1389" s="5">
        <f t="shared" si="552"/>
        <v>0</v>
      </c>
      <c r="T1389" s="6">
        <f t="shared" si="561"/>
        <v>0.12</v>
      </c>
      <c r="U1389" s="10">
        <f t="shared" si="565"/>
        <v>18</v>
      </c>
      <c r="V1389" s="10">
        <v>252</v>
      </c>
      <c r="W1389" s="12">
        <f t="shared" si="553"/>
        <v>1.0081277580000001</v>
      </c>
      <c r="X1389" s="5">
        <f t="shared" si="554"/>
        <v>0.31031164</v>
      </c>
      <c r="Y1389" s="11">
        <f t="shared" si="555"/>
        <v>0</v>
      </c>
      <c r="Z1389" s="2" t="s">
        <v>65</v>
      </c>
      <c r="AA1389" s="64">
        <f t="shared" si="562"/>
        <v>44838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2"/>
      <c r="DH1389" s="1"/>
      <c r="DI1389" s="1"/>
      <c r="DJ1389" s="1"/>
      <c r="DK1389" s="1"/>
      <c r="DL1389" s="1"/>
      <c r="DM1389" s="1"/>
    </row>
    <row r="1390" spans="1:117" x14ac:dyDescent="0.2">
      <c r="A1390" s="97">
        <f t="shared" si="556"/>
        <v>44831</v>
      </c>
      <c r="B1390" s="5">
        <f t="shared" si="545"/>
        <v>38.51656105</v>
      </c>
      <c r="C1390" s="5">
        <f t="shared" si="557"/>
        <v>31.24994439</v>
      </c>
      <c r="D1390" s="63">
        <f t="shared" si="558"/>
        <v>5739.56</v>
      </c>
      <c r="E1390" s="11">
        <f>IF(K1390=1,VLOOKUP(A1390,[1]Plan1!$BO$80:$BQ$314,3),E1389)</f>
        <v>5769.98</v>
      </c>
      <c r="F1390" s="143">
        <f t="shared" si="559"/>
        <v>44363</v>
      </c>
      <c r="G1390" s="9">
        <f t="shared" si="546"/>
        <v>5.3000578441551038E-3</v>
      </c>
      <c r="H1390" s="64">
        <f t="shared" si="563"/>
        <v>44851</v>
      </c>
      <c r="I1390" s="64">
        <f t="shared" si="547"/>
        <v>44851</v>
      </c>
      <c r="J1390" s="1">
        <f t="shared" si="560"/>
        <v>21</v>
      </c>
      <c r="K1390" s="1">
        <f t="shared" si="567"/>
        <v>8</v>
      </c>
      <c r="L1390" s="5">
        <f t="shared" si="548"/>
        <v>1.0020157599999999</v>
      </c>
      <c r="M1390" s="12">
        <f t="shared" si="568"/>
        <v>1.00530005</v>
      </c>
      <c r="N1390" s="12">
        <f t="shared" si="564"/>
        <v>1.2195871048469977</v>
      </c>
      <c r="O1390" s="5">
        <f t="shared" si="566"/>
        <v>1.22204549</v>
      </c>
      <c r="P1390" s="5">
        <f t="shared" si="549"/>
        <v>38.188853600000002</v>
      </c>
      <c r="Q1390" s="10">
        <f t="shared" si="550"/>
        <v>0</v>
      </c>
      <c r="R1390" s="6">
        <f t="shared" si="551"/>
        <v>0</v>
      </c>
      <c r="S1390" s="5">
        <f t="shared" si="552"/>
        <v>0</v>
      </c>
      <c r="T1390" s="6">
        <f t="shared" si="561"/>
        <v>0.12</v>
      </c>
      <c r="U1390" s="10">
        <f t="shared" si="565"/>
        <v>19</v>
      </c>
      <c r="V1390" s="10">
        <v>252</v>
      </c>
      <c r="W1390" s="12">
        <f t="shared" si="553"/>
        <v>1.0085812329999999</v>
      </c>
      <c r="X1390" s="5">
        <f t="shared" si="554"/>
        <v>0.32770745000000001</v>
      </c>
      <c r="Y1390" s="11">
        <f t="shared" si="555"/>
        <v>0</v>
      </c>
      <c r="Z1390" s="2" t="s">
        <v>65</v>
      </c>
      <c r="AA1390" s="64">
        <f t="shared" si="562"/>
        <v>44838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2"/>
      <c r="DH1390" s="1"/>
      <c r="DI1390" s="1"/>
      <c r="DJ1390" s="1"/>
      <c r="DK1390" s="1"/>
      <c r="DL1390" s="1"/>
      <c r="DM1390" s="1"/>
    </row>
    <row r="1391" spans="1:117" x14ac:dyDescent="0.2">
      <c r="A1391" s="97">
        <f t="shared" si="556"/>
        <v>44832</v>
      </c>
      <c r="B1391" s="5">
        <f t="shared" si="545"/>
        <v>38.543587710000004</v>
      </c>
      <c r="C1391" s="5">
        <f t="shared" si="557"/>
        <v>31.24994439</v>
      </c>
      <c r="D1391" s="63">
        <f t="shared" si="558"/>
        <v>5739.56</v>
      </c>
      <c r="E1391" s="11">
        <f>IF(K1391=1,VLOOKUP(A1391,[1]Plan1!$BO$80:$BQ$314,3),E1390)</f>
        <v>5769.98</v>
      </c>
      <c r="F1391" s="143">
        <f t="shared" si="559"/>
        <v>44363</v>
      </c>
      <c r="G1391" s="9">
        <f t="shared" si="546"/>
        <v>5.3000578441551038E-3</v>
      </c>
      <c r="H1391" s="64">
        <f t="shared" si="563"/>
        <v>44851</v>
      </c>
      <c r="I1391" s="64">
        <f t="shared" si="547"/>
        <v>44851</v>
      </c>
      <c r="J1391" s="1">
        <f t="shared" si="560"/>
        <v>21</v>
      </c>
      <c r="K1391" s="1">
        <f t="shared" si="567"/>
        <v>9</v>
      </c>
      <c r="L1391" s="5">
        <f t="shared" si="548"/>
        <v>1.00226802</v>
      </c>
      <c r="M1391" s="12">
        <f t="shared" si="568"/>
        <v>1.00530005</v>
      </c>
      <c r="N1391" s="12">
        <f t="shared" si="564"/>
        <v>1.2195871048469977</v>
      </c>
      <c r="O1391" s="5">
        <f t="shared" si="566"/>
        <v>1.22235315</v>
      </c>
      <c r="P1391" s="5">
        <f t="shared" si="549"/>
        <v>38.198467960000002</v>
      </c>
      <c r="Q1391" s="10">
        <f t="shared" si="550"/>
        <v>0</v>
      </c>
      <c r="R1391" s="6">
        <f t="shared" si="551"/>
        <v>0</v>
      </c>
      <c r="S1391" s="5">
        <f t="shared" si="552"/>
        <v>0</v>
      </c>
      <c r="T1391" s="6">
        <f t="shared" si="561"/>
        <v>0.12</v>
      </c>
      <c r="U1391" s="10">
        <f t="shared" si="565"/>
        <v>20</v>
      </c>
      <c r="V1391" s="10">
        <v>252</v>
      </c>
      <c r="W1391" s="12">
        <f t="shared" si="553"/>
        <v>1.0090349110000001</v>
      </c>
      <c r="X1391" s="5">
        <f t="shared" si="554"/>
        <v>0.34511975</v>
      </c>
      <c r="Y1391" s="11">
        <f t="shared" si="555"/>
        <v>0</v>
      </c>
      <c r="Z1391" s="2" t="s">
        <v>65</v>
      </c>
      <c r="AA1391" s="64">
        <f t="shared" si="562"/>
        <v>44838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2"/>
      <c r="DH1391" s="1"/>
      <c r="DI1391" s="1"/>
      <c r="DJ1391" s="1"/>
      <c r="DK1391" s="1"/>
      <c r="DL1391" s="1"/>
      <c r="DM1391" s="1"/>
    </row>
    <row r="1392" spans="1:117" x14ac:dyDescent="0.2">
      <c r="A1392" s="97">
        <f t="shared" si="556"/>
        <v>44833</v>
      </c>
      <c r="B1392" s="5">
        <f t="shared" si="545"/>
        <v>38.570632789999998</v>
      </c>
      <c r="C1392" s="5">
        <f t="shared" si="557"/>
        <v>31.24994439</v>
      </c>
      <c r="D1392" s="63">
        <f t="shared" si="558"/>
        <v>5739.56</v>
      </c>
      <c r="E1392" s="11">
        <f>IF(K1392=1,VLOOKUP(A1392,[1]Plan1!$BO$80:$BQ$314,3),E1391)</f>
        <v>5769.98</v>
      </c>
      <c r="F1392" s="143">
        <f t="shared" si="559"/>
        <v>44363</v>
      </c>
      <c r="G1392" s="9">
        <f t="shared" si="546"/>
        <v>5.3000578441551038E-3</v>
      </c>
      <c r="H1392" s="64">
        <f t="shared" si="563"/>
        <v>44851</v>
      </c>
      <c r="I1392" s="64">
        <f t="shared" si="547"/>
        <v>44851</v>
      </c>
      <c r="J1392" s="1">
        <f t="shared" si="560"/>
        <v>21</v>
      </c>
      <c r="K1392" s="1">
        <f t="shared" si="567"/>
        <v>10</v>
      </c>
      <c r="L1392" s="5">
        <f t="shared" si="548"/>
        <v>1.00252034</v>
      </c>
      <c r="M1392" s="12">
        <f t="shared" si="568"/>
        <v>1.00530005</v>
      </c>
      <c r="N1392" s="12">
        <f t="shared" si="564"/>
        <v>1.2195871048469977</v>
      </c>
      <c r="O1392" s="5">
        <f t="shared" si="566"/>
        <v>1.2226608699999999</v>
      </c>
      <c r="P1392" s="5">
        <f t="shared" si="549"/>
        <v>38.208084190000001</v>
      </c>
      <c r="Q1392" s="10">
        <f t="shared" si="550"/>
        <v>0</v>
      </c>
      <c r="R1392" s="6">
        <f t="shared" si="551"/>
        <v>0</v>
      </c>
      <c r="S1392" s="5">
        <f t="shared" si="552"/>
        <v>0</v>
      </c>
      <c r="T1392" s="6">
        <f t="shared" si="561"/>
        <v>0.12</v>
      </c>
      <c r="U1392" s="10">
        <f t="shared" si="565"/>
        <v>21</v>
      </c>
      <c r="V1392" s="10">
        <v>252</v>
      </c>
      <c r="W1392" s="12">
        <f t="shared" si="553"/>
        <v>1.0094887930000001</v>
      </c>
      <c r="X1392" s="5">
        <f t="shared" si="554"/>
        <v>0.3625486</v>
      </c>
      <c r="Y1392" s="11">
        <f t="shared" si="555"/>
        <v>0</v>
      </c>
      <c r="Z1392" s="2" t="s">
        <v>65</v>
      </c>
      <c r="AA1392" s="64">
        <f t="shared" si="562"/>
        <v>44838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2"/>
      <c r="DH1392" s="1"/>
      <c r="DI1392" s="1"/>
      <c r="DJ1392" s="1"/>
      <c r="DK1392" s="1"/>
      <c r="DL1392" s="1"/>
      <c r="DM1392" s="1"/>
    </row>
    <row r="1393" spans="1:117" x14ac:dyDescent="0.2">
      <c r="A1393" s="97">
        <f t="shared" si="556"/>
        <v>44834</v>
      </c>
      <c r="B1393" s="5">
        <f t="shared" si="545"/>
        <v>38.597696910000003</v>
      </c>
      <c r="C1393" s="5">
        <f t="shared" si="557"/>
        <v>31.24994439</v>
      </c>
      <c r="D1393" s="63">
        <f t="shared" si="558"/>
        <v>5739.56</v>
      </c>
      <c r="E1393" s="11">
        <f>IF(K1393=1,VLOOKUP(A1393,[1]Plan1!$BO$80:$BQ$314,3),E1392)</f>
        <v>5769.98</v>
      </c>
      <c r="F1393" s="143">
        <f t="shared" si="559"/>
        <v>44363</v>
      </c>
      <c r="G1393" s="9">
        <f t="shared" si="546"/>
        <v>5.3000578441551038E-3</v>
      </c>
      <c r="H1393" s="64">
        <f t="shared" si="563"/>
        <v>44851</v>
      </c>
      <c r="I1393" s="64">
        <f t="shared" si="547"/>
        <v>44851</v>
      </c>
      <c r="J1393" s="1">
        <f t="shared" si="560"/>
        <v>21</v>
      </c>
      <c r="K1393" s="1">
        <f t="shared" si="567"/>
        <v>11</v>
      </c>
      <c r="L1393" s="5">
        <f t="shared" si="548"/>
        <v>1.0027727200000001</v>
      </c>
      <c r="M1393" s="12">
        <f t="shared" si="568"/>
        <v>1.00530005</v>
      </c>
      <c r="N1393" s="12">
        <f t="shared" si="564"/>
        <v>1.2195871048469977</v>
      </c>
      <c r="O1393" s="5">
        <f t="shared" si="566"/>
        <v>1.22296867</v>
      </c>
      <c r="P1393" s="5">
        <f t="shared" si="549"/>
        <v>38.217702920000001</v>
      </c>
      <c r="Q1393" s="10">
        <f t="shared" si="550"/>
        <v>0</v>
      </c>
      <c r="R1393" s="6">
        <f t="shared" si="551"/>
        <v>0</v>
      </c>
      <c r="S1393" s="5">
        <f t="shared" si="552"/>
        <v>0</v>
      </c>
      <c r="T1393" s="6">
        <f t="shared" si="561"/>
        <v>0.12</v>
      </c>
      <c r="U1393" s="10">
        <f t="shared" si="565"/>
        <v>22</v>
      </c>
      <c r="V1393" s="10">
        <v>252</v>
      </c>
      <c r="W1393" s="12">
        <f t="shared" si="553"/>
        <v>1.009942879</v>
      </c>
      <c r="X1393" s="5">
        <f t="shared" si="554"/>
        <v>0.37999399</v>
      </c>
      <c r="Y1393" s="11">
        <f t="shared" si="555"/>
        <v>0</v>
      </c>
      <c r="Z1393" s="2" t="s">
        <v>65</v>
      </c>
      <c r="AA1393" s="64">
        <f t="shared" si="562"/>
        <v>44838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2"/>
      <c r="DH1393" s="1"/>
      <c r="DI1393" s="1"/>
      <c r="DJ1393" s="1"/>
      <c r="DK1393" s="1"/>
      <c r="DL1393" s="1"/>
      <c r="DM1393" s="1"/>
    </row>
    <row r="1394" spans="1:117" x14ac:dyDescent="0.2">
      <c r="A1394" s="97">
        <f t="shared" si="556"/>
        <v>44835</v>
      </c>
      <c r="B1394" s="5">
        <f t="shared" si="545"/>
        <v>38.624780459999997</v>
      </c>
      <c r="C1394" s="5">
        <f t="shared" si="557"/>
        <v>31.24994439</v>
      </c>
      <c r="D1394" s="63">
        <f t="shared" si="558"/>
        <v>5739.56</v>
      </c>
      <c r="E1394" s="11">
        <f>IF(K1394=1,VLOOKUP(A1394,[1]Plan1!$BO$80:$BQ$314,3),E1393)</f>
        <v>5769.98</v>
      </c>
      <c r="F1394" s="143">
        <f t="shared" si="559"/>
        <v>44363</v>
      </c>
      <c r="G1394" s="9">
        <f t="shared" si="546"/>
        <v>5.3000578441551038E-3</v>
      </c>
      <c r="H1394" s="64">
        <f t="shared" si="563"/>
        <v>44851</v>
      </c>
      <c r="I1394" s="64">
        <f t="shared" si="547"/>
        <v>44851</v>
      </c>
      <c r="J1394" s="1">
        <f t="shared" si="560"/>
        <v>21</v>
      </c>
      <c r="K1394" s="1">
        <f t="shared" si="567"/>
        <v>12</v>
      </c>
      <c r="L1394" s="5">
        <f t="shared" si="548"/>
        <v>1.0030251699999999</v>
      </c>
      <c r="M1394" s="12">
        <f t="shared" si="568"/>
        <v>1.00530005</v>
      </c>
      <c r="N1394" s="12">
        <f t="shared" si="564"/>
        <v>1.2195871048469977</v>
      </c>
      <c r="O1394" s="5">
        <f t="shared" si="566"/>
        <v>1.22327656</v>
      </c>
      <c r="P1394" s="5">
        <f t="shared" si="549"/>
        <v>38.227324469999999</v>
      </c>
      <c r="Q1394" s="10">
        <f t="shared" si="550"/>
        <v>0</v>
      </c>
      <c r="R1394" s="6">
        <f t="shared" si="551"/>
        <v>0</v>
      </c>
      <c r="S1394" s="5">
        <f t="shared" si="552"/>
        <v>0</v>
      </c>
      <c r="T1394" s="6">
        <f t="shared" si="561"/>
        <v>0.12</v>
      </c>
      <c r="U1394" s="10">
        <f t="shared" si="565"/>
        <v>23</v>
      </c>
      <c r="V1394" s="10">
        <v>252</v>
      </c>
      <c r="W1394" s="12">
        <f t="shared" si="553"/>
        <v>1.0103971700000001</v>
      </c>
      <c r="X1394" s="5">
        <f t="shared" si="554"/>
        <v>0.39745598999999998</v>
      </c>
      <c r="Y1394" s="11">
        <f t="shared" si="555"/>
        <v>0</v>
      </c>
      <c r="Z1394" s="2" t="s">
        <v>65</v>
      </c>
      <c r="AA1394" s="64">
        <f t="shared" si="562"/>
        <v>44838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2"/>
      <c r="DH1394" s="1"/>
      <c r="DI1394" s="1"/>
      <c r="DJ1394" s="1"/>
      <c r="DK1394" s="1"/>
      <c r="DL1394" s="1"/>
      <c r="DM1394" s="1"/>
    </row>
    <row r="1395" spans="1:117" x14ac:dyDescent="0.2">
      <c r="A1395" s="97">
        <f t="shared" si="556"/>
        <v>44836</v>
      </c>
      <c r="B1395" s="5">
        <f t="shared" si="545"/>
        <v>38.624780459999997</v>
      </c>
      <c r="C1395" s="5">
        <f t="shared" si="557"/>
        <v>31.24994439</v>
      </c>
      <c r="D1395" s="63">
        <f t="shared" si="558"/>
        <v>5739.56</v>
      </c>
      <c r="E1395" s="11">
        <f>IF(K1395=1,VLOOKUP(A1395,[1]Plan1!$BO$80:$BQ$314,3),E1394)</f>
        <v>5769.98</v>
      </c>
      <c r="F1395" s="143">
        <f t="shared" si="559"/>
        <v>44363</v>
      </c>
      <c r="G1395" s="9">
        <f t="shared" si="546"/>
        <v>5.3000578441551038E-3</v>
      </c>
      <c r="H1395" s="64">
        <f t="shared" si="563"/>
        <v>44851</v>
      </c>
      <c r="I1395" s="64">
        <f t="shared" si="547"/>
        <v>44851</v>
      </c>
      <c r="J1395" s="1">
        <f t="shared" si="560"/>
        <v>21</v>
      </c>
      <c r="K1395" s="1">
        <f t="shared" si="567"/>
        <v>12</v>
      </c>
      <c r="L1395" s="5">
        <f t="shared" si="548"/>
        <v>1.0030251699999999</v>
      </c>
      <c r="M1395" s="12">
        <f t="shared" si="568"/>
        <v>1.00530005</v>
      </c>
      <c r="N1395" s="12">
        <f t="shared" si="564"/>
        <v>1.2195871048469977</v>
      </c>
      <c r="O1395" s="5">
        <f t="shared" si="566"/>
        <v>1.22327656</v>
      </c>
      <c r="P1395" s="5">
        <f t="shared" si="549"/>
        <v>38.227324469999999</v>
      </c>
      <c r="Q1395" s="10">
        <f t="shared" si="550"/>
        <v>0</v>
      </c>
      <c r="R1395" s="6">
        <f t="shared" si="551"/>
        <v>0</v>
      </c>
      <c r="S1395" s="5">
        <f t="shared" si="552"/>
        <v>0</v>
      </c>
      <c r="T1395" s="6">
        <f t="shared" si="561"/>
        <v>0.12</v>
      </c>
      <c r="U1395" s="10">
        <f t="shared" si="565"/>
        <v>23</v>
      </c>
      <c r="V1395" s="10">
        <v>252</v>
      </c>
      <c r="W1395" s="12">
        <f t="shared" si="553"/>
        <v>1.0103971700000001</v>
      </c>
      <c r="X1395" s="5">
        <f t="shared" si="554"/>
        <v>0.39745598999999998</v>
      </c>
      <c r="Y1395" s="11">
        <f t="shared" si="555"/>
        <v>0</v>
      </c>
      <c r="Z1395" s="2" t="s">
        <v>65</v>
      </c>
      <c r="AA1395" s="64">
        <f t="shared" si="562"/>
        <v>44838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2"/>
      <c r="DH1395" s="1"/>
      <c r="DI1395" s="1"/>
      <c r="DJ1395" s="1"/>
      <c r="DK1395" s="1"/>
      <c r="DL1395" s="1"/>
      <c r="DM1395" s="1"/>
    </row>
    <row r="1396" spans="1:117" x14ac:dyDescent="0.2">
      <c r="A1396" s="97">
        <f t="shared" si="556"/>
        <v>44837</v>
      </c>
      <c r="B1396" s="5">
        <f t="shared" si="545"/>
        <v>38.624780459999997</v>
      </c>
      <c r="C1396" s="5">
        <f t="shared" si="557"/>
        <v>31.24994439</v>
      </c>
      <c r="D1396" s="63">
        <f t="shared" si="558"/>
        <v>5739.56</v>
      </c>
      <c r="E1396" s="11">
        <f>IF(K1396=1,VLOOKUP(A1396,[1]Plan1!$BO$80:$BQ$314,3),E1395)</f>
        <v>5769.98</v>
      </c>
      <c r="F1396" s="143">
        <f t="shared" si="559"/>
        <v>44363</v>
      </c>
      <c r="G1396" s="9">
        <f t="shared" si="546"/>
        <v>5.3000578441551038E-3</v>
      </c>
      <c r="H1396" s="64">
        <f t="shared" si="563"/>
        <v>44851</v>
      </c>
      <c r="I1396" s="64">
        <f t="shared" si="547"/>
        <v>44851</v>
      </c>
      <c r="J1396" s="1">
        <f t="shared" si="560"/>
        <v>21</v>
      </c>
      <c r="K1396" s="1">
        <f t="shared" si="567"/>
        <v>12</v>
      </c>
      <c r="L1396" s="5">
        <f t="shared" si="548"/>
        <v>1.0030251699999999</v>
      </c>
      <c r="M1396" s="12">
        <f t="shared" si="568"/>
        <v>1.00530005</v>
      </c>
      <c r="N1396" s="12">
        <f t="shared" si="564"/>
        <v>1.2195871048469977</v>
      </c>
      <c r="O1396" s="5">
        <f t="shared" si="566"/>
        <v>1.22327656</v>
      </c>
      <c r="P1396" s="5">
        <f t="shared" si="549"/>
        <v>38.227324469999999</v>
      </c>
      <c r="Q1396" s="10">
        <f t="shared" si="550"/>
        <v>0</v>
      </c>
      <c r="R1396" s="6">
        <f t="shared" si="551"/>
        <v>0</v>
      </c>
      <c r="S1396" s="5">
        <f t="shared" si="552"/>
        <v>0</v>
      </c>
      <c r="T1396" s="6">
        <f t="shared" si="561"/>
        <v>0.12</v>
      </c>
      <c r="U1396" s="10">
        <f t="shared" si="565"/>
        <v>23</v>
      </c>
      <c r="V1396" s="10">
        <v>252</v>
      </c>
      <c r="W1396" s="12">
        <f t="shared" si="553"/>
        <v>1.0103971700000001</v>
      </c>
      <c r="X1396" s="5">
        <f t="shared" si="554"/>
        <v>0.39745598999999998</v>
      </c>
      <c r="Y1396" s="11">
        <f t="shared" si="555"/>
        <v>0</v>
      </c>
      <c r="Z1396" s="2" t="s">
        <v>65</v>
      </c>
      <c r="AA1396" s="64">
        <f t="shared" si="562"/>
        <v>44838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2"/>
      <c r="DH1396" s="1"/>
      <c r="DI1396" s="1"/>
      <c r="DJ1396" s="1"/>
      <c r="DK1396" s="1"/>
      <c r="DL1396" s="1"/>
      <c r="DM1396" s="1"/>
    </row>
    <row r="1397" spans="1:117" x14ac:dyDescent="0.2">
      <c r="A1397" s="97">
        <f t="shared" si="556"/>
        <v>44838</v>
      </c>
      <c r="B1397" s="5">
        <f t="shared" si="545"/>
        <v>38.651882749999999</v>
      </c>
      <c r="C1397" s="5">
        <f t="shared" si="557"/>
        <v>31.24994439</v>
      </c>
      <c r="D1397" s="63">
        <f t="shared" si="558"/>
        <v>5739.56</v>
      </c>
      <c r="E1397" s="11">
        <f>IF(K1397=1,VLOOKUP(A1397,[1]Plan1!$BO$80:$BQ$314,3),E1396)</f>
        <v>5769.98</v>
      </c>
      <c r="F1397" s="143">
        <f t="shared" si="559"/>
        <v>44363</v>
      </c>
      <c r="G1397" s="9">
        <f t="shared" si="546"/>
        <v>5.3000578441551038E-3</v>
      </c>
      <c r="H1397" s="64">
        <f t="shared" si="563"/>
        <v>44851</v>
      </c>
      <c r="I1397" s="64">
        <f t="shared" si="547"/>
        <v>44851</v>
      </c>
      <c r="J1397" s="1">
        <f t="shared" si="560"/>
        <v>21</v>
      </c>
      <c r="K1397" s="1">
        <f t="shared" si="567"/>
        <v>13</v>
      </c>
      <c r="L1397" s="5">
        <f t="shared" si="548"/>
        <v>1.0032776800000001</v>
      </c>
      <c r="M1397" s="12">
        <f t="shared" si="568"/>
        <v>1.00530005</v>
      </c>
      <c r="N1397" s="12">
        <f t="shared" si="564"/>
        <v>1.2195871048469977</v>
      </c>
      <c r="O1397" s="5">
        <f t="shared" si="566"/>
        <v>1.22358452</v>
      </c>
      <c r="P1397" s="5">
        <f t="shared" si="549"/>
        <v>38.2369482</v>
      </c>
      <c r="Q1397" s="10">
        <f t="shared" si="550"/>
        <v>46</v>
      </c>
      <c r="R1397" s="6">
        <f t="shared" si="551"/>
        <v>1</v>
      </c>
      <c r="S1397" s="5">
        <f t="shared" si="552"/>
        <v>38.2369482</v>
      </c>
      <c r="T1397" s="6">
        <f t="shared" si="561"/>
        <v>0.12</v>
      </c>
      <c r="U1397" s="10">
        <f t="shared" si="565"/>
        <v>24</v>
      </c>
      <c r="V1397" s="10">
        <v>252</v>
      </c>
      <c r="W1397" s="12">
        <f t="shared" si="553"/>
        <v>1.0108516649999999</v>
      </c>
      <c r="X1397" s="5">
        <f t="shared" si="554"/>
        <v>0.41493455000000001</v>
      </c>
      <c r="Y1397" s="11">
        <f t="shared" si="555"/>
        <v>38.651882749999999</v>
      </c>
      <c r="Z1397" s="2" t="s">
        <v>65</v>
      </c>
      <c r="AA1397" s="64">
        <f t="shared" si="562"/>
        <v>44838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2"/>
      <c r="DH1397" s="1"/>
      <c r="DI1397" s="1"/>
      <c r="DJ1397" s="1"/>
      <c r="DK1397" s="1"/>
      <c r="DL1397" s="1"/>
      <c r="DM1397" s="1"/>
    </row>
    <row r="1398" spans="1:117" x14ac:dyDescent="0.2">
      <c r="A1398" s="97"/>
      <c r="B1398" s="5"/>
      <c r="C1398" s="5"/>
      <c r="D1398" s="63"/>
      <c r="E1398" s="11"/>
      <c r="F1398" s="143"/>
      <c r="G1398" s="9"/>
      <c r="H1398" s="64"/>
      <c r="I1398" s="64"/>
      <c r="J1398" s="1"/>
      <c r="K1398" s="1"/>
      <c r="L1398" s="5"/>
      <c r="M1398" s="12"/>
      <c r="N1398" s="12"/>
      <c r="O1398" s="5"/>
      <c r="P1398" s="5"/>
      <c r="Q1398" s="10"/>
      <c r="R1398" s="37"/>
      <c r="S1398" s="5"/>
      <c r="T1398" s="6"/>
      <c r="U1398" s="10"/>
      <c r="V1398" s="10"/>
      <c r="W1398" s="12"/>
      <c r="X1398" s="5"/>
      <c r="Y1398" s="11"/>
      <c r="Z1398" s="2"/>
      <c r="AA1398" s="64"/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2"/>
      <c r="DH1398" s="1"/>
      <c r="DI1398" s="1"/>
      <c r="DJ1398" s="1"/>
      <c r="DK1398" s="1"/>
      <c r="DL1398" s="1"/>
      <c r="DM1398" s="1"/>
    </row>
    <row r="1399" spans="1:117" x14ac:dyDescent="0.2">
      <c r="A1399" s="97"/>
      <c r="B1399" s="5"/>
      <c r="C1399" s="5"/>
      <c r="D1399" s="63"/>
      <c r="E1399" s="11"/>
      <c r="F1399" s="143"/>
      <c r="G1399" s="9"/>
      <c r="H1399" s="64"/>
      <c r="I1399" s="64"/>
      <c r="J1399" s="1"/>
      <c r="K1399" s="1"/>
      <c r="L1399" s="5"/>
      <c r="M1399" s="12"/>
      <c r="N1399" s="12"/>
      <c r="O1399" s="5"/>
      <c r="P1399" s="5"/>
      <c r="Q1399" s="10"/>
      <c r="R1399" s="37"/>
      <c r="S1399" s="5"/>
      <c r="T1399" s="6"/>
      <c r="U1399" s="10"/>
      <c r="V1399" s="10"/>
      <c r="W1399" s="12"/>
      <c r="X1399" s="5"/>
      <c r="Y1399" s="11"/>
      <c r="Z1399" s="2"/>
      <c r="AA1399" s="64"/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2"/>
      <c r="DH1399" s="1"/>
      <c r="DI1399" s="1"/>
      <c r="DJ1399" s="1"/>
      <c r="DK1399" s="1"/>
      <c r="DL1399" s="1"/>
      <c r="DM1399" s="1"/>
    </row>
    <row r="1400" spans="1:117" x14ac:dyDescent="0.2">
      <c r="A1400" s="97"/>
      <c r="B1400" s="5"/>
      <c r="C1400" s="5"/>
      <c r="D1400" s="63"/>
      <c r="E1400" s="11"/>
      <c r="F1400" s="143"/>
      <c r="G1400" s="9"/>
      <c r="H1400" s="64"/>
      <c r="I1400" s="64"/>
      <c r="J1400" s="1"/>
      <c r="K1400" s="1"/>
      <c r="L1400" s="5"/>
      <c r="M1400" s="12"/>
      <c r="N1400" s="12"/>
      <c r="O1400" s="5"/>
      <c r="P1400" s="5"/>
      <c r="Q1400" s="10"/>
      <c r="R1400" s="37"/>
      <c r="S1400" s="5"/>
      <c r="T1400" s="6"/>
      <c r="U1400" s="10"/>
      <c r="V1400" s="10"/>
      <c r="W1400" s="12"/>
      <c r="X1400" s="5"/>
      <c r="Y1400" s="11"/>
      <c r="Z1400" s="2"/>
      <c r="AA1400" s="64"/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2"/>
      <c r="DH1400" s="1"/>
      <c r="DI1400" s="1"/>
      <c r="DJ1400" s="1"/>
      <c r="DK1400" s="1"/>
      <c r="DL1400" s="1"/>
      <c r="DM1400" s="1"/>
    </row>
    <row r="1401" spans="1:117" x14ac:dyDescent="0.2">
      <c r="A1401" s="97"/>
      <c r="B1401" s="5"/>
      <c r="C1401" s="5"/>
      <c r="D1401" s="63"/>
      <c r="E1401" s="11"/>
      <c r="F1401" s="143"/>
      <c r="G1401" s="9"/>
      <c r="H1401" s="64"/>
      <c r="I1401" s="64"/>
      <c r="J1401" s="1"/>
      <c r="K1401" s="1"/>
      <c r="L1401" s="5"/>
      <c r="M1401" s="12"/>
      <c r="N1401" s="12"/>
      <c r="O1401" s="5"/>
      <c r="P1401" s="5"/>
      <c r="Q1401" s="10"/>
      <c r="R1401" s="37"/>
      <c r="S1401" s="5"/>
      <c r="T1401" s="6"/>
      <c r="U1401" s="10"/>
      <c r="V1401" s="10"/>
      <c r="W1401" s="12"/>
      <c r="X1401" s="5"/>
      <c r="Y1401" s="11"/>
      <c r="Z1401" s="2"/>
      <c r="AA1401" s="64"/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2"/>
      <c r="DH1401" s="1"/>
      <c r="DI1401" s="1"/>
      <c r="DJ1401" s="1"/>
      <c r="DK1401" s="1"/>
      <c r="DL1401" s="1"/>
      <c r="DM1401" s="1"/>
    </row>
    <row r="1402" spans="1:117" x14ac:dyDescent="0.2">
      <c r="A1402" s="97"/>
      <c r="B1402" s="5"/>
      <c r="C1402" s="5"/>
      <c r="D1402" s="63"/>
      <c r="E1402" s="11"/>
      <c r="F1402" s="143"/>
      <c r="G1402" s="9"/>
      <c r="H1402" s="64"/>
      <c r="I1402" s="64"/>
      <c r="J1402" s="1"/>
      <c r="K1402" s="1"/>
      <c r="L1402" s="5"/>
      <c r="M1402" s="12"/>
      <c r="N1402" s="12"/>
      <c r="O1402" s="5"/>
      <c r="P1402" s="5"/>
      <c r="Q1402" s="10"/>
      <c r="R1402" s="37"/>
      <c r="S1402" s="5"/>
      <c r="T1402" s="6"/>
      <c r="U1402" s="10"/>
      <c r="V1402" s="10"/>
      <c r="W1402" s="12"/>
      <c r="X1402" s="5"/>
      <c r="Y1402" s="11"/>
      <c r="Z1402" s="2"/>
      <c r="AA1402" s="64"/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2"/>
      <c r="DH1402" s="1"/>
      <c r="DI1402" s="1"/>
      <c r="DJ1402" s="1"/>
      <c r="DK1402" s="1"/>
      <c r="DL1402" s="1"/>
      <c r="DM1402" s="1"/>
    </row>
    <row r="1403" spans="1:117" x14ac:dyDescent="0.2">
      <c r="A1403" s="97"/>
      <c r="B1403" s="5"/>
      <c r="C1403" s="5"/>
      <c r="D1403" s="63"/>
      <c r="E1403" s="11"/>
      <c r="F1403" s="143"/>
      <c r="G1403" s="9"/>
      <c r="H1403" s="64"/>
      <c r="I1403" s="64"/>
      <c r="J1403" s="1"/>
      <c r="K1403" s="1"/>
      <c r="L1403" s="5"/>
      <c r="M1403" s="12"/>
      <c r="N1403" s="12"/>
      <c r="O1403" s="5"/>
      <c r="P1403" s="5"/>
      <c r="Q1403" s="10"/>
      <c r="R1403" s="37"/>
      <c r="S1403" s="5"/>
      <c r="T1403" s="6"/>
      <c r="U1403" s="10"/>
      <c r="V1403" s="10"/>
      <c r="W1403" s="12"/>
      <c r="X1403" s="5"/>
      <c r="Y1403" s="11"/>
      <c r="Z1403" s="2"/>
      <c r="AA1403" s="64"/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2"/>
      <c r="DH1403" s="1"/>
      <c r="DI1403" s="1"/>
      <c r="DJ1403" s="1"/>
      <c r="DK1403" s="1"/>
      <c r="DL1403" s="1"/>
      <c r="DM1403" s="1"/>
    </row>
    <row r="1404" spans="1:117" x14ac:dyDescent="0.2">
      <c r="A1404" s="97"/>
      <c r="B1404" s="5"/>
      <c r="C1404" s="5"/>
      <c r="D1404" s="63"/>
      <c r="E1404" s="11"/>
      <c r="F1404" s="143"/>
      <c r="G1404" s="9"/>
      <c r="H1404" s="64"/>
      <c r="I1404" s="64"/>
      <c r="J1404" s="1"/>
      <c r="K1404" s="1"/>
      <c r="L1404" s="5"/>
      <c r="M1404" s="12"/>
      <c r="N1404" s="12"/>
      <c r="O1404" s="5"/>
      <c r="P1404" s="5"/>
      <c r="Q1404" s="10"/>
      <c r="R1404" s="37"/>
      <c r="S1404" s="5"/>
      <c r="T1404" s="6"/>
      <c r="U1404" s="10"/>
      <c r="V1404" s="10"/>
      <c r="W1404" s="12"/>
      <c r="X1404" s="5"/>
      <c r="Y1404" s="11"/>
      <c r="Z1404" s="2"/>
      <c r="AA1404" s="64"/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2"/>
      <c r="DH1404" s="1"/>
      <c r="DI1404" s="1"/>
      <c r="DJ1404" s="1"/>
      <c r="DK1404" s="1"/>
      <c r="DL1404" s="1"/>
      <c r="DM1404" s="1"/>
    </row>
    <row r="1405" spans="1:117" x14ac:dyDescent="0.2">
      <c r="A1405" s="97"/>
      <c r="B1405" s="5"/>
      <c r="C1405" s="5"/>
      <c r="D1405" s="63"/>
      <c r="E1405" s="11"/>
      <c r="F1405" s="143"/>
      <c r="G1405" s="9"/>
      <c r="H1405" s="64"/>
      <c r="I1405" s="64"/>
      <c r="J1405" s="1"/>
      <c r="K1405" s="1"/>
      <c r="L1405" s="5"/>
      <c r="M1405" s="12"/>
      <c r="N1405" s="12"/>
      <c r="O1405" s="5"/>
      <c r="P1405" s="5"/>
      <c r="Q1405" s="10"/>
      <c r="R1405" s="37"/>
      <c r="S1405" s="5"/>
      <c r="T1405" s="6"/>
      <c r="U1405" s="10"/>
      <c r="V1405" s="10"/>
      <c r="W1405" s="12"/>
      <c r="X1405" s="5"/>
      <c r="Y1405" s="11"/>
      <c r="Z1405" s="2"/>
      <c r="AA1405" s="64"/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2"/>
      <c r="DH1405" s="1"/>
      <c r="DI1405" s="1"/>
      <c r="DJ1405" s="1"/>
      <c r="DK1405" s="1"/>
      <c r="DL1405" s="1"/>
      <c r="DM1405" s="1"/>
    </row>
    <row r="1406" spans="1:117" x14ac:dyDescent="0.2">
      <c r="A1406" s="97"/>
      <c r="B1406" s="5"/>
      <c r="C1406" s="5"/>
      <c r="D1406" s="63"/>
      <c r="E1406" s="11"/>
      <c r="F1406" s="143"/>
      <c r="G1406" s="9"/>
      <c r="H1406" s="64"/>
      <c r="I1406" s="64"/>
      <c r="J1406" s="1"/>
      <c r="K1406" s="1"/>
      <c r="L1406" s="5"/>
      <c r="M1406" s="12"/>
      <c r="N1406" s="12"/>
      <c r="O1406" s="5"/>
      <c r="P1406" s="5"/>
      <c r="Q1406" s="10"/>
      <c r="R1406" s="37"/>
      <c r="S1406" s="5"/>
      <c r="T1406" s="6"/>
      <c r="U1406" s="10"/>
      <c r="V1406" s="10"/>
      <c r="W1406" s="12"/>
      <c r="X1406" s="5"/>
      <c r="Y1406" s="11"/>
      <c r="Z1406" s="2"/>
      <c r="AA1406" s="64"/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2"/>
      <c r="DH1406" s="1"/>
      <c r="DI1406" s="1"/>
      <c r="DJ1406" s="1"/>
      <c r="DK1406" s="1"/>
      <c r="DL1406" s="1"/>
      <c r="DM1406" s="1"/>
    </row>
    <row r="1407" spans="1:117" x14ac:dyDescent="0.2">
      <c r="A1407" s="97"/>
      <c r="B1407" s="5"/>
      <c r="C1407" s="5"/>
      <c r="D1407" s="63"/>
      <c r="E1407" s="11"/>
      <c r="F1407" s="143"/>
      <c r="G1407" s="9"/>
      <c r="H1407" s="64"/>
      <c r="I1407" s="64"/>
      <c r="J1407" s="1"/>
      <c r="K1407" s="1"/>
      <c r="L1407" s="5"/>
      <c r="M1407" s="12"/>
      <c r="N1407" s="12"/>
      <c r="O1407" s="5"/>
      <c r="P1407" s="5"/>
      <c r="Q1407" s="10"/>
      <c r="R1407" s="37"/>
      <c r="S1407" s="5"/>
      <c r="T1407" s="6"/>
      <c r="U1407" s="10"/>
      <c r="V1407" s="10"/>
      <c r="W1407" s="12"/>
      <c r="X1407" s="5"/>
      <c r="Y1407" s="11"/>
      <c r="Z1407" s="2"/>
      <c r="AA1407" s="64"/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2"/>
      <c r="DH1407" s="1"/>
      <c r="DI1407" s="1"/>
      <c r="DJ1407" s="1"/>
      <c r="DK1407" s="1"/>
      <c r="DL1407" s="1"/>
      <c r="DM1407" s="1"/>
    </row>
    <row r="1408" spans="1:117" x14ac:dyDescent="0.2">
      <c r="A1408" s="97"/>
      <c r="B1408" s="5"/>
      <c r="C1408" s="5"/>
      <c r="D1408" s="63"/>
      <c r="E1408" s="11"/>
      <c r="F1408" s="143"/>
      <c r="G1408" s="9"/>
      <c r="H1408" s="64"/>
      <c r="I1408" s="64"/>
      <c r="J1408" s="1"/>
      <c r="K1408" s="1"/>
      <c r="L1408" s="5"/>
      <c r="M1408" s="12"/>
      <c r="N1408" s="12"/>
      <c r="O1408" s="5"/>
      <c r="P1408" s="5"/>
      <c r="Q1408" s="10"/>
      <c r="R1408" s="37"/>
      <c r="S1408" s="5"/>
      <c r="T1408" s="6"/>
      <c r="U1408" s="10"/>
      <c r="V1408" s="10"/>
      <c r="W1408" s="12"/>
      <c r="X1408" s="5"/>
      <c r="Y1408" s="11"/>
      <c r="Z1408" s="2"/>
      <c r="AA1408" s="64"/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2"/>
      <c r="DH1408" s="1"/>
      <c r="DI1408" s="1"/>
      <c r="DJ1408" s="1"/>
      <c r="DK1408" s="1"/>
      <c r="DL1408" s="1"/>
      <c r="DM1408" s="1"/>
    </row>
    <row r="1409" spans="1:117" x14ac:dyDescent="0.2">
      <c r="A1409" s="97"/>
      <c r="B1409" s="5"/>
      <c r="C1409" s="5"/>
      <c r="D1409" s="63"/>
      <c r="E1409" s="11"/>
      <c r="F1409" s="143"/>
      <c r="G1409" s="9"/>
      <c r="H1409" s="64"/>
      <c r="I1409" s="64"/>
      <c r="J1409" s="1"/>
      <c r="K1409" s="1"/>
      <c r="L1409" s="5"/>
      <c r="M1409" s="12"/>
      <c r="N1409" s="12"/>
      <c r="O1409" s="5"/>
      <c r="P1409" s="5"/>
      <c r="Q1409" s="10"/>
      <c r="R1409" s="37"/>
      <c r="S1409" s="5"/>
      <c r="T1409" s="6"/>
      <c r="U1409" s="10"/>
      <c r="V1409" s="10"/>
      <c r="W1409" s="12"/>
      <c r="X1409" s="5"/>
      <c r="Y1409" s="11"/>
      <c r="Z1409" s="2"/>
      <c r="AA1409" s="64"/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2"/>
      <c r="DH1409" s="1"/>
      <c r="DI1409" s="1"/>
      <c r="DJ1409" s="1"/>
      <c r="DK1409" s="1"/>
      <c r="DL1409" s="1"/>
      <c r="DM1409" s="1"/>
    </row>
    <row r="1410" spans="1:117" x14ac:dyDescent="0.2">
      <c r="A1410" s="97"/>
      <c r="B1410" s="5"/>
      <c r="C1410" s="5"/>
      <c r="D1410" s="63"/>
      <c r="E1410" s="11"/>
      <c r="F1410" s="143"/>
      <c r="G1410" s="9"/>
      <c r="H1410" s="64"/>
      <c r="I1410" s="64"/>
      <c r="J1410" s="1"/>
      <c r="K1410" s="1"/>
      <c r="L1410" s="5"/>
      <c r="M1410" s="12"/>
      <c r="N1410" s="12"/>
      <c r="O1410" s="5"/>
      <c r="P1410" s="5"/>
      <c r="Q1410" s="10"/>
      <c r="R1410" s="37"/>
      <c r="S1410" s="5"/>
      <c r="T1410" s="6"/>
      <c r="U1410" s="10"/>
      <c r="V1410" s="10"/>
      <c r="W1410" s="12"/>
      <c r="X1410" s="5"/>
      <c r="Y1410" s="11"/>
      <c r="Z1410" s="2"/>
      <c r="AA1410" s="64"/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2"/>
      <c r="DH1410" s="1"/>
      <c r="DI1410" s="1"/>
      <c r="DJ1410" s="1"/>
      <c r="DK1410" s="1"/>
      <c r="DL1410" s="1"/>
      <c r="DM1410" s="1"/>
    </row>
    <row r="1411" spans="1:117" x14ac:dyDescent="0.2">
      <c r="A1411" s="97"/>
      <c r="B1411" s="5"/>
      <c r="C1411" s="5"/>
      <c r="D1411" s="63"/>
      <c r="E1411" s="11"/>
      <c r="F1411" s="143"/>
      <c r="G1411" s="9"/>
      <c r="H1411" s="64"/>
      <c r="I1411" s="64"/>
      <c r="J1411" s="1"/>
      <c r="K1411" s="1"/>
      <c r="L1411" s="5"/>
      <c r="M1411" s="12"/>
      <c r="N1411" s="12"/>
      <c r="O1411" s="5"/>
      <c r="P1411" s="5"/>
      <c r="Q1411" s="10"/>
      <c r="R1411" s="37"/>
      <c r="S1411" s="5"/>
      <c r="T1411" s="6"/>
      <c r="U1411" s="10"/>
      <c r="V1411" s="10"/>
      <c r="W1411" s="12"/>
      <c r="X1411" s="5"/>
      <c r="Y1411" s="11"/>
      <c r="Z1411" s="2"/>
      <c r="AA1411" s="64"/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2"/>
      <c r="DH1411" s="1"/>
      <c r="DI1411" s="1"/>
      <c r="DJ1411" s="1"/>
      <c r="DK1411" s="1"/>
      <c r="DL1411" s="1"/>
      <c r="DM1411" s="1"/>
    </row>
    <row r="1412" spans="1:117" x14ac:dyDescent="0.2">
      <c r="A1412" s="97"/>
      <c r="B1412" s="5"/>
      <c r="C1412" s="5"/>
      <c r="D1412" s="63"/>
      <c r="E1412" s="11"/>
      <c r="F1412" s="143"/>
      <c r="G1412" s="9"/>
      <c r="H1412" s="64"/>
      <c r="I1412" s="64"/>
      <c r="J1412" s="1"/>
      <c r="K1412" s="1"/>
      <c r="L1412" s="5"/>
      <c r="M1412" s="12"/>
      <c r="N1412" s="12"/>
      <c r="O1412" s="5"/>
      <c r="P1412" s="5"/>
      <c r="Q1412" s="10"/>
      <c r="R1412" s="37"/>
      <c r="S1412" s="5"/>
      <c r="T1412" s="6"/>
      <c r="U1412" s="10"/>
      <c r="V1412" s="10"/>
      <c r="W1412" s="12"/>
      <c r="X1412" s="5"/>
      <c r="Y1412" s="11"/>
      <c r="Z1412" s="2"/>
      <c r="AA1412" s="64"/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2"/>
      <c r="DH1412" s="1"/>
      <c r="DI1412" s="1"/>
      <c r="DJ1412" s="1"/>
      <c r="DK1412" s="1"/>
      <c r="DL1412" s="1"/>
      <c r="DM1412" s="1"/>
    </row>
    <row r="1413" spans="1:117" x14ac:dyDescent="0.2">
      <c r="A1413" s="97"/>
      <c r="B1413" s="5"/>
      <c r="C1413" s="5"/>
      <c r="D1413" s="63"/>
      <c r="E1413" s="11"/>
      <c r="F1413" s="143"/>
      <c r="G1413" s="9"/>
      <c r="H1413" s="64"/>
      <c r="I1413" s="64"/>
      <c r="J1413" s="1"/>
      <c r="K1413" s="1"/>
      <c r="L1413" s="5"/>
      <c r="M1413" s="12"/>
      <c r="N1413" s="12"/>
      <c r="O1413" s="5"/>
      <c r="P1413" s="5"/>
      <c r="Q1413" s="10"/>
      <c r="R1413" s="37"/>
      <c r="S1413" s="5"/>
      <c r="T1413" s="6"/>
      <c r="U1413" s="10"/>
      <c r="V1413" s="10"/>
      <c r="W1413" s="12"/>
      <c r="X1413" s="5"/>
      <c r="Y1413" s="11"/>
      <c r="Z1413" s="2"/>
      <c r="AA1413" s="64"/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2"/>
      <c r="DH1413" s="1"/>
      <c r="DI1413" s="1"/>
      <c r="DJ1413" s="1"/>
      <c r="DK1413" s="1"/>
      <c r="DL1413" s="1"/>
      <c r="DM1413" s="1"/>
    </row>
    <row r="1414" spans="1:117" x14ac:dyDescent="0.2">
      <c r="A1414" s="97"/>
      <c r="B1414" s="5"/>
      <c r="C1414" s="5"/>
      <c r="D1414" s="63"/>
      <c r="E1414" s="11"/>
      <c r="F1414" s="143"/>
      <c r="G1414" s="9"/>
      <c r="H1414" s="64"/>
      <c r="I1414" s="64"/>
      <c r="J1414" s="1"/>
      <c r="K1414" s="1"/>
      <c r="L1414" s="5"/>
      <c r="M1414" s="12"/>
      <c r="N1414" s="12"/>
      <c r="O1414" s="5"/>
      <c r="P1414" s="5"/>
      <c r="Q1414" s="10"/>
      <c r="R1414" s="37"/>
      <c r="S1414" s="5"/>
      <c r="T1414" s="6"/>
      <c r="U1414" s="10"/>
      <c r="V1414" s="10"/>
      <c r="W1414" s="12"/>
      <c r="X1414" s="5"/>
      <c r="Y1414" s="11"/>
      <c r="Z1414" s="2"/>
      <c r="AA1414" s="64"/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2"/>
      <c r="DH1414" s="1"/>
      <c r="DI1414" s="1"/>
      <c r="DJ1414" s="1"/>
      <c r="DK1414" s="1"/>
      <c r="DL1414" s="1"/>
      <c r="DM1414" s="1"/>
    </row>
    <row r="1415" spans="1:117" x14ac:dyDescent="0.2">
      <c r="A1415" s="97"/>
      <c r="B1415" s="5"/>
      <c r="C1415" s="5"/>
      <c r="D1415" s="63"/>
      <c r="E1415" s="11"/>
      <c r="F1415" s="143"/>
      <c r="G1415" s="9"/>
      <c r="H1415" s="64"/>
      <c r="I1415" s="64"/>
      <c r="J1415" s="1"/>
      <c r="K1415" s="1"/>
      <c r="L1415" s="5"/>
      <c r="M1415" s="12"/>
      <c r="N1415" s="12"/>
      <c r="O1415" s="5"/>
      <c r="P1415" s="5"/>
      <c r="Q1415" s="10"/>
      <c r="R1415" s="37"/>
      <c r="S1415" s="5"/>
      <c r="T1415" s="6"/>
      <c r="U1415" s="10"/>
      <c r="V1415" s="10"/>
      <c r="W1415" s="12"/>
      <c r="X1415" s="5"/>
      <c r="Y1415" s="11"/>
      <c r="Z1415" s="2"/>
      <c r="AA1415" s="64"/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2"/>
      <c r="DH1415" s="1"/>
      <c r="DI1415" s="1"/>
      <c r="DJ1415" s="1"/>
      <c r="DK1415" s="1"/>
      <c r="DL1415" s="1"/>
      <c r="DM1415" s="1"/>
    </row>
    <row r="1416" spans="1:117" x14ac:dyDescent="0.2">
      <c r="A1416" s="97"/>
      <c r="B1416" s="5"/>
      <c r="C1416" s="5"/>
      <c r="D1416" s="63"/>
      <c r="E1416" s="11"/>
      <c r="F1416" s="143"/>
      <c r="G1416" s="9"/>
      <c r="H1416" s="64"/>
      <c r="I1416" s="64"/>
      <c r="J1416" s="1"/>
      <c r="K1416" s="1"/>
      <c r="L1416" s="5"/>
      <c r="M1416" s="12"/>
      <c r="N1416" s="12"/>
      <c r="O1416" s="5"/>
      <c r="P1416" s="5"/>
      <c r="Q1416" s="10"/>
      <c r="R1416" s="37"/>
      <c r="S1416" s="5"/>
      <c r="T1416" s="6"/>
      <c r="U1416" s="10"/>
      <c r="V1416" s="10"/>
      <c r="W1416" s="12"/>
      <c r="X1416" s="5"/>
      <c r="Y1416" s="11"/>
      <c r="Z1416" s="2"/>
      <c r="AA1416" s="64"/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2"/>
      <c r="DH1416" s="1"/>
      <c r="DI1416" s="1"/>
      <c r="DJ1416" s="1"/>
      <c r="DK1416" s="1"/>
      <c r="DL1416" s="1"/>
      <c r="DM1416" s="1"/>
    </row>
    <row r="1417" spans="1:117" x14ac:dyDescent="0.2">
      <c r="A1417" s="97"/>
      <c r="B1417" s="5"/>
      <c r="C1417" s="5"/>
      <c r="D1417" s="63"/>
      <c r="E1417" s="11"/>
      <c r="F1417" s="143"/>
      <c r="G1417" s="9"/>
      <c r="H1417" s="64"/>
      <c r="I1417" s="64"/>
      <c r="J1417" s="1"/>
      <c r="K1417" s="1"/>
      <c r="L1417" s="5"/>
      <c r="M1417" s="12"/>
      <c r="N1417" s="12"/>
      <c r="O1417" s="5"/>
      <c r="P1417" s="5"/>
      <c r="Q1417" s="10"/>
      <c r="R1417" s="37"/>
      <c r="S1417" s="5"/>
      <c r="T1417" s="6"/>
      <c r="U1417" s="10"/>
      <c r="V1417" s="10"/>
      <c r="W1417" s="12"/>
      <c r="X1417" s="5"/>
      <c r="Y1417" s="11"/>
      <c r="Z1417" s="2"/>
      <c r="AA1417" s="64"/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2"/>
      <c r="DH1417" s="1"/>
      <c r="DI1417" s="1"/>
      <c r="DJ1417" s="1"/>
      <c r="DK1417" s="1"/>
      <c r="DL1417" s="1"/>
      <c r="DM1417" s="1"/>
    </row>
    <row r="1418" spans="1:117" x14ac:dyDescent="0.2">
      <c r="A1418" s="97"/>
      <c r="B1418" s="5"/>
      <c r="C1418" s="5"/>
      <c r="D1418" s="63"/>
      <c r="E1418" s="11"/>
      <c r="F1418" s="143"/>
      <c r="G1418" s="9"/>
      <c r="H1418" s="64"/>
      <c r="I1418" s="64"/>
      <c r="J1418" s="1"/>
      <c r="K1418" s="1"/>
      <c r="L1418" s="5"/>
      <c r="M1418" s="12"/>
      <c r="N1418" s="12"/>
      <c r="O1418" s="5"/>
      <c r="P1418" s="5"/>
      <c r="Q1418" s="10"/>
      <c r="R1418" s="37"/>
      <c r="S1418" s="5"/>
      <c r="T1418" s="6"/>
      <c r="U1418" s="10"/>
      <c r="V1418" s="10"/>
      <c r="W1418" s="12"/>
      <c r="X1418" s="5"/>
      <c r="Y1418" s="11"/>
      <c r="Z1418" s="2"/>
      <c r="AA1418" s="64"/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2"/>
      <c r="DH1418" s="1"/>
      <c r="DI1418" s="1"/>
      <c r="DJ1418" s="1"/>
      <c r="DK1418" s="1"/>
      <c r="DL1418" s="1"/>
      <c r="DM1418" s="1"/>
    </row>
    <row r="1419" spans="1:117" x14ac:dyDescent="0.2">
      <c r="A1419" s="97"/>
      <c r="B1419" s="5"/>
      <c r="C1419" s="5"/>
      <c r="D1419" s="63"/>
      <c r="E1419" s="11"/>
      <c r="F1419" s="143"/>
      <c r="G1419" s="9"/>
      <c r="H1419" s="64"/>
      <c r="I1419" s="64"/>
      <c r="J1419" s="1"/>
      <c r="K1419" s="1"/>
      <c r="L1419" s="5"/>
      <c r="M1419" s="12"/>
      <c r="N1419" s="12"/>
      <c r="O1419" s="5"/>
      <c r="P1419" s="5"/>
      <c r="Q1419" s="10"/>
      <c r="R1419" s="37"/>
      <c r="S1419" s="5"/>
      <c r="T1419" s="6"/>
      <c r="U1419" s="10"/>
      <c r="V1419" s="10"/>
      <c r="W1419" s="12"/>
      <c r="X1419" s="5"/>
      <c r="Y1419" s="11"/>
      <c r="Z1419" s="2"/>
      <c r="AA1419" s="64"/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2"/>
      <c r="DH1419" s="1"/>
      <c r="DI1419" s="1"/>
      <c r="DJ1419" s="1"/>
      <c r="DK1419" s="1"/>
      <c r="DL1419" s="1"/>
      <c r="DM1419" s="1"/>
    </row>
    <row r="1420" spans="1:117" x14ac:dyDescent="0.2">
      <c r="A1420" s="97"/>
      <c r="B1420" s="5"/>
      <c r="C1420" s="5"/>
      <c r="D1420" s="63"/>
      <c r="E1420" s="11"/>
      <c r="F1420" s="143"/>
      <c r="G1420" s="9"/>
      <c r="H1420" s="64"/>
      <c r="I1420" s="64"/>
      <c r="J1420" s="1"/>
      <c r="K1420" s="1"/>
      <c r="L1420" s="5"/>
      <c r="M1420" s="12"/>
      <c r="N1420" s="12"/>
      <c r="O1420" s="5"/>
      <c r="P1420" s="5"/>
      <c r="Q1420" s="10"/>
      <c r="R1420" s="37"/>
      <c r="S1420" s="5"/>
      <c r="T1420" s="6"/>
      <c r="U1420" s="10"/>
      <c r="V1420" s="10"/>
      <c r="W1420" s="12"/>
      <c r="X1420" s="5"/>
      <c r="Y1420" s="11"/>
      <c r="Z1420" s="2"/>
      <c r="AA1420" s="64"/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2"/>
      <c r="DH1420" s="1"/>
      <c r="DI1420" s="1"/>
      <c r="DJ1420" s="1"/>
      <c r="DK1420" s="1"/>
      <c r="DL1420" s="1"/>
      <c r="DM1420" s="1"/>
    </row>
    <row r="1421" spans="1:117" x14ac:dyDescent="0.2">
      <c r="A1421" s="97"/>
      <c r="B1421" s="5"/>
      <c r="C1421" s="5"/>
      <c r="D1421" s="63"/>
      <c r="E1421" s="11"/>
      <c r="F1421" s="143"/>
      <c r="G1421" s="9"/>
      <c r="H1421" s="64"/>
      <c r="I1421" s="64"/>
      <c r="J1421" s="1"/>
      <c r="K1421" s="1"/>
      <c r="L1421" s="5"/>
      <c r="M1421" s="12"/>
      <c r="N1421" s="12"/>
      <c r="O1421" s="5"/>
      <c r="P1421" s="5"/>
      <c r="Q1421" s="10"/>
      <c r="R1421" s="37"/>
      <c r="S1421" s="5"/>
      <c r="T1421" s="6"/>
      <c r="U1421" s="10"/>
      <c r="V1421" s="10"/>
      <c r="W1421" s="12"/>
      <c r="X1421" s="5"/>
      <c r="Y1421" s="11"/>
      <c r="Z1421" s="2"/>
      <c r="AA1421" s="64"/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2"/>
      <c r="DH1421" s="1"/>
      <c r="DI1421" s="1"/>
      <c r="DJ1421" s="1"/>
      <c r="DK1421" s="1"/>
      <c r="DL1421" s="1"/>
      <c r="DM1421" s="1"/>
    </row>
    <row r="1422" spans="1:117" x14ac:dyDescent="0.2">
      <c r="A1422" s="97"/>
      <c r="B1422" s="5"/>
      <c r="C1422" s="5"/>
      <c r="D1422" s="63"/>
      <c r="E1422" s="11"/>
      <c r="F1422" s="143"/>
      <c r="G1422" s="9"/>
      <c r="H1422" s="64"/>
      <c r="I1422" s="64"/>
      <c r="J1422" s="1"/>
      <c r="K1422" s="1"/>
      <c r="L1422" s="5"/>
      <c r="M1422" s="12"/>
      <c r="N1422" s="12"/>
      <c r="O1422" s="5"/>
      <c r="P1422" s="5"/>
      <c r="Q1422" s="10"/>
      <c r="R1422" s="37"/>
      <c r="S1422" s="5"/>
      <c r="T1422" s="6"/>
      <c r="U1422" s="10"/>
      <c r="V1422" s="10"/>
      <c r="W1422" s="12"/>
      <c r="X1422" s="5"/>
      <c r="Y1422" s="11"/>
      <c r="Z1422" s="2"/>
      <c r="AA1422" s="64"/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2"/>
      <c r="DH1422" s="1"/>
      <c r="DI1422" s="1"/>
      <c r="DJ1422" s="1"/>
      <c r="DK1422" s="1"/>
      <c r="DL1422" s="1"/>
      <c r="DM1422" s="1"/>
    </row>
    <row r="1423" spans="1:117" x14ac:dyDescent="0.2">
      <c r="A1423" s="97"/>
      <c r="B1423" s="5"/>
      <c r="C1423" s="5"/>
      <c r="D1423" s="63"/>
      <c r="E1423" s="11"/>
      <c r="F1423" s="143"/>
      <c r="G1423" s="9"/>
      <c r="H1423" s="64"/>
      <c r="I1423" s="64"/>
      <c r="J1423" s="1"/>
      <c r="K1423" s="1"/>
      <c r="L1423" s="5"/>
      <c r="M1423" s="12"/>
      <c r="N1423" s="12"/>
      <c r="O1423" s="5"/>
      <c r="P1423" s="5"/>
      <c r="Q1423" s="10"/>
      <c r="R1423" s="37"/>
      <c r="S1423" s="5"/>
      <c r="T1423" s="6"/>
      <c r="U1423" s="10"/>
      <c r="V1423" s="10"/>
      <c r="W1423" s="12"/>
      <c r="X1423" s="5"/>
      <c r="Y1423" s="11"/>
      <c r="Z1423" s="2"/>
      <c r="AA1423" s="64"/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2"/>
      <c r="DH1423" s="1"/>
      <c r="DI1423" s="1"/>
      <c r="DJ1423" s="1"/>
      <c r="DK1423" s="1"/>
      <c r="DL1423" s="1"/>
      <c r="DM1423" s="1"/>
    </row>
    <row r="1424" spans="1:117" x14ac:dyDescent="0.2">
      <c r="A1424" s="97"/>
      <c r="B1424" s="5"/>
      <c r="C1424" s="5"/>
      <c r="D1424" s="63"/>
      <c r="E1424" s="11"/>
      <c r="F1424" s="143"/>
      <c r="G1424" s="9"/>
      <c r="H1424" s="64"/>
      <c r="I1424" s="64"/>
      <c r="J1424" s="1"/>
      <c r="K1424" s="1"/>
      <c r="L1424" s="5"/>
      <c r="M1424" s="12"/>
      <c r="N1424" s="12"/>
      <c r="O1424" s="5"/>
      <c r="P1424" s="5"/>
      <c r="Q1424" s="10"/>
      <c r="R1424" s="37"/>
      <c r="S1424" s="5"/>
      <c r="T1424" s="6"/>
      <c r="U1424" s="10"/>
      <c r="V1424" s="10"/>
      <c r="W1424" s="12"/>
      <c r="X1424" s="5"/>
      <c r="Y1424" s="11"/>
      <c r="Z1424" s="2"/>
      <c r="AA1424" s="64"/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2"/>
      <c r="DH1424" s="1"/>
      <c r="DI1424" s="1"/>
      <c r="DJ1424" s="1"/>
      <c r="DK1424" s="1"/>
      <c r="DL1424" s="1"/>
      <c r="DM1424" s="1"/>
    </row>
    <row r="1425" spans="1:117" x14ac:dyDescent="0.2">
      <c r="A1425" s="97"/>
      <c r="B1425" s="5"/>
      <c r="C1425" s="5"/>
      <c r="D1425" s="63"/>
      <c r="E1425" s="11"/>
      <c r="F1425" s="143"/>
      <c r="G1425" s="9"/>
      <c r="H1425" s="64"/>
      <c r="I1425" s="64"/>
      <c r="J1425" s="1"/>
      <c r="K1425" s="1"/>
      <c r="L1425" s="5"/>
      <c r="M1425" s="12"/>
      <c r="N1425" s="12"/>
      <c r="O1425" s="5"/>
      <c r="P1425" s="5"/>
      <c r="Q1425" s="10"/>
      <c r="R1425" s="37"/>
      <c r="S1425" s="5"/>
      <c r="T1425" s="6"/>
      <c r="U1425" s="10"/>
      <c r="V1425" s="10"/>
      <c r="W1425" s="12"/>
      <c r="X1425" s="5"/>
      <c r="Y1425" s="11"/>
      <c r="Z1425" s="2"/>
      <c r="AA1425" s="64"/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2"/>
      <c r="DH1425" s="1"/>
      <c r="DI1425" s="1"/>
      <c r="DJ1425" s="1"/>
      <c r="DK1425" s="1"/>
      <c r="DL1425" s="1"/>
      <c r="DM1425" s="1"/>
    </row>
    <row r="1426" spans="1:117" x14ac:dyDescent="0.2">
      <c r="A1426" s="97"/>
      <c r="B1426" s="5"/>
      <c r="C1426" s="5"/>
      <c r="D1426" s="63"/>
      <c r="E1426" s="11"/>
      <c r="F1426" s="143"/>
      <c r="G1426" s="9"/>
      <c r="H1426" s="64"/>
      <c r="I1426" s="64"/>
      <c r="J1426" s="1"/>
      <c r="K1426" s="1"/>
      <c r="L1426" s="5"/>
      <c r="M1426" s="12"/>
      <c r="N1426" s="12"/>
      <c r="O1426" s="5"/>
      <c r="P1426" s="5"/>
      <c r="Q1426" s="10"/>
      <c r="R1426" s="37"/>
      <c r="S1426" s="5"/>
      <c r="T1426" s="6"/>
      <c r="U1426" s="10"/>
      <c r="V1426" s="10"/>
      <c r="W1426" s="12"/>
      <c r="X1426" s="5"/>
      <c r="Y1426" s="11"/>
      <c r="Z1426" s="2"/>
      <c r="AA1426" s="64"/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2"/>
      <c r="DH1426" s="1"/>
      <c r="DI1426" s="1"/>
      <c r="DJ1426" s="1"/>
      <c r="DK1426" s="1"/>
      <c r="DL1426" s="1"/>
      <c r="DM1426" s="1"/>
    </row>
    <row r="1427" spans="1:117" x14ac:dyDescent="0.2">
      <c r="A1427" s="97"/>
      <c r="B1427" s="5"/>
      <c r="C1427" s="5"/>
      <c r="D1427" s="63"/>
      <c r="E1427" s="11"/>
      <c r="F1427" s="143"/>
      <c r="G1427" s="9"/>
      <c r="H1427" s="64"/>
      <c r="I1427" s="64"/>
      <c r="J1427" s="1"/>
      <c r="K1427" s="1"/>
      <c r="L1427" s="5"/>
      <c r="M1427" s="12"/>
      <c r="N1427" s="12"/>
      <c r="O1427" s="5"/>
      <c r="P1427" s="5"/>
      <c r="Q1427" s="10"/>
      <c r="R1427" s="37"/>
      <c r="S1427" s="5"/>
      <c r="T1427" s="6"/>
      <c r="U1427" s="10"/>
      <c r="V1427" s="10"/>
      <c r="W1427" s="12"/>
      <c r="X1427" s="5"/>
      <c r="Y1427" s="11"/>
      <c r="Z1427" s="2"/>
      <c r="AA1427" s="64"/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2"/>
      <c r="DH1427" s="1"/>
      <c r="DI1427" s="1"/>
      <c r="DJ1427" s="1"/>
      <c r="DK1427" s="1"/>
      <c r="DL1427" s="1"/>
      <c r="DM1427" s="1"/>
    </row>
    <row r="1428" spans="1:117" x14ac:dyDescent="0.2">
      <c r="A1428" s="97"/>
      <c r="B1428" s="5"/>
      <c r="C1428" s="5"/>
      <c r="D1428" s="63"/>
      <c r="E1428" s="11"/>
      <c r="F1428" s="143"/>
      <c r="G1428" s="9"/>
      <c r="H1428" s="64"/>
      <c r="I1428" s="64"/>
      <c r="J1428" s="1"/>
      <c r="K1428" s="1"/>
      <c r="L1428" s="5"/>
      <c r="M1428" s="12"/>
      <c r="N1428" s="12"/>
      <c r="O1428" s="5"/>
      <c r="P1428" s="5"/>
      <c r="Q1428" s="10"/>
      <c r="R1428" s="37"/>
      <c r="S1428" s="5"/>
      <c r="T1428" s="6"/>
      <c r="U1428" s="10"/>
      <c r="V1428" s="10"/>
      <c r="W1428" s="12"/>
      <c r="X1428" s="5"/>
      <c r="Y1428" s="11"/>
      <c r="Z1428" s="2"/>
      <c r="AA1428" s="64"/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2"/>
      <c r="DH1428" s="1"/>
      <c r="DI1428" s="1"/>
      <c r="DJ1428" s="1"/>
      <c r="DK1428" s="1"/>
      <c r="DL1428" s="1"/>
      <c r="DM1428" s="1"/>
    </row>
    <row r="1429" spans="1:117" x14ac:dyDescent="0.2">
      <c r="A1429" s="97"/>
      <c r="B1429" s="5"/>
      <c r="C1429" s="5"/>
      <c r="D1429" s="63"/>
      <c r="E1429" s="11"/>
      <c r="F1429" s="143"/>
      <c r="G1429" s="9"/>
      <c r="H1429" s="64"/>
      <c r="I1429" s="64"/>
      <c r="J1429" s="1"/>
      <c r="K1429" s="1"/>
      <c r="L1429" s="5"/>
      <c r="M1429" s="12"/>
      <c r="N1429" s="12"/>
      <c r="O1429" s="5"/>
      <c r="P1429" s="5"/>
      <c r="Q1429" s="10"/>
      <c r="R1429" s="37"/>
      <c r="S1429" s="5"/>
      <c r="T1429" s="6"/>
      <c r="U1429" s="10"/>
      <c r="V1429" s="10"/>
      <c r="W1429" s="12"/>
      <c r="X1429" s="5"/>
      <c r="Y1429" s="11"/>
      <c r="Z1429" s="2"/>
      <c r="AA1429" s="64"/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2"/>
      <c r="DH1429" s="1"/>
      <c r="DI1429" s="1"/>
      <c r="DJ1429" s="1"/>
      <c r="DK1429" s="1"/>
      <c r="DL1429" s="1"/>
      <c r="DM1429" s="1"/>
    </row>
    <row r="1430" spans="1:117" x14ac:dyDescent="0.2">
      <c r="A1430" s="97"/>
      <c r="B1430" s="5"/>
      <c r="C1430" s="5"/>
      <c r="D1430" s="63"/>
      <c r="E1430" s="11"/>
      <c r="F1430" s="143"/>
      <c r="G1430" s="9"/>
      <c r="H1430" s="64"/>
      <c r="I1430" s="64"/>
      <c r="J1430" s="1"/>
      <c r="K1430" s="1"/>
      <c r="L1430" s="5"/>
      <c r="M1430" s="12"/>
      <c r="N1430" s="12"/>
      <c r="O1430" s="5"/>
      <c r="P1430" s="5"/>
      <c r="Q1430" s="10"/>
      <c r="R1430" s="37"/>
      <c r="S1430" s="5"/>
      <c r="T1430" s="6"/>
      <c r="U1430" s="10"/>
      <c r="V1430" s="10"/>
      <c r="W1430" s="12"/>
      <c r="X1430" s="5"/>
      <c r="Y1430" s="11"/>
      <c r="Z1430" s="2"/>
      <c r="AA1430" s="64"/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2"/>
      <c r="DH1430" s="1"/>
      <c r="DI1430" s="1"/>
      <c r="DJ1430" s="1"/>
      <c r="DK1430" s="1"/>
      <c r="DL1430" s="1"/>
      <c r="DM1430" s="1"/>
    </row>
    <row r="1431" spans="1:117" x14ac:dyDescent="0.2">
      <c r="A1431" s="97"/>
      <c r="B1431" s="5"/>
      <c r="C1431" s="5"/>
      <c r="D1431" s="63"/>
      <c r="E1431" s="11"/>
      <c r="F1431" s="143"/>
      <c r="G1431" s="9"/>
      <c r="H1431" s="64"/>
      <c r="I1431" s="64"/>
      <c r="J1431" s="1"/>
      <c r="K1431" s="1"/>
      <c r="L1431" s="5"/>
      <c r="M1431" s="12"/>
      <c r="N1431" s="12"/>
      <c r="O1431" s="5"/>
      <c r="P1431" s="5"/>
      <c r="Q1431" s="10"/>
      <c r="R1431" s="37"/>
      <c r="S1431" s="5"/>
      <c r="T1431" s="6"/>
      <c r="U1431" s="10"/>
      <c r="V1431" s="10"/>
      <c r="W1431" s="12"/>
      <c r="X1431" s="5"/>
      <c r="Y1431" s="11"/>
      <c r="Z1431" s="2"/>
      <c r="AA1431" s="64"/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2"/>
      <c r="DH1431" s="1"/>
      <c r="DI1431" s="1"/>
      <c r="DJ1431" s="1"/>
      <c r="DK1431" s="1"/>
      <c r="DL1431" s="1"/>
      <c r="DM1431" s="1"/>
    </row>
    <row r="1432" spans="1:117" x14ac:dyDescent="0.2">
      <c r="A1432" s="97"/>
      <c r="B1432" s="5"/>
      <c r="C1432" s="5"/>
      <c r="D1432" s="63"/>
      <c r="E1432" s="11"/>
      <c r="F1432" s="143"/>
      <c r="G1432" s="9"/>
      <c r="H1432" s="64"/>
      <c r="I1432" s="64"/>
      <c r="J1432" s="1"/>
      <c r="K1432" s="1"/>
      <c r="L1432" s="5"/>
      <c r="M1432" s="12"/>
      <c r="N1432" s="12"/>
      <c r="O1432" s="5"/>
      <c r="P1432" s="5"/>
      <c r="Q1432" s="10"/>
      <c r="R1432" s="37"/>
      <c r="S1432" s="5"/>
      <c r="T1432" s="6"/>
      <c r="U1432" s="10"/>
      <c r="V1432" s="10"/>
      <c r="W1432" s="12"/>
      <c r="X1432" s="5"/>
      <c r="Y1432" s="11"/>
      <c r="Z1432" s="2"/>
      <c r="AA1432" s="64"/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2"/>
      <c r="DH1432" s="1"/>
      <c r="DI1432" s="1"/>
      <c r="DJ1432" s="1"/>
      <c r="DK1432" s="1"/>
      <c r="DL1432" s="1"/>
      <c r="DM1432" s="1"/>
    </row>
    <row r="1433" spans="1:117" x14ac:dyDescent="0.2">
      <c r="A1433" s="97"/>
      <c r="B1433" s="5"/>
      <c r="C1433" s="5"/>
      <c r="D1433" s="63"/>
      <c r="E1433" s="11"/>
      <c r="F1433" s="143"/>
      <c r="G1433" s="9"/>
      <c r="H1433" s="64"/>
      <c r="I1433" s="64"/>
      <c r="J1433" s="1"/>
      <c r="K1433" s="1"/>
      <c r="L1433" s="5"/>
      <c r="M1433" s="12"/>
      <c r="N1433" s="12"/>
      <c r="O1433" s="5"/>
      <c r="P1433" s="5"/>
      <c r="Q1433" s="10"/>
      <c r="R1433" s="37"/>
      <c r="S1433" s="5"/>
      <c r="T1433" s="6"/>
      <c r="U1433" s="10"/>
      <c r="V1433" s="10"/>
      <c r="W1433" s="12"/>
      <c r="X1433" s="5"/>
      <c r="Y1433" s="11"/>
      <c r="Z1433" s="2"/>
      <c r="AA1433" s="64"/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2"/>
      <c r="DH1433" s="1"/>
      <c r="DI1433" s="1"/>
      <c r="DJ1433" s="1"/>
      <c r="DK1433" s="1"/>
      <c r="DL1433" s="1"/>
      <c r="DM1433" s="1"/>
    </row>
    <row r="1434" spans="1:117" x14ac:dyDescent="0.2">
      <c r="A1434" s="97"/>
      <c r="B1434" s="5"/>
      <c r="C1434" s="5"/>
      <c r="D1434" s="63"/>
      <c r="E1434" s="11"/>
      <c r="F1434" s="143"/>
      <c r="G1434" s="9"/>
      <c r="H1434" s="64"/>
      <c r="I1434" s="64"/>
      <c r="J1434" s="1"/>
      <c r="K1434" s="1"/>
      <c r="L1434" s="5"/>
      <c r="M1434" s="12"/>
      <c r="N1434" s="12"/>
      <c r="O1434" s="5"/>
      <c r="P1434" s="5"/>
      <c r="Q1434" s="10"/>
      <c r="R1434" s="37"/>
      <c r="S1434" s="5"/>
      <c r="T1434" s="6"/>
      <c r="U1434" s="10"/>
      <c r="V1434" s="10"/>
      <c r="W1434" s="12"/>
      <c r="X1434" s="5"/>
      <c r="Y1434" s="11"/>
      <c r="Z1434" s="2"/>
      <c r="AA1434" s="64"/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2"/>
      <c r="DH1434" s="1"/>
      <c r="DI1434" s="1"/>
      <c r="DJ1434" s="1"/>
      <c r="DK1434" s="1"/>
      <c r="DL1434" s="1"/>
      <c r="DM1434" s="1"/>
    </row>
    <row r="1435" spans="1:117" x14ac:dyDescent="0.2">
      <c r="A1435" s="97"/>
      <c r="B1435" s="5"/>
      <c r="C1435" s="5"/>
      <c r="D1435" s="63"/>
      <c r="E1435" s="11"/>
      <c r="F1435" s="143"/>
      <c r="G1435" s="9"/>
      <c r="H1435" s="64"/>
      <c r="I1435" s="64"/>
      <c r="J1435" s="1"/>
      <c r="K1435" s="1"/>
      <c r="L1435" s="5"/>
      <c r="M1435" s="12"/>
      <c r="N1435" s="12"/>
      <c r="O1435" s="5"/>
      <c r="P1435" s="5"/>
      <c r="Q1435" s="10"/>
      <c r="R1435" s="37"/>
      <c r="S1435" s="5"/>
      <c r="T1435" s="6"/>
      <c r="U1435" s="10"/>
      <c r="V1435" s="10"/>
      <c r="W1435" s="12"/>
      <c r="X1435" s="5"/>
      <c r="Y1435" s="11"/>
      <c r="Z1435" s="2"/>
      <c r="AA1435" s="64"/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2"/>
      <c r="DH1435" s="1"/>
      <c r="DI1435" s="1"/>
      <c r="DJ1435" s="1"/>
      <c r="DK1435" s="1"/>
      <c r="DL1435" s="1"/>
      <c r="DM1435" s="1"/>
    </row>
    <row r="1436" spans="1:117" x14ac:dyDescent="0.2">
      <c r="A1436" s="97"/>
      <c r="B1436" s="5"/>
      <c r="C1436" s="5"/>
      <c r="D1436" s="63"/>
      <c r="E1436" s="11"/>
      <c r="F1436" s="143"/>
      <c r="G1436" s="9"/>
      <c r="H1436" s="64"/>
      <c r="I1436" s="64"/>
      <c r="J1436" s="1"/>
      <c r="K1436" s="1"/>
      <c r="L1436" s="5"/>
      <c r="M1436" s="12"/>
      <c r="N1436" s="12"/>
      <c r="O1436" s="5"/>
      <c r="P1436" s="5"/>
      <c r="Q1436" s="10"/>
      <c r="R1436" s="37"/>
      <c r="S1436" s="5"/>
      <c r="T1436" s="6"/>
      <c r="U1436" s="10"/>
      <c r="V1436" s="10"/>
      <c r="W1436" s="12"/>
      <c r="X1436" s="5"/>
      <c r="Y1436" s="11"/>
      <c r="Z1436" s="2"/>
      <c r="AA1436" s="64"/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2"/>
      <c r="DH1436" s="1"/>
      <c r="DI1436" s="1"/>
      <c r="DJ1436" s="1"/>
      <c r="DK1436" s="1"/>
      <c r="DL1436" s="1"/>
      <c r="DM1436" s="1"/>
    </row>
    <row r="1437" spans="1:117" x14ac:dyDescent="0.2">
      <c r="A1437" s="97"/>
      <c r="B1437" s="5"/>
      <c r="C1437" s="5"/>
      <c r="D1437" s="63"/>
      <c r="E1437" s="11"/>
      <c r="F1437" s="143"/>
      <c r="G1437" s="9"/>
      <c r="H1437" s="64"/>
      <c r="I1437" s="64"/>
      <c r="J1437" s="1"/>
      <c r="K1437" s="1"/>
      <c r="L1437" s="5"/>
      <c r="M1437" s="12"/>
      <c r="N1437" s="12"/>
      <c r="O1437" s="5"/>
      <c r="P1437" s="5"/>
      <c r="Q1437" s="10"/>
      <c r="R1437" s="37"/>
      <c r="S1437" s="5"/>
      <c r="T1437" s="6"/>
      <c r="U1437" s="10"/>
      <c r="V1437" s="10"/>
      <c r="W1437" s="12"/>
      <c r="X1437" s="5"/>
      <c r="Y1437" s="11"/>
      <c r="Z1437" s="2"/>
      <c r="AA1437" s="64"/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2"/>
      <c r="DH1437" s="1"/>
      <c r="DI1437" s="1"/>
      <c r="DJ1437" s="1"/>
      <c r="DK1437" s="1"/>
      <c r="DL1437" s="1"/>
      <c r="DM1437" s="1"/>
    </row>
    <row r="1438" spans="1:117" x14ac:dyDescent="0.2">
      <c r="A1438" s="97"/>
      <c r="B1438" s="5"/>
      <c r="C1438" s="5"/>
      <c r="D1438" s="63"/>
      <c r="E1438" s="11"/>
      <c r="F1438" s="143"/>
      <c r="G1438" s="9"/>
      <c r="H1438" s="64"/>
      <c r="I1438" s="64"/>
      <c r="J1438" s="1"/>
      <c r="K1438" s="1"/>
      <c r="L1438" s="5"/>
      <c r="M1438" s="12"/>
      <c r="N1438" s="12"/>
      <c r="O1438" s="5"/>
      <c r="P1438" s="5"/>
      <c r="Q1438" s="10"/>
      <c r="R1438" s="37"/>
      <c r="S1438" s="5"/>
      <c r="T1438" s="6"/>
      <c r="U1438" s="10"/>
      <c r="V1438" s="10"/>
      <c r="W1438" s="12"/>
      <c r="X1438" s="5"/>
      <c r="Y1438" s="11"/>
      <c r="Z1438" s="2"/>
      <c r="AA1438" s="64"/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2"/>
      <c r="DH1438" s="1"/>
      <c r="DI1438" s="1"/>
      <c r="DJ1438" s="1"/>
      <c r="DK1438" s="1"/>
      <c r="DL1438" s="1"/>
      <c r="DM1438" s="1"/>
    </row>
    <row r="1439" spans="1:117" x14ac:dyDescent="0.2">
      <c r="A1439" s="97"/>
      <c r="B1439" s="5"/>
      <c r="C1439" s="5"/>
      <c r="D1439" s="63"/>
      <c r="E1439" s="11"/>
      <c r="F1439" s="143"/>
      <c r="G1439" s="9"/>
      <c r="H1439" s="64"/>
      <c r="I1439" s="64"/>
      <c r="J1439" s="1"/>
      <c r="K1439" s="1"/>
      <c r="L1439" s="5"/>
      <c r="M1439" s="12"/>
      <c r="N1439" s="12"/>
      <c r="O1439" s="5"/>
      <c r="P1439" s="5"/>
      <c r="Q1439" s="10"/>
      <c r="R1439" s="37"/>
      <c r="S1439" s="5"/>
      <c r="T1439" s="6"/>
      <c r="U1439" s="10"/>
      <c r="V1439" s="10"/>
      <c r="W1439" s="12"/>
      <c r="X1439" s="5"/>
      <c r="Y1439" s="11"/>
      <c r="Z1439" s="2"/>
      <c r="AA1439" s="64"/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2"/>
      <c r="DH1439" s="1"/>
      <c r="DI1439" s="1"/>
      <c r="DJ1439" s="1"/>
      <c r="DK1439" s="1"/>
      <c r="DL1439" s="1"/>
      <c r="DM1439" s="1"/>
    </row>
    <row r="1440" spans="1:117" x14ac:dyDescent="0.2">
      <c r="A1440" s="97"/>
      <c r="B1440" s="5"/>
      <c r="C1440" s="5"/>
      <c r="D1440" s="63"/>
      <c r="E1440" s="11"/>
      <c r="F1440" s="143"/>
      <c r="G1440" s="9"/>
      <c r="H1440" s="64"/>
      <c r="I1440" s="64"/>
      <c r="J1440" s="1"/>
      <c r="K1440" s="1"/>
      <c r="L1440" s="5"/>
      <c r="M1440" s="12"/>
      <c r="N1440" s="12"/>
      <c r="O1440" s="5"/>
      <c r="P1440" s="5"/>
      <c r="Q1440" s="10"/>
      <c r="R1440" s="37"/>
      <c r="S1440" s="5"/>
      <c r="T1440" s="6"/>
      <c r="U1440" s="10"/>
      <c r="V1440" s="10"/>
      <c r="W1440" s="12"/>
      <c r="X1440" s="5"/>
      <c r="Y1440" s="11"/>
      <c r="Z1440" s="2"/>
      <c r="AA1440" s="64"/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2"/>
      <c r="DH1440" s="1"/>
      <c r="DI1440" s="1"/>
      <c r="DJ1440" s="1"/>
      <c r="DK1440" s="1"/>
      <c r="DL1440" s="1"/>
      <c r="DM1440" s="1"/>
    </row>
    <row r="1441" spans="1:117" x14ac:dyDescent="0.2">
      <c r="A1441" s="97"/>
      <c r="B1441" s="5"/>
      <c r="C1441" s="5"/>
      <c r="D1441" s="63"/>
      <c r="E1441" s="11"/>
      <c r="F1441" s="143"/>
      <c r="G1441" s="9"/>
      <c r="H1441" s="64"/>
      <c r="I1441" s="64"/>
      <c r="J1441" s="1"/>
      <c r="K1441" s="1"/>
      <c r="L1441" s="5"/>
      <c r="M1441" s="12"/>
      <c r="N1441" s="12"/>
      <c r="O1441" s="5"/>
      <c r="P1441" s="5"/>
      <c r="Q1441" s="10"/>
      <c r="R1441" s="37"/>
      <c r="S1441" s="5"/>
      <c r="T1441" s="6"/>
      <c r="U1441" s="10"/>
      <c r="V1441" s="10"/>
      <c r="W1441" s="12"/>
      <c r="X1441" s="5"/>
      <c r="Y1441" s="11"/>
      <c r="Z1441" s="2"/>
      <c r="AA1441" s="64"/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2"/>
      <c r="DH1441" s="1"/>
      <c r="DI1441" s="1"/>
      <c r="DJ1441" s="1"/>
      <c r="DK1441" s="1"/>
      <c r="DL1441" s="1"/>
      <c r="DM1441" s="1"/>
    </row>
    <row r="1442" spans="1:117" x14ac:dyDescent="0.2">
      <c r="A1442" s="97"/>
      <c r="B1442" s="5"/>
      <c r="C1442" s="5"/>
      <c r="D1442" s="63"/>
      <c r="E1442" s="11"/>
      <c r="F1442" s="143"/>
      <c r="G1442" s="9"/>
      <c r="H1442" s="64"/>
      <c r="I1442" s="64"/>
      <c r="J1442" s="1"/>
      <c r="K1442" s="1"/>
      <c r="L1442" s="5"/>
      <c r="M1442" s="12"/>
      <c r="N1442" s="12"/>
      <c r="O1442" s="5"/>
      <c r="P1442" s="5"/>
      <c r="Q1442" s="10"/>
      <c r="R1442" s="37"/>
      <c r="S1442" s="5"/>
      <c r="T1442" s="6"/>
      <c r="U1442" s="10"/>
      <c r="V1442" s="10"/>
      <c r="W1442" s="12"/>
      <c r="X1442" s="5"/>
      <c r="Y1442" s="11"/>
      <c r="Z1442" s="2"/>
      <c r="AA1442" s="64"/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2"/>
      <c r="DH1442" s="1"/>
      <c r="DI1442" s="1"/>
      <c r="DJ1442" s="1"/>
      <c r="DK1442" s="1"/>
      <c r="DL1442" s="1"/>
      <c r="DM1442" s="1"/>
    </row>
    <row r="1443" spans="1:117" x14ac:dyDescent="0.2">
      <c r="A1443" s="97"/>
      <c r="B1443" s="5"/>
      <c r="C1443" s="5"/>
      <c r="D1443" s="63"/>
      <c r="E1443" s="11"/>
      <c r="F1443" s="143"/>
      <c r="G1443" s="9"/>
      <c r="H1443" s="64"/>
      <c r="I1443" s="64"/>
      <c r="J1443" s="1"/>
      <c r="K1443" s="1"/>
      <c r="L1443" s="5"/>
      <c r="M1443" s="12"/>
      <c r="N1443" s="12"/>
      <c r="O1443" s="5"/>
      <c r="P1443" s="5"/>
      <c r="Q1443" s="10"/>
      <c r="R1443" s="37"/>
      <c r="S1443" s="5"/>
      <c r="T1443" s="6"/>
      <c r="U1443" s="10"/>
      <c r="V1443" s="10"/>
      <c r="W1443" s="12"/>
      <c r="X1443" s="5"/>
      <c r="Y1443" s="11"/>
      <c r="Z1443" s="2"/>
      <c r="AA1443" s="64"/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2"/>
      <c r="DH1443" s="1"/>
      <c r="DI1443" s="1"/>
      <c r="DJ1443" s="1"/>
      <c r="DK1443" s="1"/>
      <c r="DL1443" s="1"/>
      <c r="DM1443" s="1"/>
    </row>
    <row r="1444" spans="1:117" x14ac:dyDescent="0.2">
      <c r="A1444" s="97"/>
      <c r="B1444" s="5"/>
      <c r="C1444" s="5"/>
      <c r="D1444" s="63"/>
      <c r="E1444" s="11"/>
      <c r="F1444" s="143"/>
      <c r="G1444" s="9"/>
      <c r="H1444" s="64"/>
      <c r="I1444" s="64"/>
      <c r="J1444" s="1"/>
      <c r="K1444" s="1"/>
      <c r="L1444" s="5"/>
      <c r="M1444" s="12"/>
      <c r="N1444" s="12"/>
      <c r="O1444" s="5"/>
      <c r="P1444" s="5"/>
      <c r="Q1444" s="10"/>
      <c r="R1444" s="37"/>
      <c r="S1444" s="5"/>
      <c r="T1444" s="6"/>
      <c r="U1444" s="10"/>
      <c r="V1444" s="10"/>
      <c r="W1444" s="12"/>
      <c r="X1444" s="5"/>
      <c r="Y1444" s="11"/>
      <c r="Z1444" s="2"/>
      <c r="AA1444" s="64"/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2"/>
      <c r="DH1444" s="1"/>
      <c r="DI1444" s="1"/>
      <c r="DJ1444" s="1"/>
      <c r="DK1444" s="1"/>
      <c r="DL1444" s="1"/>
      <c r="DM1444" s="1"/>
    </row>
    <row r="1445" spans="1:117" x14ac:dyDescent="0.2">
      <c r="A1445" s="97"/>
      <c r="B1445" s="5"/>
      <c r="C1445" s="5"/>
      <c r="D1445" s="63"/>
      <c r="E1445" s="11"/>
      <c r="F1445" s="143"/>
      <c r="G1445" s="9"/>
      <c r="H1445" s="64"/>
      <c r="I1445" s="64"/>
      <c r="J1445" s="1"/>
      <c r="K1445" s="1"/>
      <c r="L1445" s="5"/>
      <c r="M1445" s="12"/>
      <c r="N1445" s="12"/>
      <c r="O1445" s="5"/>
      <c r="P1445" s="5"/>
      <c r="Q1445" s="10"/>
      <c r="R1445" s="37"/>
      <c r="S1445" s="5"/>
      <c r="T1445" s="6"/>
      <c r="U1445" s="10"/>
      <c r="V1445" s="10"/>
      <c r="W1445" s="12"/>
      <c r="X1445" s="5"/>
      <c r="Y1445" s="11"/>
      <c r="Z1445" s="2"/>
      <c r="AA1445" s="64"/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2"/>
      <c r="DH1445" s="1"/>
      <c r="DI1445" s="1"/>
      <c r="DJ1445" s="1"/>
      <c r="DK1445" s="1"/>
      <c r="DL1445" s="1"/>
      <c r="DM1445" s="1"/>
    </row>
    <row r="1446" spans="1:117" x14ac:dyDescent="0.2">
      <c r="A1446" s="97"/>
      <c r="B1446" s="5"/>
      <c r="C1446" s="5"/>
      <c r="D1446" s="63"/>
      <c r="E1446" s="11"/>
      <c r="F1446" s="143"/>
      <c r="G1446" s="9"/>
      <c r="H1446" s="64"/>
      <c r="I1446" s="64"/>
      <c r="J1446" s="1"/>
      <c r="K1446" s="1"/>
      <c r="L1446" s="5"/>
      <c r="M1446" s="12"/>
      <c r="N1446" s="12"/>
      <c r="O1446" s="5"/>
      <c r="P1446" s="5"/>
      <c r="Q1446" s="10"/>
      <c r="R1446" s="37"/>
      <c r="S1446" s="5"/>
      <c r="T1446" s="6"/>
      <c r="U1446" s="10"/>
      <c r="V1446" s="10"/>
      <c r="W1446" s="12"/>
      <c r="X1446" s="5"/>
      <c r="Y1446" s="11"/>
      <c r="Z1446" s="2"/>
      <c r="AA1446" s="64"/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2"/>
      <c r="DH1446" s="1"/>
      <c r="DI1446" s="1"/>
      <c r="DJ1446" s="1"/>
      <c r="DK1446" s="1"/>
      <c r="DL1446" s="1"/>
      <c r="DM1446" s="1"/>
    </row>
    <row r="1447" spans="1:117" x14ac:dyDescent="0.2">
      <c r="A1447" s="97"/>
      <c r="B1447" s="5"/>
      <c r="C1447" s="5"/>
      <c r="D1447" s="63"/>
      <c r="E1447" s="11"/>
      <c r="F1447" s="143"/>
      <c r="G1447" s="9"/>
      <c r="H1447" s="64"/>
      <c r="I1447" s="64"/>
      <c r="J1447" s="1"/>
      <c r="K1447" s="1"/>
      <c r="L1447" s="5"/>
      <c r="M1447" s="12"/>
      <c r="N1447" s="12"/>
      <c r="O1447" s="5"/>
      <c r="P1447" s="5"/>
      <c r="Q1447" s="10"/>
      <c r="R1447" s="37"/>
      <c r="S1447" s="5"/>
      <c r="T1447" s="6"/>
      <c r="U1447" s="10"/>
      <c r="V1447" s="10"/>
      <c r="W1447" s="12"/>
      <c r="X1447" s="5"/>
      <c r="Y1447" s="11"/>
      <c r="Z1447" s="2"/>
      <c r="AA1447" s="64"/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2"/>
      <c r="DH1447" s="1"/>
      <c r="DI1447" s="1"/>
      <c r="DJ1447" s="1"/>
      <c r="DK1447" s="1"/>
      <c r="DL1447" s="1"/>
      <c r="DM1447" s="1"/>
    </row>
    <row r="1448" spans="1:117" x14ac:dyDescent="0.2">
      <c r="A1448" s="97"/>
      <c r="B1448" s="5"/>
      <c r="C1448" s="5"/>
      <c r="D1448" s="63"/>
      <c r="E1448" s="11"/>
      <c r="F1448" s="143"/>
      <c r="G1448" s="9"/>
      <c r="H1448" s="64"/>
      <c r="I1448" s="64"/>
      <c r="J1448" s="1"/>
      <c r="K1448" s="1"/>
      <c r="L1448" s="5"/>
      <c r="M1448" s="12"/>
      <c r="N1448" s="12"/>
      <c r="O1448" s="5"/>
      <c r="P1448" s="5"/>
      <c r="Q1448" s="10"/>
      <c r="R1448" s="37"/>
      <c r="S1448" s="5"/>
      <c r="T1448" s="6"/>
      <c r="U1448" s="10"/>
      <c r="V1448" s="10"/>
      <c r="W1448" s="12"/>
      <c r="X1448" s="5"/>
      <c r="Y1448" s="11"/>
      <c r="Z1448" s="2"/>
      <c r="AA1448" s="64"/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2"/>
      <c r="DH1448" s="1"/>
      <c r="DI1448" s="1"/>
      <c r="DJ1448" s="1"/>
      <c r="DK1448" s="1"/>
      <c r="DL1448" s="1"/>
      <c r="DM1448" s="1"/>
    </row>
    <row r="1449" spans="1:117" x14ac:dyDescent="0.2">
      <c r="A1449" s="97"/>
      <c r="B1449" s="5"/>
      <c r="C1449" s="5"/>
      <c r="D1449" s="63"/>
      <c r="E1449" s="11"/>
      <c r="F1449" s="143"/>
      <c r="G1449" s="9"/>
      <c r="H1449" s="64"/>
      <c r="I1449" s="64"/>
      <c r="J1449" s="1"/>
      <c r="K1449" s="1"/>
      <c r="L1449" s="5"/>
      <c r="M1449" s="12"/>
      <c r="N1449" s="12"/>
      <c r="O1449" s="5"/>
      <c r="P1449" s="5"/>
      <c r="Q1449" s="10"/>
      <c r="R1449" s="37"/>
      <c r="S1449" s="5"/>
      <c r="T1449" s="6"/>
      <c r="U1449" s="10"/>
      <c r="V1449" s="10"/>
      <c r="W1449" s="12"/>
      <c r="X1449" s="5"/>
      <c r="Y1449" s="11"/>
      <c r="Z1449" s="2"/>
      <c r="AA1449" s="64"/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2"/>
      <c r="DH1449" s="1"/>
      <c r="DI1449" s="1"/>
      <c r="DJ1449" s="1"/>
      <c r="DK1449" s="1"/>
      <c r="DL1449" s="1"/>
      <c r="DM1449" s="1"/>
    </row>
    <row r="1450" spans="1:117" x14ac:dyDescent="0.2">
      <c r="A1450" s="97"/>
      <c r="B1450" s="5"/>
      <c r="C1450" s="5"/>
      <c r="D1450" s="63"/>
      <c r="E1450" s="11"/>
      <c r="F1450" s="143"/>
      <c r="G1450" s="9"/>
      <c r="H1450" s="64"/>
      <c r="I1450" s="64"/>
      <c r="J1450" s="1"/>
      <c r="K1450" s="1"/>
      <c r="L1450" s="5"/>
      <c r="M1450" s="12"/>
      <c r="N1450" s="12"/>
      <c r="O1450" s="5"/>
      <c r="P1450" s="5"/>
      <c r="Q1450" s="10"/>
      <c r="R1450" s="37"/>
      <c r="S1450" s="5"/>
      <c r="T1450" s="6"/>
      <c r="U1450" s="10"/>
      <c r="V1450" s="10"/>
      <c r="W1450" s="12"/>
      <c r="X1450" s="5"/>
      <c r="Y1450" s="11"/>
      <c r="Z1450" s="2"/>
      <c r="AA1450" s="64"/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2"/>
      <c r="DH1450" s="1"/>
      <c r="DI1450" s="1"/>
      <c r="DJ1450" s="1"/>
      <c r="DK1450" s="1"/>
      <c r="DL1450" s="1"/>
      <c r="DM1450" s="1"/>
    </row>
    <row r="1451" spans="1:117" x14ac:dyDescent="0.2">
      <c r="A1451" s="97"/>
      <c r="B1451" s="5"/>
      <c r="C1451" s="5"/>
      <c r="D1451" s="63"/>
      <c r="E1451" s="11"/>
      <c r="F1451" s="143"/>
      <c r="G1451" s="9"/>
      <c r="H1451" s="64"/>
      <c r="I1451" s="64"/>
      <c r="J1451" s="1"/>
      <c r="K1451" s="1"/>
      <c r="L1451" s="5"/>
      <c r="M1451" s="12"/>
      <c r="N1451" s="12"/>
      <c r="O1451" s="5"/>
      <c r="P1451" s="5"/>
      <c r="Q1451" s="10"/>
      <c r="R1451" s="37"/>
      <c r="S1451" s="5"/>
      <c r="T1451" s="6"/>
      <c r="U1451" s="10"/>
      <c r="V1451" s="10"/>
      <c r="W1451" s="12"/>
      <c r="X1451" s="5"/>
      <c r="Y1451" s="11"/>
      <c r="Z1451" s="2"/>
      <c r="AA1451" s="64"/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2"/>
      <c r="DH1451" s="1"/>
      <c r="DI1451" s="1"/>
      <c r="DJ1451" s="1"/>
      <c r="DK1451" s="1"/>
      <c r="DL1451" s="1"/>
      <c r="DM1451" s="1"/>
    </row>
    <row r="1452" spans="1:117" x14ac:dyDescent="0.2">
      <c r="A1452" s="97"/>
      <c r="B1452" s="5"/>
      <c r="C1452" s="5"/>
      <c r="D1452" s="63"/>
      <c r="E1452" s="11"/>
      <c r="F1452" s="143"/>
      <c r="G1452" s="9"/>
      <c r="H1452" s="64"/>
      <c r="I1452" s="64"/>
      <c r="J1452" s="1"/>
      <c r="K1452" s="1"/>
      <c r="L1452" s="5"/>
      <c r="M1452" s="12"/>
      <c r="N1452" s="12"/>
      <c r="O1452" s="5"/>
      <c r="P1452" s="5"/>
      <c r="Q1452" s="10"/>
      <c r="R1452" s="37"/>
      <c r="S1452" s="5"/>
      <c r="T1452" s="6"/>
      <c r="U1452" s="10"/>
      <c r="V1452" s="10"/>
      <c r="W1452" s="12"/>
      <c r="X1452" s="5"/>
      <c r="Y1452" s="11"/>
      <c r="Z1452" s="2"/>
      <c r="AA1452" s="64"/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2"/>
      <c r="DH1452" s="1"/>
      <c r="DI1452" s="1"/>
      <c r="DJ1452" s="1"/>
      <c r="DK1452" s="1"/>
      <c r="DL1452" s="1"/>
      <c r="DM1452" s="1"/>
    </row>
    <row r="1453" spans="1:117" x14ac:dyDescent="0.2">
      <c r="A1453" s="97"/>
      <c r="B1453" s="5"/>
      <c r="C1453" s="5"/>
      <c r="D1453" s="63"/>
      <c r="E1453" s="11"/>
      <c r="F1453" s="143"/>
      <c r="G1453" s="9"/>
      <c r="H1453" s="64"/>
      <c r="I1453" s="64"/>
      <c r="J1453" s="1"/>
      <c r="K1453" s="1"/>
      <c r="L1453" s="5"/>
      <c r="M1453" s="12"/>
      <c r="N1453" s="12"/>
      <c r="O1453" s="5"/>
      <c r="P1453" s="5"/>
      <c r="Q1453" s="10"/>
      <c r="R1453" s="37"/>
      <c r="S1453" s="5"/>
      <c r="T1453" s="6"/>
      <c r="U1453" s="10"/>
      <c r="V1453" s="10"/>
      <c r="W1453" s="12"/>
      <c r="X1453" s="5"/>
      <c r="Y1453" s="11"/>
      <c r="Z1453" s="2"/>
      <c r="AA1453" s="64"/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2"/>
      <c r="DH1453" s="1"/>
      <c r="DI1453" s="1"/>
      <c r="DJ1453" s="1"/>
      <c r="DK1453" s="1"/>
      <c r="DL1453" s="1"/>
      <c r="DM1453" s="1"/>
    </row>
    <row r="1454" spans="1:117" x14ac:dyDescent="0.2">
      <c r="A1454" s="97"/>
      <c r="B1454" s="5"/>
      <c r="C1454" s="5"/>
      <c r="D1454" s="63"/>
      <c r="E1454" s="11"/>
      <c r="F1454" s="143"/>
      <c r="G1454" s="9"/>
      <c r="H1454" s="64"/>
      <c r="I1454" s="64"/>
      <c r="J1454" s="1"/>
      <c r="K1454" s="1"/>
      <c r="L1454" s="5"/>
      <c r="M1454" s="12"/>
      <c r="N1454" s="12"/>
      <c r="O1454" s="5"/>
      <c r="P1454" s="5"/>
      <c r="Q1454" s="10"/>
      <c r="R1454" s="37"/>
      <c r="S1454" s="5"/>
      <c r="T1454" s="6"/>
      <c r="U1454" s="10"/>
      <c r="V1454" s="10"/>
      <c r="W1454" s="12"/>
      <c r="X1454" s="5"/>
      <c r="Y1454" s="11"/>
      <c r="Z1454" s="2"/>
      <c r="AA1454" s="64"/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2"/>
      <c r="DH1454" s="1"/>
      <c r="DI1454" s="1"/>
      <c r="DJ1454" s="1"/>
      <c r="DK1454" s="1"/>
      <c r="DL1454" s="1"/>
      <c r="DM1454" s="1"/>
    </row>
    <row r="1455" spans="1:117" x14ac:dyDescent="0.2">
      <c r="A1455" s="97"/>
      <c r="B1455" s="5"/>
      <c r="C1455" s="5"/>
      <c r="D1455" s="63"/>
      <c r="E1455" s="11"/>
      <c r="F1455" s="143"/>
      <c r="G1455" s="9"/>
      <c r="H1455" s="64"/>
      <c r="I1455" s="64"/>
      <c r="J1455" s="1"/>
      <c r="K1455" s="1"/>
      <c r="L1455" s="5"/>
      <c r="M1455" s="12"/>
      <c r="N1455" s="12"/>
      <c r="O1455" s="5"/>
      <c r="P1455" s="5"/>
      <c r="Q1455" s="10"/>
      <c r="R1455" s="37"/>
      <c r="S1455" s="5"/>
      <c r="T1455" s="6"/>
      <c r="U1455" s="10"/>
      <c r="V1455" s="10"/>
      <c r="W1455" s="12"/>
      <c r="X1455" s="5"/>
      <c r="Y1455" s="11"/>
      <c r="Z1455" s="2"/>
      <c r="AA1455" s="64"/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2"/>
      <c r="DH1455" s="1"/>
      <c r="DI1455" s="1"/>
      <c r="DJ1455" s="1"/>
      <c r="DK1455" s="1"/>
      <c r="DL1455" s="1"/>
      <c r="DM1455" s="1"/>
    </row>
    <row r="1456" spans="1:117" x14ac:dyDescent="0.2">
      <c r="A1456" s="97"/>
      <c r="B1456" s="5"/>
      <c r="C1456" s="5"/>
      <c r="D1456" s="63"/>
      <c r="E1456" s="11"/>
      <c r="F1456" s="143"/>
      <c r="G1456" s="9"/>
      <c r="H1456" s="64"/>
      <c r="I1456" s="64"/>
      <c r="J1456" s="1"/>
      <c r="K1456" s="1"/>
      <c r="L1456" s="5"/>
      <c r="M1456" s="12"/>
      <c r="N1456" s="12"/>
      <c r="O1456" s="5"/>
      <c r="P1456" s="5"/>
      <c r="Q1456" s="10"/>
      <c r="R1456" s="37"/>
      <c r="S1456" s="5"/>
      <c r="T1456" s="6"/>
      <c r="U1456" s="10"/>
      <c r="V1456" s="10"/>
      <c r="W1456" s="12"/>
      <c r="X1456" s="5"/>
      <c r="Y1456" s="11"/>
      <c r="Z1456" s="2"/>
      <c r="AA1456" s="64"/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2"/>
      <c r="DH1456" s="1"/>
      <c r="DI1456" s="1"/>
      <c r="DJ1456" s="1"/>
      <c r="DK1456" s="1"/>
      <c r="DL1456" s="1"/>
      <c r="DM1456" s="1"/>
    </row>
    <row r="1457" spans="1:117" x14ac:dyDescent="0.2">
      <c r="A1457" s="97"/>
      <c r="B1457" s="5"/>
      <c r="C1457" s="5"/>
      <c r="D1457" s="63"/>
      <c r="E1457" s="11"/>
      <c r="F1457" s="143"/>
      <c r="G1457" s="9"/>
      <c r="H1457" s="64"/>
      <c r="I1457" s="64"/>
      <c r="J1457" s="1"/>
      <c r="K1457" s="1"/>
      <c r="L1457" s="5"/>
      <c r="M1457" s="12"/>
      <c r="N1457" s="12"/>
      <c r="O1457" s="5"/>
      <c r="P1457" s="5"/>
      <c r="Q1457" s="10"/>
      <c r="R1457" s="37"/>
      <c r="S1457" s="5"/>
      <c r="T1457" s="6"/>
      <c r="U1457" s="10"/>
      <c r="V1457" s="10"/>
      <c r="W1457" s="12"/>
      <c r="X1457" s="5"/>
      <c r="Y1457" s="11"/>
      <c r="Z1457" s="2"/>
      <c r="AA1457" s="64"/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2"/>
      <c r="DH1457" s="1"/>
      <c r="DI1457" s="1"/>
      <c r="DJ1457" s="1"/>
      <c r="DK1457" s="1"/>
      <c r="DL1457" s="1"/>
      <c r="DM1457" s="1"/>
    </row>
    <row r="1458" spans="1:117" x14ac:dyDescent="0.2">
      <c r="A1458" s="97"/>
      <c r="B1458" s="5"/>
      <c r="C1458" s="5"/>
      <c r="D1458" s="63"/>
      <c r="E1458" s="11"/>
      <c r="F1458" s="143"/>
      <c r="G1458" s="9"/>
      <c r="H1458" s="64"/>
      <c r="I1458" s="64"/>
      <c r="J1458" s="1"/>
      <c r="K1458" s="1"/>
      <c r="L1458" s="5"/>
      <c r="M1458" s="12"/>
      <c r="N1458" s="12"/>
      <c r="O1458" s="5"/>
      <c r="P1458" s="5"/>
      <c r="Q1458" s="10"/>
      <c r="R1458" s="37"/>
      <c r="S1458" s="5"/>
      <c r="T1458" s="6"/>
      <c r="U1458" s="10"/>
      <c r="V1458" s="10"/>
      <c r="W1458" s="12"/>
      <c r="X1458" s="5"/>
      <c r="Y1458" s="11"/>
      <c r="Z1458" s="2"/>
      <c r="AA1458" s="64"/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2"/>
      <c r="DH1458" s="1"/>
      <c r="DI1458" s="1"/>
      <c r="DJ1458" s="1"/>
      <c r="DK1458" s="1"/>
      <c r="DL1458" s="1"/>
      <c r="DM1458" s="1"/>
    </row>
    <row r="1459" spans="1:117" x14ac:dyDescent="0.2">
      <c r="A1459" s="97"/>
      <c r="B1459" s="5"/>
      <c r="C1459" s="5"/>
      <c r="D1459" s="63"/>
      <c r="E1459" s="11"/>
      <c r="F1459" s="143"/>
      <c r="G1459" s="9"/>
      <c r="H1459" s="64"/>
      <c r="I1459" s="64"/>
      <c r="J1459" s="1"/>
      <c r="K1459" s="1"/>
      <c r="L1459" s="5"/>
      <c r="M1459" s="12"/>
      <c r="N1459" s="12"/>
      <c r="O1459" s="5"/>
      <c r="P1459" s="5"/>
      <c r="Q1459" s="10"/>
      <c r="R1459" s="37"/>
      <c r="S1459" s="5"/>
      <c r="T1459" s="6"/>
      <c r="U1459" s="10"/>
      <c r="V1459" s="10"/>
      <c r="W1459" s="12"/>
      <c r="X1459" s="5"/>
      <c r="Y1459" s="11"/>
      <c r="Z1459" s="2"/>
      <c r="AA1459" s="64"/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2"/>
      <c r="DH1459" s="1"/>
      <c r="DI1459" s="1"/>
      <c r="DJ1459" s="1"/>
      <c r="DK1459" s="1"/>
      <c r="DL1459" s="1"/>
      <c r="DM1459" s="1"/>
    </row>
    <row r="1460" spans="1:117" x14ac:dyDescent="0.2">
      <c r="A1460" s="97"/>
      <c r="B1460" s="5"/>
      <c r="C1460" s="5"/>
      <c r="D1460" s="63"/>
      <c r="E1460" s="11"/>
      <c r="F1460" s="143"/>
      <c r="G1460" s="9"/>
      <c r="H1460" s="64"/>
      <c r="I1460" s="64"/>
      <c r="J1460" s="1"/>
      <c r="K1460" s="1"/>
      <c r="L1460" s="5"/>
      <c r="M1460" s="12"/>
      <c r="N1460" s="12"/>
      <c r="O1460" s="5"/>
      <c r="P1460" s="5"/>
      <c r="Q1460" s="10"/>
      <c r="R1460" s="37"/>
      <c r="S1460" s="5"/>
      <c r="T1460" s="6"/>
      <c r="U1460" s="10"/>
      <c r="V1460" s="10"/>
      <c r="W1460" s="12"/>
      <c r="X1460" s="5"/>
      <c r="Y1460" s="11"/>
      <c r="Z1460" s="2"/>
      <c r="AA1460" s="64"/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2"/>
      <c r="DH1460" s="1"/>
      <c r="DI1460" s="1"/>
      <c r="DJ1460" s="1"/>
      <c r="DK1460" s="1"/>
      <c r="DL1460" s="1"/>
      <c r="DM1460" s="1"/>
    </row>
    <row r="1461" spans="1:117" x14ac:dyDescent="0.2">
      <c r="A1461" s="97"/>
      <c r="B1461" s="5"/>
      <c r="C1461" s="5"/>
      <c r="D1461" s="63"/>
      <c r="E1461" s="11"/>
      <c r="F1461" s="143"/>
      <c r="G1461" s="9"/>
      <c r="H1461" s="64"/>
      <c r="I1461" s="64"/>
      <c r="J1461" s="1"/>
      <c r="K1461" s="1"/>
      <c r="L1461" s="5"/>
      <c r="M1461" s="12"/>
      <c r="N1461" s="12"/>
      <c r="O1461" s="5"/>
      <c r="P1461" s="5"/>
      <c r="Q1461" s="10"/>
      <c r="R1461" s="37"/>
      <c r="S1461" s="5"/>
      <c r="T1461" s="6"/>
      <c r="U1461" s="10"/>
      <c r="V1461" s="10"/>
      <c r="W1461" s="12"/>
      <c r="X1461" s="5"/>
      <c r="Y1461" s="11"/>
      <c r="Z1461" s="2"/>
      <c r="AA1461" s="64"/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2"/>
      <c r="DH1461" s="1"/>
      <c r="DI1461" s="1"/>
      <c r="DJ1461" s="1"/>
      <c r="DK1461" s="1"/>
      <c r="DL1461" s="1"/>
      <c r="DM1461" s="1"/>
    </row>
    <row r="1462" spans="1:117" x14ac:dyDescent="0.2">
      <c r="A1462" s="97"/>
      <c r="B1462" s="5"/>
      <c r="C1462" s="5"/>
      <c r="D1462" s="63"/>
      <c r="E1462" s="11"/>
      <c r="F1462" s="143"/>
      <c r="G1462" s="9"/>
      <c r="H1462" s="64"/>
      <c r="I1462" s="64"/>
      <c r="J1462" s="1"/>
      <c r="K1462" s="1"/>
      <c r="L1462" s="5"/>
      <c r="M1462" s="12"/>
      <c r="N1462" s="12"/>
      <c r="O1462" s="5"/>
      <c r="P1462" s="5"/>
      <c r="Q1462" s="10"/>
      <c r="R1462" s="37"/>
      <c r="S1462" s="5"/>
      <c r="T1462" s="6"/>
      <c r="U1462" s="10"/>
      <c r="V1462" s="10"/>
      <c r="W1462" s="12"/>
      <c r="X1462" s="5"/>
      <c r="Y1462" s="11"/>
      <c r="Z1462" s="2"/>
      <c r="AA1462" s="64"/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2"/>
      <c r="DH1462" s="1"/>
      <c r="DI1462" s="1"/>
      <c r="DJ1462" s="1"/>
      <c r="DK1462" s="1"/>
      <c r="DL1462" s="1"/>
      <c r="DM1462" s="1"/>
    </row>
    <row r="1463" spans="1:117" x14ac:dyDescent="0.2">
      <c r="A1463" s="97"/>
      <c r="B1463" s="5"/>
      <c r="C1463" s="5"/>
      <c r="D1463" s="63"/>
      <c r="E1463" s="11"/>
      <c r="F1463" s="143"/>
      <c r="G1463" s="9"/>
      <c r="H1463" s="64"/>
      <c r="I1463" s="64"/>
      <c r="J1463" s="1"/>
      <c r="K1463" s="1"/>
      <c r="L1463" s="5"/>
      <c r="M1463" s="12"/>
      <c r="N1463" s="12"/>
      <c r="O1463" s="5"/>
      <c r="P1463" s="5"/>
      <c r="Q1463" s="10"/>
      <c r="R1463" s="37"/>
      <c r="S1463" s="5"/>
      <c r="T1463" s="6"/>
      <c r="U1463" s="10"/>
      <c r="V1463" s="10"/>
      <c r="W1463" s="12"/>
      <c r="X1463" s="5"/>
      <c r="Y1463" s="11"/>
      <c r="Z1463" s="2"/>
      <c r="AA1463" s="64"/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2"/>
      <c r="DH1463" s="1"/>
      <c r="DI1463" s="1"/>
      <c r="DJ1463" s="1"/>
      <c r="DK1463" s="1"/>
      <c r="DL1463" s="1"/>
      <c r="DM1463" s="1"/>
    </row>
    <row r="1464" spans="1:117" x14ac:dyDescent="0.2">
      <c r="A1464" s="97"/>
      <c r="B1464" s="5"/>
      <c r="C1464" s="5"/>
      <c r="D1464" s="63"/>
      <c r="E1464" s="11"/>
      <c r="F1464" s="143"/>
      <c r="G1464" s="9"/>
      <c r="H1464" s="64"/>
      <c r="I1464" s="64"/>
      <c r="J1464" s="1"/>
      <c r="K1464" s="1"/>
      <c r="L1464" s="5"/>
      <c r="M1464" s="12"/>
      <c r="N1464" s="12"/>
      <c r="O1464" s="5"/>
      <c r="P1464" s="5"/>
      <c r="Q1464" s="10"/>
      <c r="R1464" s="37"/>
      <c r="S1464" s="5"/>
      <c r="T1464" s="6"/>
      <c r="U1464" s="10"/>
      <c r="V1464" s="10"/>
      <c r="W1464" s="12"/>
      <c r="X1464" s="5"/>
      <c r="Y1464" s="11"/>
      <c r="Z1464" s="2"/>
      <c r="AA1464" s="64"/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2"/>
      <c r="DH1464" s="1"/>
      <c r="DI1464" s="1"/>
      <c r="DJ1464" s="1"/>
      <c r="DK1464" s="1"/>
      <c r="DL1464" s="1"/>
      <c r="DM1464" s="1"/>
    </row>
    <row r="1465" spans="1:117" x14ac:dyDescent="0.2">
      <c r="A1465" s="97"/>
      <c r="B1465" s="5"/>
      <c r="C1465" s="5"/>
      <c r="D1465" s="63"/>
      <c r="E1465" s="11"/>
      <c r="F1465" s="143"/>
      <c r="G1465" s="9"/>
      <c r="H1465" s="64"/>
      <c r="I1465" s="64"/>
      <c r="J1465" s="1"/>
      <c r="K1465" s="1"/>
      <c r="L1465" s="5"/>
      <c r="M1465" s="12"/>
      <c r="N1465" s="12"/>
      <c r="O1465" s="5"/>
      <c r="P1465" s="5"/>
      <c r="Q1465" s="10"/>
      <c r="R1465" s="37"/>
      <c r="S1465" s="5"/>
      <c r="T1465" s="6"/>
      <c r="U1465" s="10"/>
      <c r="V1465" s="10"/>
      <c r="W1465" s="12"/>
      <c r="X1465" s="5"/>
      <c r="Y1465" s="11"/>
      <c r="Z1465" s="2"/>
      <c r="AA1465" s="64"/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2"/>
      <c r="DH1465" s="1"/>
      <c r="DI1465" s="1"/>
      <c r="DJ1465" s="1"/>
      <c r="DK1465" s="1"/>
      <c r="DL1465" s="1"/>
      <c r="DM1465" s="1"/>
    </row>
    <row r="1466" spans="1:117" x14ac:dyDescent="0.2">
      <c r="A1466" s="97"/>
      <c r="B1466" s="5"/>
      <c r="C1466" s="5"/>
      <c r="D1466" s="63"/>
      <c r="E1466" s="11"/>
      <c r="F1466" s="143"/>
      <c r="G1466" s="9"/>
      <c r="H1466" s="64"/>
      <c r="I1466" s="64"/>
      <c r="J1466" s="1"/>
      <c r="K1466" s="1"/>
      <c r="L1466" s="5"/>
      <c r="M1466" s="12"/>
      <c r="N1466" s="12"/>
      <c r="O1466" s="5"/>
      <c r="P1466" s="5"/>
      <c r="Q1466" s="10"/>
      <c r="R1466" s="37"/>
      <c r="S1466" s="5"/>
      <c r="T1466" s="6"/>
      <c r="U1466" s="10"/>
      <c r="V1466" s="10"/>
      <c r="W1466" s="12"/>
      <c r="X1466" s="5"/>
      <c r="Y1466" s="11"/>
      <c r="Z1466" s="2"/>
      <c r="AA1466" s="64"/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2"/>
      <c r="DH1466" s="1"/>
      <c r="DI1466" s="1"/>
      <c r="DJ1466" s="1"/>
      <c r="DK1466" s="1"/>
      <c r="DL1466" s="1"/>
      <c r="DM1466" s="1"/>
    </row>
    <row r="1467" spans="1:117" x14ac:dyDescent="0.2">
      <c r="A1467" s="97"/>
      <c r="B1467" s="5"/>
      <c r="C1467" s="5"/>
      <c r="D1467" s="63"/>
      <c r="E1467" s="11"/>
      <c r="F1467" s="143"/>
      <c r="G1467" s="9"/>
      <c r="H1467" s="64"/>
      <c r="I1467" s="64"/>
      <c r="J1467" s="1"/>
      <c r="K1467" s="1"/>
      <c r="L1467" s="5"/>
      <c r="M1467" s="12"/>
      <c r="N1467" s="12"/>
      <c r="O1467" s="5"/>
      <c r="P1467" s="5"/>
      <c r="Q1467" s="10"/>
      <c r="R1467" s="37"/>
      <c r="S1467" s="5"/>
      <c r="T1467" s="6"/>
      <c r="U1467" s="10"/>
      <c r="V1467" s="10"/>
      <c r="W1467" s="12"/>
      <c r="X1467" s="5"/>
      <c r="Y1467" s="11"/>
      <c r="Z1467" s="2"/>
      <c r="AA1467" s="64"/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2"/>
      <c r="DH1467" s="1"/>
      <c r="DI1467" s="1"/>
      <c r="DJ1467" s="1"/>
      <c r="DK1467" s="1"/>
      <c r="DL1467" s="1"/>
      <c r="DM1467" s="1"/>
    </row>
    <row r="1468" spans="1:117" x14ac:dyDescent="0.2">
      <c r="A1468" s="97"/>
      <c r="B1468" s="5"/>
      <c r="C1468" s="5"/>
      <c r="D1468" s="63"/>
      <c r="E1468" s="11"/>
      <c r="F1468" s="143"/>
      <c r="G1468" s="9"/>
      <c r="H1468" s="64"/>
      <c r="I1468" s="64"/>
      <c r="J1468" s="1"/>
      <c r="K1468" s="1"/>
      <c r="L1468" s="5"/>
      <c r="M1468" s="12"/>
      <c r="N1468" s="12"/>
      <c r="O1468" s="5"/>
      <c r="P1468" s="5"/>
      <c r="Q1468" s="10"/>
      <c r="R1468" s="37"/>
      <c r="S1468" s="5"/>
      <c r="T1468" s="6"/>
      <c r="U1468" s="10"/>
      <c r="V1468" s="10"/>
      <c r="W1468" s="12"/>
      <c r="X1468" s="5"/>
      <c r="Y1468" s="11"/>
      <c r="Z1468" s="2"/>
      <c r="AA1468" s="64"/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2"/>
      <c r="DH1468" s="1"/>
      <c r="DI1468" s="1"/>
      <c r="DJ1468" s="1"/>
      <c r="DK1468" s="1"/>
      <c r="DL1468" s="1"/>
      <c r="DM1468" s="1"/>
    </row>
    <row r="1469" spans="1:117" x14ac:dyDescent="0.2">
      <c r="A1469" s="97"/>
      <c r="B1469" s="5"/>
      <c r="C1469" s="5"/>
      <c r="D1469" s="63"/>
      <c r="E1469" s="11"/>
      <c r="F1469" s="143"/>
      <c r="G1469" s="9"/>
      <c r="H1469" s="64"/>
      <c r="I1469" s="64"/>
      <c r="J1469" s="1"/>
      <c r="K1469" s="1"/>
      <c r="L1469" s="5"/>
      <c r="M1469" s="12"/>
      <c r="N1469" s="12"/>
      <c r="O1469" s="5"/>
      <c r="P1469" s="5"/>
      <c r="Q1469" s="10"/>
      <c r="R1469" s="37"/>
      <c r="S1469" s="5"/>
      <c r="T1469" s="6"/>
      <c r="U1469" s="10"/>
      <c r="V1469" s="10"/>
      <c r="W1469" s="12"/>
      <c r="X1469" s="5"/>
      <c r="Y1469" s="11"/>
      <c r="Z1469" s="2"/>
      <c r="AA1469" s="64"/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2"/>
      <c r="DH1469" s="1"/>
      <c r="DI1469" s="1"/>
      <c r="DJ1469" s="1"/>
      <c r="DK1469" s="1"/>
      <c r="DL1469" s="1"/>
      <c r="DM1469" s="1"/>
    </row>
    <row r="1470" spans="1:117" x14ac:dyDescent="0.2">
      <c r="A1470" s="97"/>
      <c r="B1470" s="5"/>
      <c r="C1470" s="5"/>
      <c r="D1470" s="63"/>
      <c r="E1470" s="11"/>
      <c r="F1470" s="143"/>
      <c r="G1470" s="9"/>
      <c r="H1470" s="64"/>
      <c r="I1470" s="64"/>
      <c r="J1470" s="1"/>
      <c r="K1470" s="1"/>
      <c r="L1470" s="5"/>
      <c r="M1470" s="12"/>
      <c r="N1470" s="12"/>
      <c r="O1470" s="5"/>
      <c r="P1470" s="5"/>
      <c r="Q1470" s="10"/>
      <c r="R1470" s="37"/>
      <c r="S1470" s="5"/>
      <c r="T1470" s="6"/>
      <c r="U1470" s="10"/>
      <c r="V1470" s="10"/>
      <c r="W1470" s="12"/>
      <c r="X1470" s="5"/>
      <c r="Y1470" s="11"/>
      <c r="Z1470" s="2"/>
      <c r="AA1470" s="64"/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2"/>
      <c r="DH1470" s="1"/>
      <c r="DI1470" s="1"/>
      <c r="DJ1470" s="1"/>
      <c r="DK1470" s="1"/>
      <c r="DL1470" s="1"/>
      <c r="DM1470" s="1"/>
    </row>
    <row r="1471" spans="1:117" x14ac:dyDescent="0.2">
      <c r="A1471" s="97"/>
      <c r="B1471" s="5"/>
      <c r="C1471" s="5"/>
      <c r="D1471" s="63"/>
      <c r="E1471" s="11"/>
      <c r="F1471" s="143"/>
      <c r="G1471" s="9"/>
      <c r="H1471" s="64"/>
      <c r="I1471" s="64"/>
      <c r="J1471" s="1"/>
      <c r="K1471" s="1"/>
      <c r="L1471" s="5"/>
      <c r="M1471" s="12"/>
      <c r="N1471" s="12"/>
      <c r="O1471" s="5"/>
      <c r="P1471" s="5"/>
      <c r="Q1471" s="10"/>
      <c r="R1471" s="37"/>
      <c r="S1471" s="5"/>
      <c r="T1471" s="6"/>
      <c r="U1471" s="10"/>
      <c r="V1471" s="10"/>
      <c r="W1471" s="12"/>
      <c r="X1471" s="5"/>
      <c r="Y1471" s="11"/>
      <c r="Z1471" s="2"/>
      <c r="AA1471" s="64"/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2"/>
      <c r="DH1471" s="1"/>
      <c r="DI1471" s="1"/>
      <c r="DJ1471" s="1"/>
      <c r="DK1471" s="1"/>
      <c r="DL1471" s="1"/>
      <c r="DM1471" s="1"/>
    </row>
    <row r="1472" spans="1:117" x14ac:dyDescent="0.2">
      <c r="A1472" s="97"/>
      <c r="B1472" s="5"/>
      <c r="C1472" s="5"/>
      <c r="D1472" s="63"/>
      <c r="E1472" s="11"/>
      <c r="F1472" s="143"/>
      <c r="G1472" s="9"/>
      <c r="H1472" s="64"/>
      <c r="I1472" s="64"/>
      <c r="J1472" s="1"/>
      <c r="K1472" s="1"/>
      <c r="L1472" s="5"/>
      <c r="M1472" s="12"/>
      <c r="N1472" s="12"/>
      <c r="O1472" s="5"/>
      <c r="P1472" s="5"/>
      <c r="Q1472" s="10"/>
      <c r="R1472" s="37"/>
      <c r="S1472" s="5"/>
      <c r="T1472" s="6"/>
      <c r="U1472" s="10"/>
      <c r="V1472" s="10"/>
      <c r="W1472" s="12"/>
      <c r="X1472" s="5"/>
      <c r="Y1472" s="11"/>
      <c r="Z1472" s="2"/>
      <c r="AA1472" s="64"/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2"/>
      <c r="DH1472" s="1"/>
      <c r="DI1472" s="1"/>
      <c r="DJ1472" s="1"/>
      <c r="DK1472" s="1"/>
      <c r="DL1472" s="1"/>
      <c r="DM1472" s="1"/>
    </row>
    <row r="1473" spans="1:117" x14ac:dyDescent="0.2">
      <c r="A1473" s="97"/>
      <c r="B1473" s="5"/>
      <c r="C1473" s="5"/>
      <c r="D1473" s="63"/>
      <c r="E1473" s="11"/>
      <c r="F1473" s="143"/>
      <c r="G1473" s="9"/>
      <c r="H1473" s="64"/>
      <c r="I1473" s="64"/>
      <c r="J1473" s="1"/>
      <c r="K1473" s="1"/>
      <c r="L1473" s="5"/>
      <c r="M1473" s="12"/>
      <c r="N1473" s="12"/>
      <c r="O1473" s="5"/>
      <c r="P1473" s="5"/>
      <c r="Q1473" s="10"/>
      <c r="R1473" s="37"/>
      <c r="S1473" s="5"/>
      <c r="T1473" s="6"/>
      <c r="U1473" s="10"/>
      <c r="V1473" s="10"/>
      <c r="W1473" s="12"/>
      <c r="X1473" s="5"/>
      <c r="Y1473" s="11"/>
      <c r="Z1473" s="2"/>
      <c r="AA1473" s="64"/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2"/>
      <c r="DH1473" s="1"/>
      <c r="DI1473" s="1"/>
      <c r="DJ1473" s="1"/>
      <c r="DK1473" s="1"/>
      <c r="DL1473" s="1"/>
      <c r="DM1473" s="1"/>
    </row>
    <row r="1474" spans="1:117" x14ac:dyDescent="0.2">
      <c r="A1474" s="97"/>
      <c r="B1474" s="5"/>
      <c r="C1474" s="5"/>
      <c r="D1474" s="63"/>
      <c r="E1474" s="11"/>
      <c r="F1474" s="143"/>
      <c r="G1474" s="9"/>
      <c r="H1474" s="64"/>
      <c r="I1474" s="64"/>
      <c r="J1474" s="1"/>
      <c r="K1474" s="1"/>
      <c r="L1474" s="5"/>
      <c r="M1474" s="12"/>
      <c r="N1474" s="12"/>
      <c r="O1474" s="5"/>
      <c r="P1474" s="5"/>
      <c r="Q1474" s="10"/>
      <c r="R1474" s="37"/>
      <c r="S1474" s="5"/>
      <c r="T1474" s="6"/>
      <c r="U1474" s="10"/>
      <c r="V1474" s="10"/>
      <c r="W1474" s="12"/>
      <c r="X1474" s="5"/>
      <c r="Y1474" s="11"/>
      <c r="Z1474" s="2"/>
      <c r="AA1474" s="64"/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2"/>
      <c r="DH1474" s="1"/>
      <c r="DI1474" s="1"/>
      <c r="DJ1474" s="1"/>
      <c r="DK1474" s="1"/>
      <c r="DL1474" s="1"/>
      <c r="DM1474" s="1"/>
    </row>
    <row r="1475" spans="1:117" x14ac:dyDescent="0.2">
      <c r="A1475" s="97"/>
      <c r="B1475" s="5"/>
      <c r="C1475" s="5"/>
      <c r="D1475" s="63"/>
      <c r="E1475" s="11"/>
      <c r="F1475" s="143"/>
      <c r="G1475" s="9"/>
      <c r="H1475" s="64"/>
      <c r="I1475" s="64"/>
      <c r="J1475" s="1"/>
      <c r="K1475" s="1"/>
      <c r="L1475" s="5"/>
      <c r="M1475" s="12"/>
      <c r="N1475" s="12"/>
      <c r="O1475" s="5"/>
      <c r="P1475" s="5"/>
      <c r="Q1475" s="10"/>
      <c r="R1475" s="37"/>
      <c r="S1475" s="5"/>
      <c r="T1475" s="6"/>
      <c r="U1475" s="10"/>
      <c r="V1475" s="10"/>
      <c r="W1475" s="12"/>
      <c r="X1475" s="5"/>
      <c r="Y1475" s="11"/>
      <c r="Z1475" s="2"/>
      <c r="AA1475" s="64"/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2"/>
      <c r="DH1475" s="1"/>
      <c r="DI1475" s="1"/>
      <c r="DJ1475" s="1"/>
      <c r="DK1475" s="1"/>
      <c r="DL1475" s="1"/>
      <c r="DM1475" s="1"/>
    </row>
    <row r="1476" spans="1:117" x14ac:dyDescent="0.2">
      <c r="A1476" s="97"/>
      <c r="B1476" s="5"/>
      <c r="C1476" s="5"/>
      <c r="D1476" s="63"/>
      <c r="E1476" s="11"/>
      <c r="F1476" s="143"/>
      <c r="G1476" s="9"/>
      <c r="H1476" s="64"/>
      <c r="I1476" s="64"/>
      <c r="J1476" s="1"/>
      <c r="K1476" s="1"/>
      <c r="L1476" s="5"/>
      <c r="M1476" s="12"/>
      <c r="N1476" s="12"/>
      <c r="O1476" s="5"/>
      <c r="P1476" s="5"/>
      <c r="Q1476" s="10"/>
      <c r="R1476" s="37"/>
      <c r="S1476" s="5"/>
      <c r="T1476" s="6"/>
      <c r="U1476" s="10"/>
      <c r="V1476" s="10"/>
      <c r="W1476" s="12"/>
      <c r="X1476" s="5"/>
      <c r="Y1476" s="11"/>
      <c r="Z1476" s="2"/>
      <c r="AA1476" s="64"/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2"/>
      <c r="DH1476" s="1"/>
      <c r="DI1476" s="1"/>
      <c r="DJ1476" s="1"/>
      <c r="DK1476" s="1"/>
      <c r="DL1476" s="1"/>
      <c r="DM1476" s="1"/>
    </row>
    <row r="1477" spans="1:117" x14ac:dyDescent="0.2">
      <c r="A1477" s="97"/>
      <c r="B1477" s="5"/>
      <c r="C1477" s="5"/>
      <c r="D1477" s="63"/>
      <c r="E1477" s="11"/>
      <c r="F1477" s="143"/>
      <c r="G1477" s="9"/>
      <c r="H1477" s="64"/>
      <c r="I1477" s="64"/>
      <c r="J1477" s="1"/>
      <c r="K1477" s="1"/>
      <c r="L1477" s="5"/>
      <c r="M1477" s="12"/>
      <c r="N1477" s="12"/>
      <c r="O1477" s="5"/>
      <c r="P1477" s="5"/>
      <c r="Q1477" s="10"/>
      <c r="R1477" s="37"/>
      <c r="S1477" s="5"/>
      <c r="T1477" s="6"/>
      <c r="U1477" s="10"/>
      <c r="V1477" s="10"/>
      <c r="W1477" s="12"/>
      <c r="X1477" s="5"/>
      <c r="Y1477" s="11"/>
      <c r="Z1477" s="2"/>
      <c r="AA1477" s="64"/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2"/>
      <c r="DH1477" s="1"/>
      <c r="DI1477" s="1"/>
      <c r="DJ1477" s="1"/>
      <c r="DK1477" s="1"/>
      <c r="DL1477" s="1"/>
      <c r="DM1477" s="1"/>
    </row>
    <row r="1478" spans="1:117" x14ac:dyDescent="0.2">
      <c r="A1478" s="97"/>
      <c r="B1478" s="5"/>
      <c r="C1478" s="5"/>
      <c r="D1478" s="63"/>
      <c r="E1478" s="11"/>
      <c r="F1478" s="143"/>
      <c r="G1478" s="9"/>
      <c r="H1478" s="64"/>
      <c r="I1478" s="64"/>
      <c r="J1478" s="1"/>
      <c r="K1478" s="1"/>
      <c r="L1478" s="5"/>
      <c r="M1478" s="12"/>
      <c r="N1478" s="12"/>
      <c r="O1478" s="5"/>
      <c r="P1478" s="5"/>
      <c r="Q1478" s="10"/>
      <c r="R1478" s="37"/>
      <c r="S1478" s="5"/>
      <c r="T1478" s="6"/>
      <c r="U1478" s="10"/>
      <c r="V1478" s="10"/>
      <c r="W1478" s="12"/>
      <c r="X1478" s="5"/>
      <c r="Y1478" s="11"/>
      <c r="Z1478" s="2"/>
      <c r="AA1478" s="64"/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2"/>
      <c r="DH1478" s="1"/>
      <c r="DI1478" s="1"/>
      <c r="DJ1478" s="1"/>
      <c r="DK1478" s="1"/>
      <c r="DL1478" s="1"/>
      <c r="DM1478" s="1"/>
    </row>
    <row r="1479" spans="1:117" x14ac:dyDescent="0.2">
      <c r="A1479" s="97"/>
      <c r="B1479" s="5"/>
      <c r="C1479" s="5"/>
      <c r="D1479" s="63"/>
      <c r="E1479" s="11"/>
      <c r="F1479" s="143"/>
      <c r="G1479" s="9"/>
      <c r="H1479" s="64"/>
      <c r="I1479" s="64"/>
      <c r="J1479" s="1"/>
      <c r="K1479" s="1"/>
      <c r="L1479" s="5"/>
      <c r="M1479" s="12"/>
      <c r="N1479" s="12"/>
      <c r="O1479" s="5"/>
      <c r="P1479" s="5"/>
      <c r="Q1479" s="10"/>
      <c r="R1479" s="37"/>
      <c r="S1479" s="5"/>
      <c r="T1479" s="6"/>
      <c r="U1479" s="10"/>
      <c r="V1479" s="10"/>
      <c r="W1479" s="12"/>
      <c r="X1479" s="5"/>
      <c r="Y1479" s="11"/>
      <c r="Z1479" s="2"/>
      <c r="AA1479" s="64"/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2"/>
      <c r="DH1479" s="1"/>
      <c r="DI1479" s="1"/>
      <c r="DJ1479" s="1"/>
      <c r="DK1479" s="1"/>
      <c r="DL1479" s="1"/>
      <c r="DM1479" s="1"/>
    </row>
    <row r="1480" spans="1:117" x14ac:dyDescent="0.2">
      <c r="A1480" s="97"/>
      <c r="B1480" s="5"/>
      <c r="C1480" s="5"/>
      <c r="D1480" s="63"/>
      <c r="E1480" s="11"/>
      <c r="F1480" s="143"/>
      <c r="G1480" s="9"/>
      <c r="H1480" s="64"/>
      <c r="I1480" s="64"/>
      <c r="J1480" s="1"/>
      <c r="K1480" s="1"/>
      <c r="L1480" s="5"/>
      <c r="M1480" s="12"/>
      <c r="N1480" s="12"/>
      <c r="O1480" s="5"/>
      <c r="P1480" s="5"/>
      <c r="Q1480" s="10"/>
      <c r="R1480" s="37"/>
      <c r="S1480" s="5"/>
      <c r="T1480" s="6"/>
      <c r="U1480" s="10"/>
      <c r="V1480" s="10"/>
      <c r="W1480" s="12"/>
      <c r="X1480" s="5"/>
      <c r="Y1480" s="11"/>
      <c r="Z1480" s="2"/>
      <c r="AA1480" s="64"/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2"/>
      <c r="DH1480" s="1"/>
      <c r="DI1480" s="1"/>
      <c r="DJ1480" s="1"/>
      <c r="DK1480" s="1"/>
      <c r="DL1480" s="1"/>
      <c r="DM1480" s="1"/>
    </row>
    <row r="1481" spans="1:117" x14ac:dyDescent="0.2">
      <c r="A1481" s="97"/>
      <c r="B1481" s="5"/>
      <c r="C1481" s="5"/>
      <c r="D1481" s="63"/>
      <c r="E1481" s="11"/>
      <c r="F1481" s="143"/>
      <c r="G1481" s="9"/>
      <c r="H1481" s="64"/>
      <c r="I1481" s="64"/>
      <c r="J1481" s="1"/>
      <c r="K1481" s="1"/>
      <c r="L1481" s="5"/>
      <c r="M1481" s="12"/>
      <c r="N1481" s="12"/>
      <c r="O1481" s="5"/>
      <c r="P1481" s="5"/>
      <c r="Q1481" s="10"/>
      <c r="R1481" s="37"/>
      <c r="S1481" s="5"/>
      <c r="T1481" s="6"/>
      <c r="U1481" s="10"/>
      <c r="V1481" s="10"/>
      <c r="W1481" s="12"/>
      <c r="X1481" s="5"/>
      <c r="Y1481" s="11"/>
      <c r="Z1481" s="2"/>
      <c r="AA1481" s="64"/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2"/>
      <c r="DH1481" s="1"/>
      <c r="DI1481" s="1"/>
      <c r="DJ1481" s="1"/>
      <c r="DK1481" s="1"/>
      <c r="DL1481" s="1"/>
      <c r="DM1481" s="1"/>
    </row>
    <row r="1482" spans="1:117" x14ac:dyDescent="0.2">
      <c r="A1482" s="97"/>
      <c r="B1482" s="5"/>
      <c r="C1482" s="5"/>
      <c r="D1482" s="63"/>
      <c r="E1482" s="11"/>
      <c r="F1482" s="143"/>
      <c r="G1482" s="9"/>
      <c r="H1482" s="64"/>
      <c r="I1482" s="64"/>
      <c r="J1482" s="1"/>
      <c r="K1482" s="1"/>
      <c r="L1482" s="5"/>
      <c r="M1482" s="12"/>
      <c r="N1482" s="12"/>
      <c r="O1482" s="5"/>
      <c r="P1482" s="5"/>
      <c r="Q1482" s="10"/>
      <c r="R1482" s="37"/>
      <c r="S1482" s="5"/>
      <c r="T1482" s="6"/>
      <c r="U1482" s="10"/>
      <c r="V1482" s="10"/>
      <c r="W1482" s="12"/>
      <c r="X1482" s="5"/>
      <c r="Y1482" s="11"/>
      <c r="Z1482" s="2"/>
      <c r="AA1482" s="64"/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2"/>
      <c r="DH1482" s="1"/>
      <c r="DI1482" s="1"/>
      <c r="DJ1482" s="1"/>
      <c r="DK1482" s="1"/>
      <c r="DL1482" s="1"/>
      <c r="DM1482" s="1"/>
    </row>
    <row r="1483" spans="1:117" x14ac:dyDescent="0.2">
      <c r="A1483" s="97"/>
      <c r="B1483" s="5"/>
      <c r="C1483" s="5"/>
      <c r="D1483" s="63"/>
      <c r="E1483" s="11"/>
      <c r="F1483" s="143"/>
      <c r="G1483" s="9"/>
      <c r="H1483" s="64"/>
      <c r="I1483" s="64"/>
      <c r="J1483" s="1"/>
      <c r="K1483" s="1"/>
      <c r="L1483" s="5"/>
      <c r="M1483" s="12"/>
      <c r="N1483" s="12"/>
      <c r="O1483" s="5"/>
      <c r="P1483" s="5"/>
      <c r="Q1483" s="10"/>
      <c r="R1483" s="37"/>
      <c r="S1483" s="5"/>
      <c r="T1483" s="6"/>
      <c r="U1483" s="10"/>
      <c r="V1483" s="10"/>
      <c r="W1483" s="12"/>
      <c r="X1483" s="5"/>
      <c r="Y1483" s="11"/>
      <c r="Z1483" s="2"/>
      <c r="AA1483" s="64"/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2"/>
      <c r="DH1483" s="1"/>
      <c r="DI1483" s="1"/>
      <c r="DJ1483" s="1"/>
      <c r="DK1483" s="1"/>
      <c r="DL1483" s="1"/>
      <c r="DM1483" s="1"/>
    </row>
    <row r="1484" spans="1:117" x14ac:dyDescent="0.2">
      <c r="A1484" s="97"/>
      <c r="B1484" s="5"/>
      <c r="C1484" s="5"/>
      <c r="D1484" s="63"/>
      <c r="E1484" s="11"/>
      <c r="F1484" s="143"/>
      <c r="G1484" s="9"/>
      <c r="H1484" s="64"/>
      <c r="I1484" s="64"/>
      <c r="J1484" s="1"/>
      <c r="K1484" s="1"/>
      <c r="L1484" s="5"/>
      <c r="M1484" s="12"/>
      <c r="N1484" s="12"/>
      <c r="O1484" s="5"/>
      <c r="P1484" s="5"/>
      <c r="Q1484" s="10"/>
      <c r="R1484" s="37"/>
      <c r="S1484" s="5"/>
      <c r="T1484" s="6"/>
      <c r="U1484" s="10"/>
      <c r="V1484" s="10"/>
      <c r="W1484" s="12"/>
      <c r="X1484" s="5"/>
      <c r="Y1484" s="11"/>
      <c r="Z1484" s="2"/>
      <c r="AA1484" s="64"/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2"/>
      <c r="DH1484" s="1"/>
      <c r="DI1484" s="1"/>
      <c r="DJ1484" s="1"/>
      <c r="DK1484" s="1"/>
      <c r="DL1484" s="1"/>
      <c r="DM1484" s="1"/>
    </row>
    <row r="1485" spans="1:117" x14ac:dyDescent="0.2">
      <c r="A1485" s="97"/>
      <c r="B1485" s="5"/>
      <c r="C1485" s="5"/>
      <c r="D1485" s="63"/>
      <c r="E1485" s="11"/>
      <c r="F1485" s="143"/>
      <c r="G1485" s="9"/>
      <c r="H1485" s="64"/>
      <c r="I1485" s="64"/>
      <c r="J1485" s="1"/>
      <c r="K1485" s="1"/>
      <c r="L1485" s="5"/>
      <c r="M1485" s="12"/>
      <c r="N1485" s="12"/>
      <c r="O1485" s="5"/>
      <c r="P1485" s="5"/>
      <c r="Q1485" s="10"/>
      <c r="R1485" s="37"/>
      <c r="S1485" s="5"/>
      <c r="T1485" s="6"/>
      <c r="U1485" s="10"/>
      <c r="V1485" s="10"/>
      <c r="W1485" s="12"/>
      <c r="X1485" s="5"/>
      <c r="Y1485" s="11"/>
      <c r="Z1485" s="2"/>
      <c r="AA1485" s="64"/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2"/>
      <c r="DH1485" s="1"/>
      <c r="DI1485" s="1"/>
      <c r="DJ1485" s="1"/>
      <c r="DK1485" s="1"/>
      <c r="DL1485" s="1"/>
      <c r="DM1485" s="1"/>
    </row>
    <row r="1486" spans="1:117" x14ac:dyDescent="0.2">
      <c r="A1486" s="97"/>
      <c r="B1486" s="5"/>
      <c r="C1486" s="5"/>
      <c r="D1486" s="63"/>
      <c r="E1486" s="11"/>
      <c r="F1486" s="143"/>
      <c r="G1486" s="9"/>
      <c r="H1486" s="64"/>
      <c r="I1486" s="64"/>
      <c r="J1486" s="1"/>
      <c r="K1486" s="1"/>
      <c r="L1486" s="5"/>
      <c r="M1486" s="12"/>
      <c r="N1486" s="12"/>
      <c r="O1486" s="5"/>
      <c r="P1486" s="5"/>
      <c r="Q1486" s="10"/>
      <c r="R1486" s="37"/>
      <c r="S1486" s="5"/>
      <c r="T1486" s="6"/>
      <c r="U1486" s="10"/>
      <c r="V1486" s="10"/>
      <c r="W1486" s="12"/>
      <c r="X1486" s="5"/>
      <c r="Y1486" s="11"/>
      <c r="Z1486" s="2"/>
      <c r="AA1486" s="64"/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2"/>
      <c r="DH1486" s="1"/>
      <c r="DI1486" s="1"/>
      <c r="DJ1486" s="1"/>
      <c r="DK1486" s="1"/>
      <c r="DL1486" s="1"/>
      <c r="DM1486" s="1"/>
    </row>
    <row r="1487" spans="1:117" x14ac:dyDescent="0.2">
      <c r="A1487" s="97"/>
      <c r="B1487" s="5"/>
      <c r="C1487" s="5"/>
      <c r="D1487" s="63"/>
      <c r="E1487" s="11"/>
      <c r="F1487" s="143"/>
      <c r="G1487" s="9"/>
      <c r="H1487" s="64"/>
      <c r="I1487" s="64"/>
      <c r="J1487" s="1"/>
      <c r="K1487" s="1"/>
      <c r="L1487" s="5"/>
      <c r="M1487" s="12"/>
      <c r="N1487" s="12"/>
      <c r="O1487" s="5"/>
      <c r="P1487" s="5"/>
      <c r="Q1487" s="10"/>
      <c r="R1487" s="37"/>
      <c r="S1487" s="5"/>
      <c r="T1487" s="6"/>
      <c r="U1487" s="10"/>
      <c r="V1487" s="10"/>
      <c r="W1487" s="12"/>
      <c r="X1487" s="5"/>
      <c r="Y1487" s="11"/>
      <c r="Z1487" s="2"/>
      <c r="AA1487" s="64"/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2"/>
      <c r="DH1487" s="1"/>
      <c r="DI1487" s="1"/>
      <c r="DJ1487" s="1"/>
      <c r="DK1487" s="1"/>
      <c r="DL1487" s="1"/>
      <c r="DM1487" s="1"/>
    </row>
    <row r="1488" spans="1:117" x14ac:dyDescent="0.2">
      <c r="A1488" s="97"/>
      <c r="B1488" s="5"/>
      <c r="C1488" s="5"/>
      <c r="D1488" s="63"/>
      <c r="E1488" s="11"/>
      <c r="F1488" s="143"/>
      <c r="G1488" s="9"/>
      <c r="H1488" s="64"/>
      <c r="I1488" s="64"/>
      <c r="J1488" s="1"/>
      <c r="K1488" s="1"/>
      <c r="L1488" s="5"/>
      <c r="M1488" s="12"/>
      <c r="N1488" s="12"/>
      <c r="O1488" s="5"/>
      <c r="P1488" s="5"/>
      <c r="Q1488" s="10"/>
      <c r="R1488" s="37"/>
      <c r="S1488" s="5"/>
      <c r="T1488" s="6"/>
      <c r="U1488" s="10"/>
      <c r="V1488" s="10"/>
      <c r="W1488" s="12"/>
      <c r="X1488" s="5"/>
      <c r="Y1488" s="11"/>
      <c r="Z1488" s="2"/>
      <c r="AA1488" s="64"/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2"/>
      <c r="DH1488" s="1"/>
      <c r="DI1488" s="1"/>
      <c r="DJ1488" s="1"/>
      <c r="DK1488" s="1"/>
      <c r="DL1488" s="1"/>
      <c r="DM1488" s="1"/>
    </row>
    <row r="1489" spans="1:117" x14ac:dyDescent="0.2">
      <c r="A1489" s="97"/>
      <c r="B1489" s="5"/>
      <c r="C1489" s="5"/>
      <c r="D1489" s="63"/>
      <c r="E1489" s="11"/>
      <c r="F1489" s="143"/>
      <c r="G1489" s="9"/>
      <c r="H1489" s="64"/>
      <c r="I1489" s="64"/>
      <c r="J1489" s="1"/>
      <c r="K1489" s="1"/>
      <c r="L1489" s="5"/>
      <c r="M1489" s="12"/>
      <c r="N1489" s="12"/>
      <c r="O1489" s="5"/>
      <c r="P1489" s="5"/>
      <c r="Q1489" s="10"/>
      <c r="R1489" s="37"/>
      <c r="S1489" s="5"/>
      <c r="T1489" s="6"/>
      <c r="U1489" s="10"/>
      <c r="V1489" s="10"/>
      <c r="W1489" s="12"/>
      <c r="X1489" s="5"/>
      <c r="Y1489" s="11"/>
      <c r="Z1489" s="2"/>
      <c r="AA1489" s="64"/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2"/>
      <c r="DH1489" s="1"/>
      <c r="DI1489" s="1"/>
      <c r="DJ1489" s="1"/>
      <c r="DK1489" s="1"/>
      <c r="DL1489" s="1"/>
      <c r="DM1489" s="1"/>
    </row>
    <row r="1490" spans="1:117" x14ac:dyDescent="0.2">
      <c r="A1490" s="97"/>
      <c r="B1490" s="5"/>
      <c r="C1490" s="5"/>
      <c r="D1490" s="63"/>
      <c r="E1490" s="11"/>
      <c r="F1490" s="143"/>
      <c r="G1490" s="9"/>
      <c r="H1490" s="64"/>
      <c r="I1490" s="64"/>
      <c r="J1490" s="1"/>
      <c r="K1490" s="1"/>
      <c r="L1490" s="5"/>
      <c r="M1490" s="12"/>
      <c r="N1490" s="12"/>
      <c r="O1490" s="5"/>
      <c r="P1490" s="5"/>
      <c r="Q1490" s="10"/>
      <c r="R1490" s="37"/>
      <c r="S1490" s="5"/>
      <c r="T1490" s="6"/>
      <c r="U1490" s="10"/>
      <c r="V1490" s="10"/>
      <c r="W1490" s="12"/>
      <c r="X1490" s="5"/>
      <c r="Y1490" s="11"/>
      <c r="Z1490" s="2"/>
      <c r="AA1490" s="64"/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2"/>
      <c r="DH1490" s="1"/>
      <c r="DI1490" s="1"/>
      <c r="DJ1490" s="1"/>
      <c r="DK1490" s="1"/>
      <c r="DL1490" s="1"/>
      <c r="DM1490" s="1"/>
    </row>
    <row r="1491" spans="1:117" x14ac:dyDescent="0.2">
      <c r="A1491" s="97"/>
      <c r="B1491" s="5"/>
      <c r="C1491" s="5"/>
      <c r="D1491" s="63"/>
      <c r="E1491" s="11"/>
      <c r="F1491" s="143"/>
      <c r="G1491" s="9"/>
      <c r="H1491" s="64"/>
      <c r="I1491" s="64"/>
      <c r="J1491" s="1"/>
      <c r="K1491" s="1"/>
      <c r="L1491" s="5"/>
      <c r="M1491" s="12"/>
      <c r="N1491" s="12"/>
      <c r="O1491" s="5"/>
      <c r="P1491" s="5"/>
      <c r="Q1491" s="10"/>
      <c r="R1491" s="37"/>
      <c r="S1491" s="5"/>
      <c r="T1491" s="6"/>
      <c r="U1491" s="10"/>
      <c r="V1491" s="10"/>
      <c r="W1491" s="12"/>
      <c r="X1491" s="5"/>
      <c r="Y1491" s="11"/>
      <c r="Z1491" s="2"/>
      <c r="AA1491" s="64"/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2"/>
      <c r="DH1491" s="1"/>
      <c r="DI1491" s="1"/>
      <c r="DJ1491" s="1"/>
      <c r="DK1491" s="1"/>
      <c r="DL1491" s="1"/>
      <c r="DM1491" s="1"/>
    </row>
    <row r="1492" spans="1:117" x14ac:dyDescent="0.2">
      <c r="A1492" s="97"/>
      <c r="B1492" s="5"/>
      <c r="C1492" s="5"/>
      <c r="D1492" s="63"/>
      <c r="E1492" s="11"/>
      <c r="F1492" s="143"/>
      <c r="G1492" s="9"/>
      <c r="H1492" s="64"/>
      <c r="I1492" s="64"/>
      <c r="J1492" s="1"/>
      <c r="K1492" s="1"/>
      <c r="L1492" s="5"/>
      <c r="M1492" s="12"/>
      <c r="N1492" s="12"/>
      <c r="O1492" s="5"/>
      <c r="P1492" s="5"/>
      <c r="Q1492" s="10"/>
      <c r="R1492" s="37"/>
      <c r="S1492" s="5"/>
      <c r="T1492" s="6"/>
      <c r="U1492" s="10"/>
      <c r="V1492" s="10"/>
      <c r="W1492" s="12"/>
      <c r="X1492" s="5"/>
      <c r="Y1492" s="11"/>
      <c r="Z1492" s="2"/>
      <c r="AA1492" s="64"/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2"/>
      <c r="DH1492" s="1"/>
      <c r="DI1492" s="1"/>
      <c r="DJ1492" s="1"/>
      <c r="DK1492" s="1"/>
      <c r="DL1492" s="1"/>
      <c r="DM1492" s="1"/>
    </row>
    <row r="1493" spans="1:117" x14ac:dyDescent="0.2">
      <c r="A1493" s="97"/>
      <c r="B1493" s="5"/>
      <c r="C1493" s="5"/>
      <c r="D1493" s="63"/>
      <c r="E1493" s="11"/>
      <c r="F1493" s="143"/>
      <c r="G1493" s="9"/>
      <c r="H1493" s="64"/>
      <c r="I1493" s="64"/>
      <c r="J1493" s="1"/>
      <c r="K1493" s="1"/>
      <c r="L1493" s="5"/>
      <c r="M1493" s="12"/>
      <c r="N1493" s="12"/>
      <c r="O1493" s="5"/>
      <c r="P1493" s="5"/>
      <c r="Q1493" s="10"/>
      <c r="R1493" s="37"/>
      <c r="S1493" s="5"/>
      <c r="T1493" s="6"/>
      <c r="U1493" s="10"/>
      <c r="V1493" s="10"/>
      <c r="W1493" s="12"/>
      <c r="X1493" s="5"/>
      <c r="Y1493" s="11"/>
      <c r="Z1493" s="2"/>
      <c r="AA1493" s="64"/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2"/>
      <c r="DH1493" s="1"/>
      <c r="DI1493" s="1"/>
      <c r="DJ1493" s="1"/>
      <c r="DK1493" s="1"/>
      <c r="DL1493" s="1"/>
      <c r="DM1493" s="1"/>
    </row>
    <row r="1494" spans="1:117" x14ac:dyDescent="0.2">
      <c r="A1494" s="97"/>
      <c r="B1494" s="5"/>
      <c r="C1494" s="5"/>
      <c r="D1494" s="63"/>
      <c r="E1494" s="11"/>
      <c r="F1494" s="143"/>
      <c r="G1494" s="9"/>
      <c r="H1494" s="64"/>
      <c r="I1494" s="64"/>
      <c r="J1494" s="1"/>
      <c r="K1494" s="1"/>
      <c r="L1494" s="5"/>
      <c r="M1494" s="12"/>
      <c r="N1494" s="12"/>
      <c r="O1494" s="5"/>
      <c r="P1494" s="5"/>
      <c r="Q1494" s="10"/>
      <c r="R1494" s="37"/>
      <c r="S1494" s="5"/>
      <c r="T1494" s="6"/>
      <c r="U1494" s="10"/>
      <c r="V1494" s="10"/>
      <c r="W1494" s="12"/>
      <c r="X1494" s="5"/>
      <c r="Y1494" s="11"/>
      <c r="Z1494" s="2"/>
      <c r="AA1494" s="64"/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2"/>
      <c r="DH1494" s="1"/>
      <c r="DI1494" s="1"/>
      <c r="DJ1494" s="1"/>
      <c r="DK1494" s="1"/>
      <c r="DL1494" s="1"/>
      <c r="DM1494" s="1"/>
    </row>
    <row r="1495" spans="1:117" x14ac:dyDescent="0.2">
      <c r="A1495" s="97"/>
      <c r="B1495" s="5"/>
      <c r="C1495" s="5"/>
      <c r="D1495" s="63"/>
      <c r="E1495" s="11"/>
      <c r="F1495" s="143"/>
      <c r="G1495" s="9"/>
      <c r="H1495" s="64"/>
      <c r="I1495" s="64"/>
      <c r="J1495" s="1"/>
      <c r="K1495" s="1"/>
      <c r="L1495" s="5"/>
      <c r="M1495" s="12"/>
      <c r="N1495" s="12"/>
      <c r="O1495" s="5"/>
      <c r="P1495" s="5"/>
      <c r="Q1495" s="10"/>
      <c r="R1495" s="37"/>
      <c r="S1495" s="5"/>
      <c r="T1495" s="6"/>
      <c r="U1495" s="10"/>
      <c r="V1495" s="10"/>
      <c r="W1495" s="12"/>
      <c r="X1495" s="5"/>
      <c r="Y1495" s="11"/>
      <c r="Z1495" s="2"/>
      <c r="AA1495" s="64"/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2"/>
      <c r="DH1495" s="1"/>
      <c r="DI1495" s="1"/>
      <c r="DJ1495" s="1"/>
      <c r="DK1495" s="1"/>
      <c r="DL1495" s="1"/>
      <c r="DM1495" s="1"/>
    </row>
    <row r="1496" spans="1:117" x14ac:dyDescent="0.2">
      <c r="A1496" s="97"/>
      <c r="B1496" s="5"/>
      <c r="C1496" s="5"/>
      <c r="D1496" s="63"/>
      <c r="E1496" s="11"/>
      <c r="F1496" s="143"/>
      <c r="G1496" s="9"/>
      <c r="H1496" s="64"/>
      <c r="I1496" s="64"/>
      <c r="J1496" s="1"/>
      <c r="K1496" s="1"/>
      <c r="L1496" s="5"/>
      <c r="M1496" s="12"/>
      <c r="N1496" s="12"/>
      <c r="O1496" s="5"/>
      <c r="P1496" s="5"/>
      <c r="Q1496" s="10"/>
      <c r="R1496" s="37"/>
      <c r="S1496" s="5"/>
      <c r="T1496" s="6"/>
      <c r="U1496" s="10"/>
      <c r="V1496" s="10"/>
      <c r="W1496" s="12"/>
      <c r="X1496" s="5"/>
      <c r="Y1496" s="11"/>
      <c r="Z1496" s="2"/>
      <c r="AA1496" s="64"/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2"/>
      <c r="DH1496" s="1"/>
      <c r="DI1496" s="1"/>
      <c r="DJ1496" s="1"/>
      <c r="DK1496" s="1"/>
      <c r="DL1496" s="1"/>
      <c r="DM1496" s="1"/>
    </row>
    <row r="1497" spans="1:117" x14ac:dyDescent="0.2">
      <c r="A1497" s="97"/>
      <c r="B1497" s="5"/>
      <c r="C1497" s="5"/>
      <c r="D1497" s="63"/>
      <c r="E1497" s="11"/>
      <c r="F1497" s="143"/>
      <c r="G1497" s="9"/>
      <c r="H1497" s="64"/>
      <c r="I1497" s="64"/>
      <c r="J1497" s="1"/>
      <c r="K1497" s="1"/>
      <c r="L1497" s="5"/>
      <c r="M1497" s="12"/>
      <c r="N1497" s="12"/>
      <c r="O1497" s="5"/>
      <c r="P1497" s="5"/>
      <c r="Q1497" s="10"/>
      <c r="R1497" s="37"/>
      <c r="S1497" s="5"/>
      <c r="T1497" s="6"/>
      <c r="U1497" s="10"/>
      <c r="V1497" s="10"/>
      <c r="W1497" s="12"/>
      <c r="X1497" s="5"/>
      <c r="Y1497" s="11"/>
      <c r="Z1497" s="2"/>
      <c r="AA1497" s="64"/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2"/>
      <c r="DH1497" s="1"/>
      <c r="DI1497" s="1"/>
      <c r="DJ1497" s="1"/>
      <c r="DK1497" s="1"/>
      <c r="DL1497" s="1"/>
      <c r="DM1497" s="1"/>
    </row>
    <row r="1498" spans="1:117" x14ac:dyDescent="0.2">
      <c r="A1498" s="97"/>
      <c r="B1498" s="5"/>
      <c r="C1498" s="5"/>
      <c r="D1498" s="63"/>
      <c r="E1498" s="11"/>
      <c r="F1498" s="143"/>
      <c r="G1498" s="9"/>
      <c r="H1498" s="64"/>
      <c r="I1498" s="64"/>
      <c r="J1498" s="1"/>
      <c r="K1498" s="1"/>
      <c r="L1498" s="5"/>
      <c r="M1498" s="12"/>
      <c r="N1498" s="12"/>
      <c r="O1498" s="5"/>
      <c r="P1498" s="5"/>
      <c r="Q1498" s="10"/>
      <c r="R1498" s="37"/>
      <c r="S1498" s="5"/>
      <c r="T1498" s="6"/>
      <c r="U1498" s="10"/>
      <c r="V1498" s="10"/>
      <c r="W1498" s="12"/>
      <c r="X1498" s="5"/>
      <c r="Y1498" s="11"/>
      <c r="Z1498" s="2"/>
      <c r="AA1498" s="64"/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2"/>
      <c r="DH1498" s="1"/>
      <c r="DI1498" s="1"/>
      <c r="DJ1498" s="1"/>
      <c r="DK1498" s="1"/>
      <c r="DL1498" s="1"/>
      <c r="DM1498" s="1"/>
    </row>
    <row r="1499" spans="1:117" x14ac:dyDescent="0.2">
      <c r="A1499" s="97"/>
      <c r="B1499" s="5"/>
      <c r="C1499" s="5"/>
      <c r="D1499" s="63"/>
      <c r="E1499" s="11"/>
      <c r="F1499" s="143"/>
      <c r="G1499" s="9"/>
      <c r="H1499" s="64"/>
      <c r="I1499" s="64"/>
      <c r="J1499" s="1"/>
      <c r="K1499" s="1"/>
      <c r="L1499" s="5"/>
      <c r="M1499" s="12"/>
      <c r="N1499" s="12"/>
      <c r="O1499" s="5"/>
      <c r="P1499" s="5"/>
      <c r="Q1499" s="10"/>
      <c r="R1499" s="37"/>
      <c r="S1499" s="5"/>
      <c r="T1499" s="6"/>
      <c r="U1499" s="10"/>
      <c r="V1499" s="10"/>
      <c r="W1499" s="12"/>
      <c r="X1499" s="5"/>
      <c r="Y1499" s="11"/>
      <c r="Z1499" s="2"/>
      <c r="AA1499" s="64"/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2"/>
      <c r="DH1499" s="1"/>
      <c r="DI1499" s="1"/>
      <c r="DJ1499" s="1"/>
      <c r="DK1499" s="1"/>
      <c r="DL1499" s="1"/>
      <c r="DM1499" s="1"/>
    </row>
    <row r="1500" spans="1:117" x14ac:dyDescent="0.2">
      <c r="A1500" s="97"/>
      <c r="B1500" s="5"/>
      <c r="C1500" s="5"/>
      <c r="D1500" s="63"/>
      <c r="E1500" s="11"/>
      <c r="F1500" s="143"/>
      <c r="G1500" s="9"/>
      <c r="H1500" s="64"/>
      <c r="I1500" s="64"/>
      <c r="J1500" s="1"/>
      <c r="K1500" s="1"/>
      <c r="L1500" s="5"/>
      <c r="M1500" s="12"/>
      <c r="N1500" s="12"/>
      <c r="O1500" s="5"/>
      <c r="P1500" s="5"/>
      <c r="Q1500" s="10"/>
      <c r="R1500" s="37"/>
      <c r="S1500" s="5"/>
      <c r="T1500" s="6"/>
      <c r="U1500" s="10"/>
      <c r="V1500" s="10"/>
      <c r="W1500" s="12"/>
      <c r="X1500" s="5"/>
      <c r="Y1500" s="11"/>
      <c r="Z1500" s="2"/>
      <c r="AA1500" s="64"/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2"/>
      <c r="DH1500" s="1"/>
      <c r="DI1500" s="1"/>
      <c r="DJ1500" s="1"/>
      <c r="DK1500" s="1"/>
      <c r="DL1500" s="1"/>
      <c r="DM1500" s="1"/>
    </row>
    <row r="1501" spans="1:117" x14ac:dyDescent="0.2">
      <c r="A1501" s="97"/>
      <c r="B1501" s="5"/>
      <c r="C1501" s="5"/>
      <c r="D1501" s="63"/>
      <c r="E1501" s="11"/>
      <c r="F1501" s="143"/>
      <c r="G1501" s="9"/>
      <c r="H1501" s="64"/>
      <c r="I1501" s="64"/>
      <c r="J1501" s="1"/>
      <c r="K1501" s="1"/>
      <c r="L1501" s="5"/>
      <c r="M1501" s="12"/>
      <c r="N1501" s="12"/>
      <c r="O1501" s="5"/>
      <c r="P1501" s="5"/>
      <c r="Q1501" s="10"/>
      <c r="R1501" s="37"/>
      <c r="S1501" s="5"/>
      <c r="T1501" s="6"/>
      <c r="U1501" s="10"/>
      <c r="V1501" s="10"/>
      <c r="W1501" s="12"/>
      <c r="X1501" s="5"/>
      <c r="Y1501" s="11"/>
      <c r="Z1501" s="2"/>
      <c r="AA1501" s="64"/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2"/>
      <c r="DH1501" s="1"/>
      <c r="DI1501" s="1"/>
      <c r="DJ1501" s="1"/>
      <c r="DK1501" s="1"/>
      <c r="DL1501" s="1"/>
      <c r="DM1501" s="1"/>
    </row>
    <row r="1502" spans="1:117" x14ac:dyDescent="0.2">
      <c r="A1502" s="97"/>
      <c r="B1502" s="5"/>
      <c r="C1502" s="5"/>
      <c r="D1502" s="63"/>
      <c r="E1502" s="11"/>
      <c r="F1502" s="143"/>
      <c r="G1502" s="9"/>
      <c r="H1502" s="64"/>
      <c r="I1502" s="64"/>
      <c r="J1502" s="1"/>
      <c r="K1502" s="1"/>
      <c r="L1502" s="5"/>
      <c r="M1502" s="12"/>
      <c r="N1502" s="12"/>
      <c r="O1502" s="5"/>
      <c r="P1502" s="5"/>
      <c r="Q1502" s="10"/>
      <c r="R1502" s="37"/>
      <c r="S1502" s="5"/>
      <c r="T1502" s="6"/>
      <c r="U1502" s="10"/>
      <c r="V1502" s="10"/>
      <c r="W1502" s="12"/>
      <c r="X1502" s="5"/>
      <c r="Y1502" s="11"/>
      <c r="Z1502" s="2"/>
      <c r="AA1502" s="64"/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2"/>
      <c r="DH1502" s="1"/>
      <c r="DI1502" s="1"/>
      <c r="DJ1502" s="1"/>
      <c r="DK1502" s="1"/>
      <c r="DL1502" s="1"/>
      <c r="DM1502" s="1"/>
    </row>
    <row r="1503" spans="1:117" x14ac:dyDescent="0.2">
      <c r="A1503" s="97"/>
      <c r="B1503" s="5"/>
      <c r="C1503" s="5"/>
      <c r="D1503" s="63"/>
      <c r="E1503" s="11"/>
      <c r="F1503" s="143"/>
      <c r="G1503" s="9"/>
      <c r="H1503" s="64"/>
      <c r="I1503" s="64"/>
      <c r="J1503" s="1"/>
      <c r="K1503" s="1"/>
      <c r="L1503" s="5"/>
      <c r="M1503" s="12"/>
      <c r="N1503" s="12"/>
      <c r="O1503" s="5"/>
      <c r="P1503" s="5"/>
      <c r="Q1503" s="10"/>
      <c r="R1503" s="37"/>
      <c r="S1503" s="5"/>
      <c r="T1503" s="6"/>
      <c r="U1503" s="10"/>
      <c r="V1503" s="10"/>
      <c r="W1503" s="12"/>
      <c r="X1503" s="5"/>
      <c r="Y1503" s="11"/>
      <c r="Z1503" s="2"/>
      <c r="AA1503" s="64"/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2"/>
      <c r="DH1503" s="1"/>
      <c r="DI1503" s="1"/>
      <c r="DJ1503" s="1"/>
      <c r="DK1503" s="1"/>
      <c r="DL1503" s="1"/>
      <c r="DM1503" s="1"/>
    </row>
    <row r="1504" spans="1:117" x14ac:dyDescent="0.2">
      <c r="A1504" s="97"/>
      <c r="B1504" s="5"/>
      <c r="C1504" s="5"/>
      <c r="D1504" s="63"/>
      <c r="E1504" s="11"/>
      <c r="F1504" s="143"/>
      <c r="G1504" s="9"/>
      <c r="H1504" s="64"/>
      <c r="I1504" s="64"/>
      <c r="J1504" s="1"/>
      <c r="K1504" s="1"/>
      <c r="L1504" s="5"/>
      <c r="M1504" s="12"/>
      <c r="N1504" s="12"/>
      <c r="O1504" s="5"/>
      <c r="P1504" s="5"/>
      <c r="Q1504" s="10"/>
      <c r="R1504" s="37"/>
      <c r="S1504" s="5"/>
      <c r="T1504" s="6"/>
      <c r="U1504" s="10"/>
      <c r="V1504" s="10"/>
      <c r="W1504" s="12"/>
      <c r="X1504" s="5"/>
      <c r="Y1504" s="11"/>
      <c r="Z1504" s="2"/>
      <c r="AA1504" s="64"/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2"/>
      <c r="DH1504" s="1"/>
      <c r="DI1504" s="1"/>
      <c r="DJ1504" s="1"/>
      <c r="DK1504" s="1"/>
      <c r="DL1504" s="1"/>
      <c r="DM1504" s="1"/>
    </row>
    <row r="1505" spans="1:117" x14ac:dyDescent="0.2">
      <c r="A1505" s="97"/>
      <c r="B1505" s="5"/>
      <c r="C1505" s="5"/>
      <c r="D1505" s="63"/>
      <c r="E1505" s="11"/>
      <c r="F1505" s="143"/>
      <c r="G1505" s="9"/>
      <c r="H1505" s="64"/>
      <c r="I1505" s="64"/>
      <c r="J1505" s="1"/>
      <c r="K1505" s="1"/>
      <c r="L1505" s="5"/>
      <c r="M1505" s="12"/>
      <c r="N1505" s="12"/>
      <c r="O1505" s="5"/>
      <c r="P1505" s="5"/>
      <c r="Q1505" s="10"/>
      <c r="R1505" s="37"/>
      <c r="S1505" s="5"/>
      <c r="T1505" s="6"/>
      <c r="U1505" s="10"/>
      <c r="V1505" s="10"/>
      <c r="W1505" s="12"/>
      <c r="X1505" s="5"/>
      <c r="Y1505" s="11"/>
      <c r="Z1505" s="2"/>
      <c r="AA1505" s="64"/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2"/>
      <c r="DH1505" s="1"/>
      <c r="DI1505" s="1"/>
      <c r="DJ1505" s="1"/>
      <c r="DK1505" s="1"/>
      <c r="DL1505" s="1"/>
      <c r="DM1505" s="1"/>
    </row>
    <row r="1506" spans="1:117" x14ac:dyDescent="0.2">
      <c r="A1506" s="97"/>
      <c r="B1506" s="5"/>
      <c r="C1506" s="5"/>
      <c r="D1506" s="63"/>
      <c r="E1506" s="11"/>
      <c r="F1506" s="143"/>
      <c r="G1506" s="9"/>
      <c r="H1506" s="64"/>
      <c r="I1506" s="64"/>
      <c r="J1506" s="1"/>
      <c r="K1506" s="1"/>
      <c r="L1506" s="5"/>
      <c r="M1506" s="12"/>
      <c r="N1506" s="12"/>
      <c r="O1506" s="5"/>
      <c r="P1506" s="5"/>
      <c r="Q1506" s="10"/>
      <c r="R1506" s="37"/>
      <c r="S1506" s="5"/>
      <c r="T1506" s="6"/>
      <c r="U1506" s="10"/>
      <c r="V1506" s="10"/>
      <c r="W1506" s="12"/>
      <c r="X1506" s="5"/>
      <c r="Y1506" s="11"/>
      <c r="Z1506" s="2"/>
      <c r="AA1506" s="64"/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2"/>
      <c r="DH1506" s="1"/>
      <c r="DI1506" s="1"/>
      <c r="DJ1506" s="1"/>
      <c r="DK1506" s="1"/>
      <c r="DL1506" s="1"/>
      <c r="DM1506" s="1"/>
    </row>
    <row r="1507" spans="1:117" x14ac:dyDescent="0.2">
      <c r="A1507" s="97"/>
      <c r="B1507" s="5"/>
      <c r="C1507" s="5"/>
      <c r="D1507" s="63"/>
      <c r="E1507" s="11"/>
      <c r="F1507" s="143"/>
      <c r="G1507" s="9"/>
      <c r="H1507" s="64"/>
      <c r="I1507" s="64"/>
      <c r="J1507" s="1"/>
      <c r="K1507" s="1"/>
      <c r="L1507" s="5"/>
      <c r="M1507" s="12"/>
      <c r="N1507" s="12"/>
      <c r="O1507" s="5"/>
      <c r="P1507" s="5"/>
      <c r="Q1507" s="10"/>
      <c r="R1507" s="37"/>
      <c r="S1507" s="5"/>
      <c r="T1507" s="6"/>
      <c r="U1507" s="10"/>
      <c r="V1507" s="10"/>
      <c r="W1507" s="12"/>
      <c r="X1507" s="5"/>
      <c r="Y1507" s="11"/>
      <c r="Z1507" s="2"/>
      <c r="AA1507" s="64"/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2"/>
      <c r="DH1507" s="1"/>
      <c r="DI1507" s="1"/>
      <c r="DJ1507" s="1"/>
      <c r="DK1507" s="1"/>
      <c r="DL1507" s="1"/>
      <c r="DM1507" s="1"/>
    </row>
    <row r="1508" spans="1:117" x14ac:dyDescent="0.2">
      <c r="A1508" s="97"/>
      <c r="B1508" s="5"/>
      <c r="C1508" s="5"/>
      <c r="D1508" s="63"/>
      <c r="E1508" s="11"/>
      <c r="F1508" s="143"/>
      <c r="G1508" s="9"/>
      <c r="H1508" s="64"/>
      <c r="I1508" s="64"/>
      <c r="J1508" s="1"/>
      <c r="K1508" s="1"/>
      <c r="L1508" s="5"/>
      <c r="M1508" s="12"/>
      <c r="N1508" s="12"/>
      <c r="O1508" s="5"/>
      <c r="P1508" s="5"/>
      <c r="Q1508" s="10"/>
      <c r="R1508" s="37"/>
      <c r="S1508" s="5"/>
      <c r="T1508" s="6"/>
      <c r="U1508" s="10"/>
      <c r="V1508" s="10"/>
      <c r="W1508" s="12"/>
      <c r="X1508" s="5"/>
      <c r="Y1508" s="11"/>
      <c r="Z1508" s="2"/>
      <c r="AA1508" s="64"/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2"/>
      <c r="DH1508" s="1"/>
      <c r="DI1508" s="1"/>
      <c r="DJ1508" s="1"/>
      <c r="DK1508" s="1"/>
      <c r="DL1508" s="1"/>
      <c r="DM1508" s="1"/>
    </row>
    <row r="1509" spans="1:117" x14ac:dyDescent="0.2">
      <c r="A1509" s="97"/>
      <c r="B1509" s="5"/>
      <c r="C1509" s="5"/>
      <c r="D1509" s="63"/>
      <c r="E1509" s="11"/>
      <c r="F1509" s="143"/>
      <c r="G1509" s="9"/>
      <c r="H1509" s="64"/>
      <c r="I1509" s="64"/>
      <c r="J1509" s="1"/>
      <c r="K1509" s="1"/>
      <c r="L1509" s="5"/>
      <c r="M1509" s="12"/>
      <c r="N1509" s="12"/>
      <c r="O1509" s="5"/>
      <c r="P1509" s="5"/>
      <c r="Q1509" s="10"/>
      <c r="R1509" s="37"/>
      <c r="S1509" s="5"/>
      <c r="T1509" s="6"/>
      <c r="U1509" s="10"/>
      <c r="V1509" s="10"/>
      <c r="W1509" s="12"/>
      <c r="X1509" s="5"/>
      <c r="Y1509" s="11"/>
      <c r="Z1509" s="2"/>
      <c r="AA1509" s="64"/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2"/>
      <c r="DH1509" s="1"/>
      <c r="DI1509" s="1"/>
      <c r="DJ1509" s="1"/>
      <c r="DK1509" s="1"/>
      <c r="DL1509" s="1"/>
      <c r="DM1509" s="1"/>
    </row>
    <row r="1510" spans="1:117" x14ac:dyDescent="0.2">
      <c r="A1510" s="97"/>
      <c r="B1510" s="5"/>
      <c r="C1510" s="5"/>
      <c r="D1510" s="63"/>
      <c r="E1510" s="11"/>
      <c r="F1510" s="143"/>
      <c r="G1510" s="9"/>
      <c r="H1510" s="64"/>
      <c r="I1510" s="64"/>
      <c r="J1510" s="1"/>
      <c r="K1510" s="1"/>
      <c r="L1510" s="5"/>
      <c r="M1510" s="12"/>
      <c r="N1510" s="12"/>
      <c r="O1510" s="5"/>
      <c r="P1510" s="5"/>
      <c r="Q1510" s="10"/>
      <c r="R1510" s="37"/>
      <c r="S1510" s="5"/>
      <c r="T1510" s="6"/>
      <c r="U1510" s="10"/>
      <c r="V1510" s="10"/>
      <c r="W1510" s="12"/>
      <c r="X1510" s="5"/>
      <c r="Y1510" s="11"/>
      <c r="Z1510" s="2"/>
      <c r="AA1510" s="64"/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2"/>
      <c r="DH1510" s="1"/>
      <c r="DI1510" s="1"/>
      <c r="DJ1510" s="1"/>
      <c r="DK1510" s="1"/>
      <c r="DL1510" s="1"/>
      <c r="DM1510" s="1"/>
    </row>
    <row r="1511" spans="1:117" x14ac:dyDescent="0.2">
      <c r="A1511" s="97"/>
      <c r="B1511" s="5"/>
      <c r="C1511" s="5"/>
      <c r="D1511" s="63"/>
      <c r="E1511" s="11"/>
      <c r="F1511" s="143"/>
      <c r="G1511" s="9"/>
      <c r="H1511" s="64"/>
      <c r="I1511" s="64"/>
      <c r="J1511" s="1"/>
      <c r="K1511" s="1"/>
      <c r="L1511" s="5"/>
      <c r="M1511" s="12"/>
      <c r="N1511" s="12"/>
      <c r="O1511" s="5"/>
      <c r="P1511" s="5"/>
      <c r="Q1511" s="10"/>
      <c r="R1511" s="37"/>
      <c r="S1511" s="5"/>
      <c r="T1511" s="6"/>
      <c r="U1511" s="10"/>
      <c r="V1511" s="10"/>
      <c r="W1511" s="12"/>
      <c r="X1511" s="5"/>
      <c r="Y1511" s="11"/>
      <c r="Z1511" s="2"/>
      <c r="AA1511" s="64"/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2"/>
      <c r="DH1511" s="1"/>
      <c r="DI1511" s="1"/>
      <c r="DJ1511" s="1"/>
      <c r="DK1511" s="1"/>
      <c r="DL1511" s="1"/>
      <c r="DM1511" s="1"/>
    </row>
    <row r="1512" spans="1:117" x14ac:dyDescent="0.2">
      <c r="A1512" s="97"/>
      <c r="B1512" s="5"/>
      <c r="C1512" s="5"/>
      <c r="D1512" s="63"/>
      <c r="E1512" s="11"/>
      <c r="F1512" s="143"/>
      <c r="G1512" s="9"/>
      <c r="H1512" s="64"/>
      <c r="I1512" s="64"/>
      <c r="J1512" s="1"/>
      <c r="K1512" s="1"/>
      <c r="L1512" s="5"/>
      <c r="M1512" s="12"/>
      <c r="N1512" s="12"/>
      <c r="O1512" s="5"/>
      <c r="P1512" s="5"/>
      <c r="Q1512" s="10"/>
      <c r="R1512" s="37"/>
      <c r="S1512" s="5"/>
      <c r="T1512" s="6"/>
      <c r="U1512" s="10"/>
      <c r="V1512" s="10"/>
      <c r="W1512" s="12"/>
      <c r="X1512" s="5"/>
      <c r="Y1512" s="11"/>
      <c r="Z1512" s="2"/>
      <c r="AA1512" s="64"/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2"/>
      <c r="DH1512" s="1"/>
      <c r="DI1512" s="1"/>
      <c r="DJ1512" s="1"/>
      <c r="DK1512" s="1"/>
      <c r="DL1512" s="1"/>
      <c r="DM1512" s="1"/>
    </row>
    <row r="1513" spans="1:117" x14ac:dyDescent="0.2">
      <c r="A1513" s="97"/>
      <c r="B1513" s="5"/>
      <c r="C1513" s="5"/>
      <c r="D1513" s="63"/>
      <c r="E1513" s="11"/>
      <c r="F1513" s="143"/>
      <c r="G1513" s="9"/>
      <c r="H1513" s="64"/>
      <c r="I1513" s="64"/>
      <c r="J1513" s="1"/>
      <c r="K1513" s="1"/>
      <c r="L1513" s="5"/>
      <c r="M1513" s="12"/>
      <c r="N1513" s="12"/>
      <c r="O1513" s="5"/>
      <c r="P1513" s="5"/>
      <c r="Q1513" s="10"/>
      <c r="R1513" s="37"/>
      <c r="S1513" s="5"/>
      <c r="T1513" s="6"/>
      <c r="U1513" s="10"/>
      <c r="V1513" s="10"/>
      <c r="W1513" s="12"/>
      <c r="X1513" s="5"/>
      <c r="Y1513" s="11"/>
      <c r="Z1513" s="2"/>
      <c r="AA1513" s="64"/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2"/>
      <c r="DH1513" s="1"/>
      <c r="DI1513" s="1"/>
      <c r="DJ1513" s="1"/>
      <c r="DK1513" s="1"/>
      <c r="DL1513" s="1"/>
      <c r="DM1513" s="1"/>
    </row>
    <row r="1514" spans="1:117" x14ac:dyDescent="0.2">
      <c r="A1514" s="97"/>
      <c r="B1514" s="5"/>
      <c r="C1514" s="5"/>
      <c r="D1514" s="63"/>
      <c r="E1514" s="11"/>
      <c r="F1514" s="143"/>
      <c r="G1514" s="9"/>
      <c r="H1514" s="64"/>
      <c r="I1514" s="64"/>
      <c r="J1514" s="1"/>
      <c r="K1514" s="1"/>
      <c r="L1514" s="5"/>
      <c r="M1514" s="12"/>
      <c r="N1514" s="12"/>
      <c r="O1514" s="5"/>
      <c r="P1514" s="5"/>
      <c r="Q1514" s="10"/>
      <c r="R1514" s="37"/>
      <c r="S1514" s="5"/>
      <c r="T1514" s="6"/>
      <c r="U1514" s="10"/>
      <c r="V1514" s="10"/>
      <c r="W1514" s="12"/>
      <c r="X1514" s="5"/>
      <c r="Y1514" s="11"/>
      <c r="Z1514" s="2"/>
      <c r="AA1514" s="64"/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2"/>
      <c r="DH1514" s="1"/>
      <c r="DI1514" s="1"/>
      <c r="DJ1514" s="1"/>
      <c r="DK1514" s="1"/>
      <c r="DL1514" s="1"/>
      <c r="DM1514" s="1"/>
    </row>
    <row r="1515" spans="1:117" x14ac:dyDescent="0.2">
      <c r="A1515" s="97"/>
      <c r="B1515" s="5"/>
      <c r="C1515" s="5"/>
      <c r="D1515" s="63"/>
      <c r="E1515" s="11"/>
      <c r="F1515" s="143"/>
      <c r="G1515" s="9"/>
      <c r="H1515" s="64"/>
      <c r="I1515" s="64"/>
      <c r="J1515" s="1"/>
      <c r="K1515" s="1"/>
      <c r="L1515" s="5"/>
      <c r="M1515" s="12"/>
      <c r="N1515" s="12"/>
      <c r="O1515" s="5"/>
      <c r="P1515" s="5"/>
      <c r="Q1515" s="10"/>
      <c r="R1515" s="37"/>
      <c r="S1515" s="5"/>
      <c r="T1515" s="6"/>
      <c r="U1515" s="10"/>
      <c r="V1515" s="10"/>
      <c r="W1515" s="12"/>
      <c r="X1515" s="5"/>
      <c r="Y1515" s="11"/>
      <c r="Z1515" s="2"/>
      <c r="AA1515" s="64"/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2"/>
      <c r="DH1515" s="1"/>
      <c r="DI1515" s="1"/>
      <c r="DJ1515" s="1"/>
      <c r="DK1515" s="1"/>
      <c r="DL1515" s="1"/>
      <c r="DM1515" s="1"/>
    </row>
    <row r="1516" spans="1:117" x14ac:dyDescent="0.2">
      <c r="A1516" s="97"/>
      <c r="B1516" s="5"/>
      <c r="C1516" s="5"/>
      <c r="D1516" s="63"/>
      <c r="E1516" s="11"/>
      <c r="F1516" s="143"/>
      <c r="G1516" s="9"/>
      <c r="H1516" s="64"/>
      <c r="I1516" s="64"/>
      <c r="J1516" s="1"/>
      <c r="K1516" s="1"/>
      <c r="L1516" s="5"/>
      <c r="M1516" s="12"/>
      <c r="N1516" s="12"/>
      <c r="O1516" s="5"/>
      <c r="P1516" s="5"/>
      <c r="Q1516" s="10"/>
      <c r="R1516" s="37"/>
      <c r="S1516" s="5"/>
      <c r="T1516" s="6"/>
      <c r="U1516" s="10"/>
      <c r="V1516" s="10"/>
      <c r="W1516" s="12"/>
      <c r="X1516" s="5"/>
      <c r="Y1516" s="11"/>
      <c r="Z1516" s="2"/>
      <c r="AA1516" s="64"/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2"/>
      <c r="DH1516" s="1"/>
      <c r="DI1516" s="1"/>
      <c r="DJ1516" s="1"/>
      <c r="DK1516" s="1"/>
      <c r="DL1516" s="1"/>
      <c r="DM1516" s="1"/>
    </row>
    <row r="1517" spans="1:117" x14ac:dyDescent="0.2">
      <c r="A1517" s="97"/>
      <c r="B1517" s="5"/>
      <c r="C1517" s="5"/>
      <c r="D1517" s="63"/>
      <c r="E1517" s="11"/>
      <c r="F1517" s="143"/>
      <c r="G1517" s="9"/>
      <c r="H1517" s="64"/>
      <c r="I1517" s="64"/>
      <c r="J1517" s="1"/>
      <c r="K1517" s="1"/>
      <c r="L1517" s="5"/>
      <c r="M1517" s="12"/>
      <c r="N1517" s="12"/>
      <c r="O1517" s="5"/>
      <c r="P1517" s="5"/>
      <c r="Q1517" s="10"/>
      <c r="R1517" s="37"/>
      <c r="S1517" s="5"/>
      <c r="T1517" s="6"/>
      <c r="U1517" s="10"/>
      <c r="V1517" s="10"/>
      <c r="W1517" s="12"/>
      <c r="X1517" s="5"/>
      <c r="Y1517" s="11"/>
      <c r="Z1517" s="2"/>
      <c r="AA1517" s="64"/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2"/>
      <c r="DH1517" s="1"/>
      <c r="DI1517" s="1"/>
      <c r="DJ1517" s="1"/>
      <c r="DK1517" s="1"/>
      <c r="DL1517" s="1"/>
      <c r="DM1517" s="1"/>
    </row>
    <row r="1518" spans="1:117" x14ac:dyDescent="0.2">
      <c r="A1518" s="97"/>
      <c r="B1518" s="5"/>
      <c r="C1518" s="5"/>
      <c r="D1518" s="63"/>
      <c r="E1518" s="11"/>
      <c r="F1518" s="143"/>
      <c r="G1518" s="9"/>
      <c r="H1518" s="64"/>
      <c r="I1518" s="64"/>
      <c r="J1518" s="1"/>
      <c r="K1518" s="1"/>
      <c r="L1518" s="5"/>
      <c r="M1518" s="12"/>
      <c r="N1518" s="12"/>
      <c r="O1518" s="5"/>
      <c r="P1518" s="5"/>
      <c r="Q1518" s="10"/>
      <c r="R1518" s="37"/>
      <c r="S1518" s="5"/>
      <c r="T1518" s="6"/>
      <c r="U1518" s="10"/>
      <c r="V1518" s="10"/>
      <c r="W1518" s="12"/>
      <c r="X1518" s="5"/>
      <c r="Y1518" s="11"/>
      <c r="Z1518" s="2"/>
      <c r="AA1518" s="64"/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2"/>
      <c r="DH1518" s="1"/>
      <c r="DI1518" s="1"/>
      <c r="DJ1518" s="1"/>
      <c r="DK1518" s="1"/>
      <c r="DL1518" s="1"/>
      <c r="DM1518" s="1"/>
    </row>
    <row r="1519" spans="1:117" x14ac:dyDescent="0.2">
      <c r="A1519" s="97"/>
      <c r="B1519" s="5"/>
      <c r="C1519" s="5"/>
      <c r="D1519" s="63"/>
      <c r="E1519" s="11"/>
      <c r="F1519" s="143"/>
      <c r="G1519" s="9"/>
      <c r="H1519" s="64"/>
      <c r="I1519" s="64"/>
      <c r="J1519" s="1"/>
      <c r="K1519" s="1"/>
      <c r="L1519" s="5"/>
      <c r="M1519" s="12"/>
      <c r="N1519" s="12"/>
      <c r="O1519" s="5"/>
      <c r="P1519" s="5"/>
      <c r="Q1519" s="10"/>
      <c r="R1519" s="37"/>
      <c r="S1519" s="5"/>
      <c r="T1519" s="6"/>
      <c r="U1519" s="10"/>
      <c r="V1519" s="10"/>
      <c r="W1519" s="12"/>
      <c r="X1519" s="5"/>
      <c r="Y1519" s="11"/>
      <c r="Z1519" s="2"/>
      <c r="AA1519" s="64"/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2"/>
      <c r="DH1519" s="1"/>
      <c r="DI1519" s="1"/>
      <c r="DJ1519" s="1"/>
      <c r="DK1519" s="1"/>
      <c r="DL1519" s="1"/>
      <c r="DM1519" s="1"/>
    </row>
    <row r="1520" spans="1:117" x14ac:dyDescent="0.2">
      <c r="A1520" s="97"/>
      <c r="B1520" s="5"/>
      <c r="C1520" s="5"/>
      <c r="D1520" s="63"/>
      <c r="E1520" s="11"/>
      <c r="F1520" s="143"/>
      <c r="G1520" s="9"/>
      <c r="H1520" s="64"/>
      <c r="I1520" s="64"/>
      <c r="J1520" s="1"/>
      <c r="K1520" s="1"/>
      <c r="L1520" s="5"/>
      <c r="M1520" s="12"/>
      <c r="N1520" s="12"/>
      <c r="O1520" s="5"/>
      <c r="P1520" s="5"/>
      <c r="Q1520" s="10"/>
      <c r="R1520" s="37"/>
      <c r="S1520" s="5"/>
      <c r="T1520" s="6"/>
      <c r="U1520" s="10"/>
      <c r="V1520" s="10"/>
      <c r="W1520" s="12"/>
      <c r="X1520" s="5"/>
      <c r="Y1520" s="11"/>
      <c r="Z1520" s="2"/>
      <c r="AA1520" s="64"/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2"/>
      <c r="DH1520" s="1"/>
      <c r="DI1520" s="1"/>
      <c r="DJ1520" s="1"/>
      <c r="DK1520" s="1"/>
      <c r="DL1520" s="1"/>
      <c r="DM1520" s="1"/>
    </row>
    <row r="1521" spans="1:117" x14ac:dyDescent="0.2">
      <c r="A1521" s="97"/>
      <c r="B1521" s="5"/>
      <c r="C1521" s="5"/>
      <c r="D1521" s="63"/>
      <c r="E1521" s="11"/>
      <c r="F1521" s="143"/>
      <c r="G1521" s="9"/>
      <c r="H1521" s="64"/>
      <c r="I1521" s="64"/>
      <c r="J1521" s="1"/>
      <c r="K1521" s="1"/>
      <c r="L1521" s="5"/>
      <c r="M1521" s="12"/>
      <c r="N1521" s="12"/>
      <c r="O1521" s="5"/>
      <c r="P1521" s="5"/>
      <c r="Q1521" s="10"/>
      <c r="R1521" s="37"/>
      <c r="S1521" s="5"/>
      <c r="T1521" s="6"/>
      <c r="U1521" s="10"/>
      <c r="V1521" s="10"/>
      <c r="W1521" s="12"/>
      <c r="X1521" s="5"/>
      <c r="Y1521" s="11"/>
      <c r="Z1521" s="2"/>
      <c r="AA1521" s="64"/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2"/>
      <c r="DH1521" s="1"/>
      <c r="DI1521" s="1"/>
      <c r="DJ1521" s="1"/>
      <c r="DK1521" s="1"/>
      <c r="DL1521" s="1"/>
      <c r="DM1521" s="1"/>
    </row>
    <row r="1522" spans="1:117" x14ac:dyDescent="0.2">
      <c r="A1522" s="97"/>
      <c r="B1522" s="5"/>
      <c r="C1522" s="5"/>
      <c r="D1522" s="63"/>
      <c r="E1522" s="11"/>
      <c r="F1522" s="143"/>
      <c r="G1522" s="9"/>
      <c r="H1522" s="64"/>
      <c r="I1522" s="64"/>
      <c r="J1522" s="1"/>
      <c r="K1522" s="1"/>
      <c r="L1522" s="5"/>
      <c r="M1522" s="12"/>
      <c r="N1522" s="12"/>
      <c r="O1522" s="5"/>
      <c r="P1522" s="5"/>
      <c r="Q1522" s="10"/>
      <c r="R1522" s="37"/>
      <c r="S1522" s="5"/>
      <c r="T1522" s="6"/>
      <c r="U1522" s="10"/>
      <c r="V1522" s="10"/>
      <c r="W1522" s="12"/>
      <c r="X1522" s="5"/>
      <c r="Y1522" s="11"/>
      <c r="Z1522" s="2"/>
      <c r="AA1522" s="64"/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2"/>
      <c r="DH1522" s="1"/>
      <c r="DI1522" s="1"/>
      <c r="DJ1522" s="1"/>
      <c r="DK1522" s="1"/>
      <c r="DL1522" s="1"/>
      <c r="DM1522" s="1"/>
    </row>
    <row r="1523" spans="1:117" x14ac:dyDescent="0.2">
      <c r="A1523" s="97"/>
      <c r="B1523" s="5"/>
      <c r="C1523" s="5"/>
      <c r="D1523" s="63"/>
      <c r="E1523" s="11"/>
      <c r="F1523" s="143"/>
      <c r="G1523" s="9"/>
      <c r="H1523" s="64"/>
      <c r="I1523" s="64"/>
      <c r="J1523" s="1"/>
      <c r="K1523" s="1"/>
      <c r="L1523" s="5"/>
      <c r="M1523" s="12"/>
      <c r="N1523" s="12"/>
      <c r="O1523" s="5"/>
      <c r="P1523" s="5"/>
      <c r="Q1523" s="10"/>
      <c r="R1523" s="37"/>
      <c r="S1523" s="5"/>
      <c r="T1523" s="6"/>
      <c r="U1523" s="10"/>
      <c r="V1523" s="10"/>
      <c r="W1523" s="12"/>
      <c r="X1523" s="5"/>
      <c r="Y1523" s="11"/>
      <c r="Z1523" s="2"/>
      <c r="AA1523" s="64"/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2"/>
      <c r="DH1523" s="1"/>
      <c r="DI1523" s="1"/>
      <c r="DJ1523" s="1"/>
      <c r="DK1523" s="1"/>
      <c r="DL1523" s="1"/>
      <c r="DM1523" s="1"/>
    </row>
    <row r="1524" spans="1:117" x14ac:dyDescent="0.2">
      <c r="A1524" s="97"/>
      <c r="B1524" s="5"/>
      <c r="C1524" s="5"/>
      <c r="D1524" s="63"/>
      <c r="E1524" s="11"/>
      <c r="F1524" s="143"/>
      <c r="G1524" s="9"/>
      <c r="H1524" s="64"/>
      <c r="I1524" s="64"/>
      <c r="J1524" s="1"/>
      <c r="K1524" s="1"/>
      <c r="L1524" s="5"/>
      <c r="M1524" s="12"/>
      <c r="N1524" s="12"/>
      <c r="O1524" s="5"/>
      <c r="P1524" s="5"/>
      <c r="Q1524" s="10"/>
      <c r="R1524" s="37"/>
      <c r="S1524" s="5"/>
      <c r="T1524" s="6"/>
      <c r="U1524" s="10"/>
      <c r="V1524" s="10"/>
      <c r="W1524" s="12"/>
      <c r="X1524" s="5"/>
      <c r="Y1524" s="11"/>
      <c r="Z1524" s="2"/>
      <c r="AA1524" s="64"/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2"/>
      <c r="DH1524" s="1"/>
      <c r="DI1524" s="1"/>
      <c r="DJ1524" s="1"/>
      <c r="DK1524" s="1"/>
      <c r="DL1524" s="1"/>
      <c r="DM1524" s="1"/>
    </row>
    <row r="1525" spans="1:117" x14ac:dyDescent="0.2">
      <c r="A1525" s="97"/>
      <c r="B1525" s="5"/>
      <c r="C1525" s="5"/>
      <c r="D1525" s="63"/>
      <c r="E1525" s="11"/>
      <c r="F1525" s="143"/>
      <c r="G1525" s="9"/>
      <c r="H1525" s="64"/>
      <c r="I1525" s="64"/>
      <c r="J1525" s="1"/>
      <c r="K1525" s="1"/>
      <c r="L1525" s="5"/>
      <c r="M1525" s="12"/>
      <c r="N1525" s="12"/>
      <c r="O1525" s="5"/>
      <c r="P1525" s="5"/>
      <c r="Q1525" s="10"/>
      <c r="R1525" s="37"/>
      <c r="S1525" s="5"/>
      <c r="T1525" s="6"/>
      <c r="U1525" s="10"/>
      <c r="V1525" s="10"/>
      <c r="W1525" s="12"/>
      <c r="X1525" s="5"/>
      <c r="Y1525" s="11"/>
      <c r="Z1525" s="2"/>
      <c r="AA1525" s="64"/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2"/>
      <c r="DH1525" s="1"/>
      <c r="DI1525" s="1"/>
      <c r="DJ1525" s="1"/>
      <c r="DK1525" s="1"/>
      <c r="DL1525" s="1"/>
      <c r="DM1525" s="1"/>
    </row>
    <row r="1526" spans="1:117" x14ac:dyDescent="0.2">
      <c r="A1526" s="97"/>
      <c r="B1526" s="5"/>
      <c r="C1526" s="5"/>
      <c r="D1526" s="63"/>
      <c r="E1526" s="11"/>
      <c r="F1526" s="143"/>
      <c r="G1526" s="9"/>
      <c r="H1526" s="64"/>
      <c r="I1526" s="64"/>
      <c r="J1526" s="1"/>
      <c r="K1526" s="1"/>
      <c r="L1526" s="5"/>
      <c r="M1526" s="12"/>
      <c r="N1526" s="12"/>
      <c r="O1526" s="5"/>
      <c r="P1526" s="5"/>
      <c r="Q1526" s="10"/>
      <c r="R1526" s="37"/>
      <c r="S1526" s="5"/>
      <c r="T1526" s="6"/>
      <c r="U1526" s="10"/>
      <c r="V1526" s="10"/>
      <c r="W1526" s="12"/>
      <c r="X1526" s="5"/>
      <c r="Y1526" s="11"/>
      <c r="Z1526" s="2"/>
      <c r="AA1526" s="64"/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2"/>
      <c r="DH1526" s="1"/>
      <c r="DI1526" s="1"/>
      <c r="DJ1526" s="1"/>
      <c r="DK1526" s="1"/>
      <c r="DL1526" s="1"/>
      <c r="DM1526" s="1"/>
    </row>
    <row r="1527" spans="1:117" x14ac:dyDescent="0.2">
      <c r="A1527" s="97"/>
      <c r="B1527" s="5"/>
      <c r="C1527" s="5"/>
      <c r="D1527" s="63"/>
      <c r="E1527" s="11"/>
      <c r="F1527" s="143"/>
      <c r="G1527" s="9"/>
      <c r="H1527" s="64"/>
      <c r="I1527" s="64"/>
      <c r="J1527" s="1"/>
      <c r="K1527" s="1"/>
      <c r="L1527" s="5"/>
      <c r="M1527" s="12"/>
      <c r="N1527" s="12"/>
      <c r="O1527" s="5"/>
      <c r="P1527" s="5"/>
      <c r="Q1527" s="10"/>
      <c r="R1527" s="37"/>
      <c r="S1527" s="5"/>
      <c r="T1527" s="6"/>
      <c r="U1527" s="10"/>
      <c r="V1527" s="10"/>
      <c r="W1527" s="12"/>
      <c r="X1527" s="5"/>
      <c r="Y1527" s="11"/>
      <c r="Z1527" s="2"/>
      <c r="AA1527" s="64"/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2"/>
      <c r="DH1527" s="1"/>
      <c r="DI1527" s="1"/>
      <c r="DJ1527" s="1"/>
      <c r="DK1527" s="1"/>
      <c r="DL1527" s="1"/>
      <c r="DM1527" s="1"/>
    </row>
    <row r="1528" spans="1:117" x14ac:dyDescent="0.2">
      <c r="A1528" s="97"/>
      <c r="B1528" s="5"/>
      <c r="C1528" s="5"/>
      <c r="D1528" s="63"/>
      <c r="E1528" s="11"/>
      <c r="F1528" s="143"/>
      <c r="G1528" s="9"/>
      <c r="H1528" s="64"/>
      <c r="I1528" s="64"/>
      <c r="J1528" s="1"/>
      <c r="K1528" s="1"/>
      <c r="L1528" s="5"/>
      <c r="M1528" s="12"/>
      <c r="N1528" s="12"/>
      <c r="O1528" s="5"/>
      <c r="P1528" s="5"/>
      <c r="Q1528" s="10"/>
      <c r="R1528" s="37"/>
      <c r="S1528" s="5"/>
      <c r="T1528" s="6"/>
      <c r="U1528" s="10"/>
      <c r="V1528" s="10"/>
      <c r="W1528" s="12"/>
      <c r="X1528" s="5"/>
      <c r="Y1528" s="11"/>
      <c r="Z1528" s="2"/>
      <c r="AA1528" s="64"/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2"/>
      <c r="DH1528" s="1"/>
      <c r="DI1528" s="1"/>
      <c r="DJ1528" s="1"/>
      <c r="DK1528" s="1"/>
      <c r="DL1528" s="1"/>
      <c r="DM1528" s="1"/>
    </row>
    <row r="1529" spans="1:117" x14ac:dyDescent="0.2">
      <c r="A1529" s="97"/>
      <c r="B1529" s="5"/>
      <c r="C1529" s="5"/>
      <c r="D1529" s="63"/>
      <c r="E1529" s="11"/>
      <c r="F1529" s="143"/>
      <c r="G1529" s="9"/>
      <c r="H1529" s="64"/>
      <c r="I1529" s="64"/>
      <c r="J1529" s="1"/>
      <c r="K1529" s="1"/>
      <c r="L1529" s="5"/>
      <c r="M1529" s="12"/>
      <c r="N1529" s="12"/>
      <c r="O1529" s="5"/>
      <c r="P1529" s="5"/>
      <c r="Q1529" s="10"/>
      <c r="R1529" s="37"/>
      <c r="S1529" s="5"/>
      <c r="T1529" s="6"/>
      <c r="U1529" s="10"/>
      <c r="V1529" s="10"/>
      <c r="W1529" s="12"/>
      <c r="X1529" s="5"/>
      <c r="Y1529" s="11"/>
      <c r="Z1529" s="2"/>
      <c r="AA1529" s="64"/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2"/>
      <c r="DH1529" s="1"/>
      <c r="DI1529" s="1"/>
      <c r="DJ1529" s="1"/>
      <c r="DK1529" s="1"/>
      <c r="DL1529" s="1"/>
      <c r="DM1529" s="1"/>
    </row>
    <row r="1530" spans="1:117" x14ac:dyDescent="0.2">
      <c r="A1530" s="97"/>
      <c r="B1530" s="5"/>
      <c r="C1530" s="5"/>
      <c r="D1530" s="63"/>
      <c r="E1530" s="11"/>
      <c r="F1530" s="143"/>
      <c r="G1530" s="9"/>
      <c r="H1530" s="64"/>
      <c r="I1530" s="64"/>
      <c r="J1530" s="1"/>
      <c r="K1530" s="1"/>
      <c r="L1530" s="5"/>
      <c r="M1530" s="12"/>
      <c r="N1530" s="12"/>
      <c r="O1530" s="5"/>
      <c r="P1530" s="5"/>
      <c r="Q1530" s="10"/>
      <c r="R1530" s="37"/>
      <c r="S1530" s="5"/>
      <c r="T1530" s="6"/>
      <c r="U1530" s="10"/>
      <c r="V1530" s="10"/>
      <c r="W1530" s="12"/>
      <c r="X1530" s="5"/>
      <c r="Y1530" s="11"/>
      <c r="Z1530" s="2"/>
      <c r="AA1530" s="64"/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2"/>
      <c r="DH1530" s="1"/>
      <c r="DI1530" s="1"/>
      <c r="DJ1530" s="1"/>
      <c r="DK1530" s="1"/>
      <c r="DL1530" s="1"/>
      <c r="DM1530" s="1"/>
    </row>
    <row r="1531" spans="1:117" x14ac:dyDescent="0.2">
      <c r="A1531" s="97"/>
      <c r="B1531" s="5"/>
      <c r="C1531" s="5"/>
      <c r="D1531" s="63"/>
      <c r="E1531" s="11"/>
      <c r="F1531" s="143"/>
      <c r="G1531" s="9"/>
      <c r="H1531" s="64"/>
      <c r="I1531" s="64"/>
      <c r="J1531" s="1"/>
      <c r="K1531" s="1"/>
      <c r="L1531" s="5"/>
      <c r="M1531" s="12"/>
      <c r="N1531" s="12"/>
      <c r="O1531" s="5"/>
      <c r="P1531" s="5"/>
      <c r="Q1531" s="10"/>
      <c r="R1531" s="37"/>
      <c r="S1531" s="5"/>
      <c r="T1531" s="6"/>
      <c r="U1531" s="10"/>
      <c r="V1531" s="10"/>
      <c r="W1531" s="12"/>
      <c r="X1531" s="5"/>
      <c r="Y1531" s="11"/>
      <c r="Z1531" s="2"/>
      <c r="AA1531" s="64"/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2"/>
      <c r="DH1531" s="1"/>
      <c r="DI1531" s="1"/>
      <c r="DJ1531" s="1"/>
      <c r="DK1531" s="1"/>
      <c r="DL1531" s="1"/>
      <c r="DM1531" s="1"/>
    </row>
    <row r="1532" spans="1:117" x14ac:dyDescent="0.2">
      <c r="A1532" s="97"/>
      <c r="B1532" s="5"/>
      <c r="C1532" s="5"/>
      <c r="D1532" s="63"/>
      <c r="E1532" s="11"/>
      <c r="F1532" s="143"/>
      <c r="G1532" s="9"/>
      <c r="H1532" s="64"/>
      <c r="I1532" s="64"/>
      <c r="J1532" s="1"/>
      <c r="K1532" s="1"/>
      <c r="L1532" s="5"/>
      <c r="M1532" s="12"/>
      <c r="N1532" s="12"/>
      <c r="O1532" s="5"/>
      <c r="P1532" s="5"/>
      <c r="Q1532" s="10"/>
      <c r="R1532" s="37"/>
      <c r="S1532" s="5"/>
      <c r="T1532" s="6"/>
      <c r="U1532" s="10"/>
      <c r="V1532" s="10"/>
      <c r="W1532" s="12"/>
      <c r="X1532" s="5"/>
      <c r="Y1532" s="11"/>
      <c r="Z1532" s="2"/>
      <c r="AA1532" s="64"/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2"/>
      <c r="DH1532" s="1"/>
      <c r="DI1532" s="1"/>
      <c r="DJ1532" s="1"/>
      <c r="DK1532" s="1"/>
      <c r="DL1532" s="1"/>
      <c r="DM1532" s="1"/>
    </row>
    <row r="1533" spans="1:117" x14ac:dyDescent="0.2">
      <c r="A1533" s="97"/>
      <c r="B1533" s="5"/>
      <c r="C1533" s="5"/>
      <c r="D1533" s="63"/>
      <c r="E1533" s="11"/>
      <c r="F1533" s="143"/>
      <c r="G1533" s="9"/>
      <c r="H1533" s="64"/>
      <c r="I1533" s="64"/>
      <c r="J1533" s="1"/>
      <c r="K1533" s="1"/>
      <c r="L1533" s="5"/>
      <c r="M1533" s="12"/>
      <c r="N1533" s="12"/>
      <c r="O1533" s="5"/>
      <c r="P1533" s="5"/>
      <c r="Q1533" s="10"/>
      <c r="R1533" s="37"/>
      <c r="S1533" s="5"/>
      <c r="T1533" s="6"/>
      <c r="U1533" s="10"/>
      <c r="V1533" s="10"/>
      <c r="W1533" s="12"/>
      <c r="X1533" s="5"/>
      <c r="Y1533" s="11"/>
      <c r="Z1533" s="2"/>
      <c r="AA1533" s="64"/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2"/>
      <c r="DH1533" s="1"/>
      <c r="DI1533" s="1"/>
      <c r="DJ1533" s="1"/>
      <c r="DK1533" s="1"/>
      <c r="DL1533" s="1"/>
      <c r="DM1533" s="1"/>
    </row>
    <row r="1534" spans="1:117" x14ac:dyDescent="0.2">
      <c r="A1534" s="97"/>
      <c r="B1534" s="5"/>
      <c r="C1534" s="5"/>
      <c r="D1534" s="63"/>
      <c r="E1534" s="11"/>
      <c r="F1534" s="143"/>
      <c r="G1534" s="9"/>
      <c r="H1534" s="64"/>
      <c r="I1534" s="64"/>
      <c r="J1534" s="1"/>
      <c r="K1534" s="1"/>
      <c r="L1534" s="5"/>
      <c r="M1534" s="12"/>
      <c r="N1534" s="12"/>
      <c r="O1534" s="5"/>
      <c r="P1534" s="5"/>
      <c r="Q1534" s="10"/>
      <c r="R1534" s="37"/>
      <c r="S1534" s="5"/>
      <c r="T1534" s="6"/>
      <c r="U1534" s="10"/>
      <c r="V1534" s="10"/>
      <c r="W1534" s="12"/>
      <c r="X1534" s="5"/>
      <c r="Y1534" s="11"/>
      <c r="Z1534" s="2"/>
      <c r="AA1534" s="64"/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2"/>
      <c r="DH1534" s="1"/>
      <c r="DI1534" s="1"/>
      <c r="DJ1534" s="1"/>
      <c r="DK1534" s="1"/>
      <c r="DL1534" s="1"/>
      <c r="DM1534" s="1"/>
    </row>
    <row r="1535" spans="1:117" x14ac:dyDescent="0.2">
      <c r="A1535" s="97"/>
      <c r="B1535" s="5"/>
      <c r="C1535" s="5"/>
      <c r="D1535" s="63"/>
      <c r="E1535" s="11"/>
      <c r="F1535" s="143"/>
      <c r="G1535" s="9"/>
      <c r="H1535" s="64"/>
      <c r="I1535" s="64"/>
      <c r="J1535" s="1"/>
      <c r="K1535" s="1"/>
      <c r="L1535" s="5"/>
      <c r="M1535" s="12"/>
      <c r="N1535" s="12"/>
      <c r="O1535" s="5"/>
      <c r="P1535" s="5"/>
      <c r="Q1535" s="10"/>
      <c r="R1535" s="37"/>
      <c r="S1535" s="5"/>
      <c r="T1535" s="6"/>
      <c r="U1535" s="10"/>
      <c r="V1535" s="10"/>
      <c r="W1535" s="12"/>
      <c r="X1535" s="5"/>
      <c r="Y1535" s="11"/>
      <c r="Z1535" s="2"/>
      <c r="AA1535" s="64"/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2"/>
      <c r="DH1535" s="1"/>
      <c r="DI1535" s="1"/>
      <c r="DJ1535" s="1"/>
      <c r="DK1535" s="1"/>
      <c r="DL1535" s="1"/>
      <c r="DM1535" s="1"/>
    </row>
    <row r="1536" spans="1:117" x14ac:dyDescent="0.2">
      <c r="A1536" s="97"/>
      <c r="B1536" s="5"/>
      <c r="C1536" s="5"/>
      <c r="D1536" s="63"/>
      <c r="E1536" s="11"/>
      <c r="F1536" s="143"/>
      <c r="G1536" s="9"/>
      <c r="H1536" s="64"/>
      <c r="I1536" s="64"/>
      <c r="J1536" s="1"/>
      <c r="K1536" s="1"/>
      <c r="L1536" s="5"/>
      <c r="M1536" s="12"/>
      <c r="N1536" s="12"/>
      <c r="O1536" s="5"/>
      <c r="P1536" s="5"/>
      <c r="Q1536" s="10"/>
      <c r="R1536" s="37"/>
      <c r="S1536" s="5"/>
      <c r="T1536" s="6"/>
      <c r="U1536" s="10"/>
      <c r="V1536" s="10"/>
      <c r="W1536" s="12"/>
      <c r="X1536" s="5"/>
      <c r="Y1536" s="11"/>
      <c r="Z1536" s="2"/>
      <c r="AA1536" s="64"/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2"/>
      <c r="DH1536" s="1"/>
      <c r="DI1536" s="1"/>
      <c r="DJ1536" s="1"/>
      <c r="DK1536" s="1"/>
      <c r="DL1536" s="1"/>
      <c r="DM1536" s="1"/>
    </row>
    <row r="1537" spans="1:117" x14ac:dyDescent="0.2">
      <c r="A1537" s="97"/>
      <c r="B1537" s="5"/>
      <c r="C1537" s="5"/>
      <c r="D1537" s="63"/>
      <c r="E1537" s="11"/>
      <c r="F1537" s="143"/>
      <c r="G1537" s="9"/>
      <c r="H1537" s="64"/>
      <c r="I1537" s="64"/>
      <c r="J1537" s="1"/>
      <c r="K1537" s="1"/>
      <c r="L1537" s="5"/>
      <c r="M1537" s="12"/>
      <c r="N1537" s="12"/>
      <c r="O1537" s="5"/>
      <c r="P1537" s="5"/>
      <c r="Q1537" s="10"/>
      <c r="R1537" s="37"/>
      <c r="S1537" s="5"/>
      <c r="T1537" s="6"/>
      <c r="U1537" s="10"/>
      <c r="V1537" s="10"/>
      <c r="W1537" s="12"/>
      <c r="X1537" s="5"/>
      <c r="Y1537" s="11"/>
      <c r="Z1537" s="2"/>
      <c r="AA1537" s="64"/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2"/>
      <c r="DH1537" s="1"/>
      <c r="DI1537" s="1"/>
      <c r="DJ1537" s="1"/>
      <c r="DK1537" s="1"/>
      <c r="DL1537" s="1"/>
      <c r="DM1537" s="1"/>
    </row>
    <row r="1538" spans="1:117" x14ac:dyDescent="0.2">
      <c r="A1538" s="97"/>
      <c r="B1538" s="5"/>
      <c r="C1538" s="5"/>
      <c r="D1538" s="63"/>
      <c r="E1538" s="11"/>
      <c r="F1538" s="143"/>
      <c r="G1538" s="9"/>
      <c r="H1538" s="64"/>
      <c r="I1538" s="64"/>
      <c r="J1538" s="1"/>
      <c r="K1538" s="1"/>
      <c r="L1538" s="5"/>
      <c r="M1538" s="12"/>
      <c r="N1538" s="12"/>
      <c r="O1538" s="5"/>
      <c r="P1538" s="5"/>
      <c r="Q1538" s="10"/>
      <c r="R1538" s="37"/>
      <c r="S1538" s="5"/>
      <c r="T1538" s="6"/>
      <c r="U1538" s="10"/>
      <c r="V1538" s="10"/>
      <c r="W1538" s="12"/>
      <c r="X1538" s="5"/>
      <c r="Y1538" s="11"/>
      <c r="Z1538" s="2"/>
      <c r="AA1538" s="64"/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2"/>
      <c r="DH1538" s="1"/>
      <c r="DI1538" s="1"/>
      <c r="DJ1538" s="1"/>
      <c r="DK1538" s="1"/>
      <c r="DL1538" s="1"/>
      <c r="DM1538" s="1"/>
    </row>
    <row r="1539" spans="1:117" x14ac:dyDescent="0.2">
      <c r="A1539" s="97"/>
      <c r="B1539" s="5"/>
      <c r="C1539" s="5"/>
      <c r="D1539" s="63"/>
      <c r="E1539" s="11"/>
      <c r="F1539" s="143"/>
      <c r="G1539" s="9"/>
      <c r="H1539" s="64"/>
      <c r="I1539" s="64"/>
      <c r="J1539" s="1"/>
      <c r="K1539" s="1"/>
      <c r="L1539" s="5"/>
      <c r="M1539" s="12"/>
      <c r="N1539" s="12"/>
      <c r="O1539" s="5"/>
      <c r="P1539" s="5"/>
      <c r="Q1539" s="10"/>
      <c r="R1539" s="37"/>
      <c r="S1539" s="5"/>
      <c r="T1539" s="6"/>
      <c r="U1539" s="10"/>
      <c r="V1539" s="10"/>
      <c r="W1539" s="12"/>
      <c r="X1539" s="5"/>
      <c r="Y1539" s="11"/>
      <c r="Z1539" s="2"/>
      <c r="AA1539" s="64"/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2"/>
      <c r="DH1539" s="1"/>
      <c r="DI1539" s="1"/>
      <c r="DJ1539" s="1"/>
      <c r="DK1539" s="1"/>
      <c r="DL1539" s="1"/>
      <c r="DM1539" s="1"/>
    </row>
    <row r="1540" spans="1:117" x14ac:dyDescent="0.2">
      <c r="A1540" s="97"/>
      <c r="B1540" s="5"/>
      <c r="C1540" s="5"/>
      <c r="D1540" s="63"/>
      <c r="E1540" s="11"/>
      <c r="F1540" s="143"/>
      <c r="G1540" s="9"/>
      <c r="H1540" s="64"/>
      <c r="I1540" s="64"/>
      <c r="J1540" s="1"/>
      <c r="K1540" s="1"/>
      <c r="L1540" s="5"/>
      <c r="M1540" s="12"/>
      <c r="N1540" s="12"/>
      <c r="O1540" s="5"/>
      <c r="P1540" s="5"/>
      <c r="Q1540" s="10"/>
      <c r="R1540" s="37"/>
      <c r="S1540" s="5"/>
      <c r="T1540" s="6"/>
      <c r="U1540" s="10"/>
      <c r="V1540" s="10"/>
      <c r="W1540" s="12"/>
      <c r="X1540" s="5"/>
      <c r="Y1540" s="11"/>
      <c r="Z1540" s="2"/>
      <c r="AA1540" s="64"/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2"/>
      <c r="DH1540" s="1"/>
      <c r="DI1540" s="1"/>
      <c r="DJ1540" s="1"/>
      <c r="DK1540" s="1"/>
      <c r="DL1540" s="1"/>
      <c r="DM1540" s="1"/>
    </row>
    <row r="1541" spans="1:117" x14ac:dyDescent="0.2">
      <c r="A1541" s="97"/>
      <c r="B1541" s="5"/>
      <c r="C1541" s="5"/>
      <c r="D1541" s="63"/>
      <c r="E1541" s="11"/>
      <c r="F1541" s="143"/>
      <c r="G1541" s="9"/>
      <c r="H1541" s="64"/>
      <c r="I1541" s="64"/>
      <c r="J1541" s="1"/>
      <c r="K1541" s="1"/>
      <c r="L1541" s="5"/>
      <c r="M1541" s="12"/>
      <c r="N1541" s="12"/>
      <c r="O1541" s="5"/>
      <c r="P1541" s="5"/>
      <c r="Q1541" s="10"/>
      <c r="R1541" s="37"/>
      <c r="S1541" s="5"/>
      <c r="T1541" s="6"/>
      <c r="U1541" s="10"/>
      <c r="V1541" s="10"/>
      <c r="W1541" s="12"/>
      <c r="X1541" s="5"/>
      <c r="Y1541" s="11"/>
      <c r="Z1541" s="2"/>
      <c r="AA1541" s="64"/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2"/>
      <c r="DH1541" s="1"/>
      <c r="DI1541" s="1"/>
      <c r="DJ1541" s="1"/>
      <c r="DK1541" s="1"/>
      <c r="DL1541" s="1"/>
      <c r="DM1541" s="1"/>
    </row>
    <row r="1542" spans="1:117" x14ac:dyDescent="0.2">
      <c r="A1542" s="97"/>
      <c r="B1542" s="5"/>
      <c r="C1542" s="5"/>
      <c r="D1542" s="63"/>
      <c r="E1542" s="11"/>
      <c r="F1542" s="143"/>
      <c r="G1542" s="9"/>
      <c r="H1542" s="64"/>
      <c r="I1542" s="64"/>
      <c r="J1542" s="1"/>
      <c r="K1542" s="1"/>
      <c r="L1542" s="5"/>
      <c r="M1542" s="12"/>
      <c r="N1542" s="12"/>
      <c r="O1542" s="5"/>
      <c r="P1542" s="5"/>
      <c r="Q1542" s="10"/>
      <c r="R1542" s="37"/>
      <c r="S1542" s="5"/>
      <c r="T1542" s="6"/>
      <c r="U1542" s="10"/>
      <c r="V1542" s="10"/>
      <c r="W1542" s="12"/>
      <c r="X1542" s="5"/>
      <c r="Y1542" s="11"/>
      <c r="Z1542" s="2"/>
      <c r="AA1542" s="64"/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2"/>
      <c r="DH1542" s="1"/>
      <c r="DI1542" s="1"/>
      <c r="DJ1542" s="1"/>
      <c r="DK1542" s="1"/>
      <c r="DL1542" s="1"/>
      <c r="DM1542" s="1"/>
    </row>
    <row r="1543" spans="1:117" x14ac:dyDescent="0.2">
      <c r="A1543" s="97"/>
      <c r="B1543" s="5"/>
      <c r="C1543" s="5"/>
      <c r="D1543" s="63"/>
      <c r="E1543" s="11"/>
      <c r="F1543" s="143"/>
      <c r="G1543" s="9"/>
      <c r="H1543" s="64"/>
      <c r="I1543" s="64"/>
      <c r="J1543" s="1"/>
      <c r="K1543" s="1"/>
      <c r="L1543" s="5"/>
      <c r="M1543" s="12"/>
      <c r="N1543" s="12"/>
      <c r="O1543" s="5"/>
      <c r="P1543" s="5"/>
      <c r="Q1543" s="10"/>
      <c r="R1543" s="37"/>
      <c r="S1543" s="5"/>
      <c r="T1543" s="6"/>
      <c r="U1543" s="10"/>
      <c r="V1543" s="10"/>
      <c r="W1543" s="12"/>
      <c r="X1543" s="5"/>
      <c r="Y1543" s="11"/>
      <c r="Z1543" s="2"/>
      <c r="AA1543" s="64"/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2"/>
      <c r="DH1543" s="1"/>
      <c r="DI1543" s="1"/>
      <c r="DJ1543" s="1"/>
      <c r="DK1543" s="1"/>
      <c r="DL1543" s="1"/>
      <c r="DM1543" s="1"/>
    </row>
    <row r="1544" spans="1:117" x14ac:dyDescent="0.2">
      <c r="A1544" s="97"/>
      <c r="B1544" s="5"/>
      <c r="C1544" s="5"/>
      <c r="D1544" s="63"/>
      <c r="E1544" s="11"/>
      <c r="F1544" s="143"/>
      <c r="G1544" s="9"/>
      <c r="H1544" s="64"/>
      <c r="I1544" s="64"/>
      <c r="J1544" s="1"/>
      <c r="K1544" s="1"/>
      <c r="L1544" s="5"/>
      <c r="M1544" s="12"/>
      <c r="N1544" s="12"/>
      <c r="O1544" s="5"/>
      <c r="P1544" s="5"/>
      <c r="Q1544" s="10"/>
      <c r="R1544" s="37"/>
      <c r="S1544" s="5"/>
      <c r="T1544" s="6"/>
      <c r="U1544" s="10"/>
      <c r="V1544" s="10"/>
      <c r="W1544" s="12"/>
      <c r="X1544" s="5"/>
      <c r="Y1544" s="11"/>
      <c r="Z1544" s="2"/>
      <c r="AA1544" s="64"/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2"/>
      <c r="DH1544" s="1"/>
      <c r="DI1544" s="1"/>
      <c r="DJ1544" s="1"/>
      <c r="DK1544" s="1"/>
      <c r="DL1544" s="1"/>
      <c r="DM1544" s="1"/>
    </row>
    <row r="1545" spans="1:117" x14ac:dyDescent="0.2">
      <c r="A1545" s="97"/>
      <c r="B1545" s="5"/>
      <c r="C1545" s="5"/>
      <c r="D1545" s="63"/>
      <c r="E1545" s="11"/>
      <c r="F1545" s="143"/>
      <c r="G1545" s="9"/>
      <c r="H1545" s="64"/>
      <c r="I1545" s="64"/>
      <c r="J1545" s="1"/>
      <c r="K1545" s="1"/>
      <c r="L1545" s="5"/>
      <c r="M1545" s="12"/>
      <c r="N1545" s="12"/>
      <c r="O1545" s="5"/>
      <c r="P1545" s="5"/>
      <c r="Q1545" s="10"/>
      <c r="R1545" s="37"/>
      <c r="S1545" s="5"/>
      <c r="T1545" s="6"/>
      <c r="U1545" s="10"/>
      <c r="V1545" s="10"/>
      <c r="W1545" s="12"/>
      <c r="X1545" s="5"/>
      <c r="Y1545" s="11"/>
      <c r="Z1545" s="2"/>
      <c r="AA1545" s="64"/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2"/>
      <c r="DH1545" s="1"/>
      <c r="DI1545" s="1"/>
      <c r="DJ1545" s="1"/>
      <c r="DK1545" s="1"/>
      <c r="DL1545" s="1"/>
      <c r="DM1545" s="1"/>
    </row>
    <row r="1546" spans="1:117" x14ac:dyDescent="0.2">
      <c r="A1546" s="97"/>
      <c r="B1546" s="5"/>
      <c r="C1546" s="5"/>
      <c r="D1546" s="63"/>
      <c r="E1546" s="11"/>
      <c r="F1546" s="143"/>
      <c r="G1546" s="9"/>
      <c r="H1546" s="64"/>
      <c r="I1546" s="64"/>
      <c r="J1546" s="1"/>
      <c r="K1546" s="1"/>
      <c r="L1546" s="5"/>
      <c r="M1546" s="12"/>
      <c r="N1546" s="12"/>
      <c r="O1546" s="5"/>
      <c r="P1546" s="5"/>
      <c r="Q1546" s="10"/>
      <c r="R1546" s="37"/>
      <c r="S1546" s="5"/>
      <c r="T1546" s="6"/>
      <c r="U1546" s="10"/>
      <c r="V1546" s="10"/>
      <c r="W1546" s="12"/>
      <c r="X1546" s="5"/>
      <c r="Y1546" s="11"/>
      <c r="Z1546" s="2"/>
      <c r="AA1546" s="64"/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2"/>
      <c r="DH1546" s="1"/>
      <c r="DI1546" s="1"/>
      <c r="DJ1546" s="1"/>
      <c r="DK1546" s="1"/>
      <c r="DL1546" s="1"/>
      <c r="DM1546" s="1"/>
    </row>
    <row r="1547" spans="1:117" x14ac:dyDescent="0.2">
      <c r="A1547" s="97"/>
      <c r="B1547" s="5"/>
      <c r="C1547" s="5"/>
      <c r="D1547" s="63"/>
      <c r="E1547" s="11"/>
      <c r="F1547" s="143"/>
      <c r="G1547" s="9"/>
      <c r="H1547" s="64"/>
      <c r="I1547" s="64"/>
      <c r="J1547" s="1"/>
      <c r="K1547" s="1"/>
      <c r="L1547" s="5"/>
      <c r="M1547" s="12"/>
      <c r="N1547" s="12"/>
      <c r="O1547" s="5"/>
      <c r="P1547" s="5"/>
      <c r="Q1547" s="10"/>
      <c r="R1547" s="37"/>
      <c r="S1547" s="5"/>
      <c r="T1547" s="6"/>
      <c r="U1547" s="10"/>
      <c r="V1547" s="10"/>
      <c r="W1547" s="12"/>
      <c r="X1547" s="5"/>
      <c r="Y1547" s="11"/>
      <c r="Z1547" s="2"/>
      <c r="AA1547" s="64"/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2"/>
      <c r="DH1547" s="1"/>
      <c r="DI1547" s="1"/>
      <c r="DJ1547" s="1"/>
      <c r="DK1547" s="1"/>
      <c r="DL1547" s="1"/>
      <c r="DM1547" s="1"/>
    </row>
    <row r="1548" spans="1:117" x14ac:dyDescent="0.2">
      <c r="A1548" s="97"/>
      <c r="B1548" s="5"/>
      <c r="C1548" s="5"/>
      <c r="D1548" s="63"/>
      <c r="E1548" s="11"/>
      <c r="F1548" s="143"/>
      <c r="G1548" s="9"/>
      <c r="H1548" s="64"/>
      <c r="I1548" s="64"/>
      <c r="J1548" s="1"/>
      <c r="K1548" s="1"/>
      <c r="L1548" s="5"/>
      <c r="M1548" s="12"/>
      <c r="N1548" s="12"/>
      <c r="O1548" s="5"/>
      <c r="P1548" s="5"/>
      <c r="Q1548" s="10"/>
      <c r="R1548" s="37"/>
      <c r="S1548" s="5"/>
      <c r="T1548" s="6"/>
      <c r="U1548" s="10"/>
      <c r="V1548" s="10"/>
      <c r="W1548" s="12"/>
      <c r="X1548" s="5"/>
      <c r="Y1548" s="11"/>
      <c r="Z1548" s="2"/>
      <c r="AA1548" s="64"/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2"/>
      <c r="DH1548" s="1"/>
      <c r="DI1548" s="1"/>
      <c r="DJ1548" s="1"/>
      <c r="DK1548" s="1"/>
      <c r="DL1548" s="1"/>
      <c r="DM1548" s="1"/>
    </row>
    <row r="1549" spans="1:117" x14ac:dyDescent="0.2">
      <c r="A1549" s="97"/>
      <c r="B1549" s="5"/>
      <c r="C1549" s="5"/>
      <c r="D1549" s="63"/>
      <c r="E1549" s="11"/>
      <c r="F1549" s="143"/>
      <c r="G1549" s="9"/>
      <c r="H1549" s="64"/>
      <c r="I1549" s="64"/>
      <c r="J1549" s="1"/>
      <c r="K1549" s="1"/>
      <c r="L1549" s="5"/>
      <c r="M1549" s="12"/>
      <c r="N1549" s="12"/>
      <c r="O1549" s="5"/>
      <c r="P1549" s="5"/>
      <c r="Q1549" s="10"/>
      <c r="R1549" s="37"/>
      <c r="S1549" s="5"/>
      <c r="T1549" s="6"/>
      <c r="U1549" s="10"/>
      <c r="V1549" s="10"/>
      <c r="W1549" s="12"/>
      <c r="X1549" s="5"/>
      <c r="Y1549" s="11"/>
      <c r="Z1549" s="2"/>
      <c r="AA1549" s="64"/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2"/>
      <c r="DH1549" s="1"/>
      <c r="DI1549" s="1"/>
      <c r="DJ1549" s="1"/>
      <c r="DK1549" s="1"/>
      <c r="DL1549" s="1"/>
      <c r="DM1549" s="1"/>
    </row>
    <row r="1550" spans="1:117" x14ac:dyDescent="0.2">
      <c r="A1550" s="97"/>
      <c r="B1550" s="5"/>
      <c r="C1550" s="5"/>
      <c r="D1550" s="63"/>
      <c r="E1550" s="11"/>
      <c r="F1550" s="143"/>
      <c r="G1550" s="9"/>
      <c r="H1550" s="64"/>
      <c r="I1550" s="64"/>
      <c r="J1550" s="1"/>
      <c r="K1550" s="1"/>
      <c r="L1550" s="5"/>
      <c r="M1550" s="12"/>
      <c r="N1550" s="12"/>
      <c r="O1550" s="5"/>
      <c r="P1550" s="5"/>
      <c r="Q1550" s="10"/>
      <c r="R1550" s="37"/>
      <c r="S1550" s="5"/>
      <c r="T1550" s="6"/>
      <c r="U1550" s="10"/>
      <c r="V1550" s="10"/>
      <c r="W1550" s="12"/>
      <c r="X1550" s="5"/>
      <c r="Y1550" s="11"/>
      <c r="Z1550" s="2"/>
      <c r="AA1550" s="64"/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2"/>
      <c r="DH1550" s="1"/>
      <c r="DI1550" s="1"/>
      <c r="DJ1550" s="1"/>
      <c r="DK1550" s="1"/>
      <c r="DL1550" s="1"/>
      <c r="DM1550" s="1"/>
    </row>
    <row r="1551" spans="1:117" x14ac:dyDescent="0.2">
      <c r="A1551" s="97"/>
      <c r="B1551" s="5"/>
      <c r="C1551" s="5"/>
      <c r="D1551" s="63"/>
      <c r="E1551" s="11"/>
      <c r="F1551" s="143"/>
      <c r="G1551" s="9"/>
      <c r="H1551" s="64"/>
      <c r="I1551" s="64"/>
      <c r="J1551" s="1"/>
      <c r="K1551" s="1"/>
      <c r="L1551" s="5"/>
      <c r="M1551" s="12"/>
      <c r="N1551" s="12"/>
      <c r="O1551" s="5"/>
      <c r="P1551" s="5"/>
      <c r="Q1551" s="10"/>
      <c r="R1551" s="37"/>
      <c r="S1551" s="5"/>
      <c r="T1551" s="6"/>
      <c r="U1551" s="10"/>
      <c r="V1551" s="10"/>
      <c r="W1551" s="12"/>
      <c r="X1551" s="5"/>
      <c r="Y1551" s="11"/>
      <c r="Z1551" s="2"/>
      <c r="AA1551" s="64"/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2"/>
      <c r="DH1551" s="1"/>
      <c r="DI1551" s="1"/>
      <c r="DJ1551" s="1"/>
      <c r="DK1551" s="1"/>
      <c r="DL1551" s="1"/>
      <c r="DM1551" s="1"/>
    </row>
    <row r="1552" spans="1:117" x14ac:dyDescent="0.2">
      <c r="A1552" s="97"/>
      <c r="B1552" s="5"/>
      <c r="C1552" s="5"/>
      <c r="D1552" s="63"/>
      <c r="E1552" s="11"/>
      <c r="F1552" s="143"/>
      <c r="G1552" s="9"/>
      <c r="H1552" s="64"/>
      <c r="I1552" s="64"/>
      <c r="J1552" s="1"/>
      <c r="K1552" s="1"/>
      <c r="L1552" s="5"/>
      <c r="M1552" s="12"/>
      <c r="N1552" s="12"/>
      <c r="O1552" s="5"/>
      <c r="P1552" s="5"/>
      <c r="Q1552" s="10"/>
      <c r="R1552" s="37"/>
      <c r="S1552" s="5"/>
      <c r="T1552" s="6"/>
      <c r="U1552" s="10"/>
      <c r="V1552" s="10"/>
      <c r="W1552" s="12"/>
      <c r="X1552" s="5"/>
      <c r="Y1552" s="11"/>
      <c r="Z1552" s="2"/>
      <c r="AA1552" s="64"/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2"/>
      <c r="DH1552" s="1"/>
      <c r="DI1552" s="1"/>
      <c r="DJ1552" s="1"/>
      <c r="DK1552" s="1"/>
      <c r="DL1552" s="1"/>
      <c r="DM1552" s="1"/>
    </row>
    <row r="1553" spans="1:117" x14ac:dyDescent="0.2">
      <c r="A1553" s="97"/>
      <c r="B1553" s="5"/>
      <c r="C1553" s="5"/>
      <c r="D1553" s="63"/>
      <c r="E1553" s="11"/>
      <c r="F1553" s="143"/>
      <c r="G1553" s="9"/>
      <c r="H1553" s="64"/>
      <c r="I1553" s="64"/>
      <c r="J1553" s="1"/>
      <c r="K1553" s="1"/>
      <c r="L1553" s="5"/>
      <c r="M1553" s="12"/>
      <c r="N1553" s="12"/>
      <c r="O1553" s="5"/>
      <c r="P1553" s="5"/>
      <c r="Q1553" s="10"/>
      <c r="R1553" s="37"/>
      <c r="S1553" s="5"/>
      <c r="T1553" s="6"/>
      <c r="U1553" s="10"/>
      <c r="V1553" s="10"/>
      <c r="W1553" s="12"/>
      <c r="X1553" s="5"/>
      <c r="Y1553" s="11"/>
      <c r="Z1553" s="2"/>
      <c r="AA1553" s="64"/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2"/>
      <c r="DH1553" s="1"/>
      <c r="DI1553" s="1"/>
      <c r="DJ1553" s="1"/>
      <c r="DK1553" s="1"/>
      <c r="DL1553" s="1"/>
      <c r="DM1553" s="1"/>
    </row>
    <row r="1554" spans="1:117" x14ac:dyDescent="0.2">
      <c r="A1554" s="97"/>
      <c r="B1554" s="5"/>
      <c r="C1554" s="5"/>
      <c r="D1554" s="63"/>
      <c r="E1554" s="11"/>
      <c r="F1554" s="143"/>
      <c r="G1554" s="9"/>
      <c r="H1554" s="64"/>
      <c r="I1554" s="64"/>
      <c r="J1554" s="1"/>
      <c r="K1554" s="1"/>
      <c r="L1554" s="5"/>
      <c r="M1554" s="12"/>
      <c r="N1554" s="12"/>
      <c r="O1554" s="5"/>
      <c r="P1554" s="5"/>
      <c r="Q1554" s="10"/>
      <c r="R1554" s="37"/>
      <c r="S1554" s="5"/>
      <c r="T1554" s="6"/>
      <c r="U1554" s="10"/>
      <c r="V1554" s="10"/>
      <c r="W1554" s="12"/>
      <c r="X1554" s="5"/>
      <c r="Y1554" s="11"/>
      <c r="Z1554" s="2"/>
      <c r="AA1554" s="64"/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2"/>
      <c r="DH1554" s="1"/>
      <c r="DI1554" s="1"/>
      <c r="DJ1554" s="1"/>
      <c r="DK1554" s="1"/>
      <c r="DL1554" s="1"/>
      <c r="DM1554" s="1"/>
    </row>
    <row r="1555" spans="1:117" x14ac:dyDescent="0.2">
      <c r="A1555" s="97"/>
      <c r="B1555" s="5"/>
      <c r="C1555" s="5"/>
      <c r="D1555" s="63"/>
      <c r="E1555" s="11"/>
      <c r="F1555" s="143"/>
      <c r="G1555" s="9"/>
      <c r="H1555" s="64"/>
      <c r="I1555" s="64"/>
      <c r="J1555" s="1"/>
      <c r="K1555" s="1"/>
      <c r="L1555" s="5"/>
      <c r="M1555" s="12"/>
      <c r="N1555" s="12"/>
      <c r="O1555" s="5"/>
      <c r="P1555" s="5"/>
      <c r="Q1555" s="10"/>
      <c r="R1555" s="37"/>
      <c r="S1555" s="5"/>
      <c r="T1555" s="6"/>
      <c r="U1555" s="10"/>
      <c r="V1555" s="10"/>
      <c r="W1555" s="12"/>
      <c r="X1555" s="5"/>
      <c r="Y1555" s="11"/>
      <c r="Z1555" s="2"/>
      <c r="AA1555" s="64"/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2"/>
      <c r="DH1555" s="1"/>
      <c r="DI1555" s="1"/>
      <c r="DJ1555" s="1"/>
      <c r="DK1555" s="1"/>
      <c r="DL1555" s="1"/>
      <c r="DM1555" s="1"/>
    </row>
    <row r="1556" spans="1:117" x14ac:dyDescent="0.2">
      <c r="A1556" s="97"/>
      <c r="B1556" s="5"/>
      <c r="C1556" s="5"/>
      <c r="D1556" s="63"/>
      <c r="E1556" s="11"/>
      <c r="F1556" s="143"/>
      <c r="G1556" s="9"/>
      <c r="H1556" s="64"/>
      <c r="I1556" s="64"/>
      <c r="J1556" s="1"/>
      <c r="K1556" s="1"/>
      <c r="L1556" s="5"/>
      <c r="M1556" s="12"/>
      <c r="N1556" s="12"/>
      <c r="O1556" s="5"/>
      <c r="P1556" s="5"/>
      <c r="Q1556" s="10"/>
      <c r="R1556" s="37"/>
      <c r="S1556" s="5"/>
      <c r="T1556" s="6"/>
      <c r="U1556" s="10"/>
      <c r="V1556" s="10"/>
      <c r="W1556" s="12"/>
      <c r="X1556" s="5"/>
      <c r="Y1556" s="11"/>
      <c r="Z1556" s="2"/>
      <c r="AA1556" s="64"/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2"/>
      <c r="DH1556" s="1"/>
      <c r="DI1556" s="1"/>
      <c r="DJ1556" s="1"/>
      <c r="DK1556" s="1"/>
      <c r="DL1556" s="1"/>
      <c r="DM1556" s="1"/>
    </row>
    <row r="1557" spans="1:117" x14ac:dyDescent="0.2">
      <c r="A1557" s="97"/>
      <c r="B1557" s="5"/>
      <c r="C1557" s="5"/>
      <c r="D1557" s="63"/>
      <c r="E1557" s="11"/>
      <c r="F1557" s="143"/>
      <c r="G1557" s="9"/>
      <c r="H1557" s="64"/>
      <c r="I1557" s="64"/>
      <c r="J1557" s="1"/>
      <c r="K1557" s="1"/>
      <c r="L1557" s="5"/>
      <c r="M1557" s="12"/>
      <c r="N1557" s="12"/>
      <c r="O1557" s="5"/>
      <c r="P1557" s="5"/>
      <c r="Q1557" s="10"/>
      <c r="R1557" s="37"/>
      <c r="S1557" s="5"/>
      <c r="T1557" s="6"/>
      <c r="U1557" s="10"/>
      <c r="V1557" s="10"/>
      <c r="W1557" s="12"/>
      <c r="X1557" s="5"/>
      <c r="Y1557" s="11"/>
      <c r="Z1557" s="2"/>
      <c r="AA1557" s="64"/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2"/>
      <c r="DH1557" s="1"/>
      <c r="DI1557" s="1"/>
      <c r="DJ1557" s="1"/>
      <c r="DK1557" s="1"/>
      <c r="DL1557" s="1"/>
      <c r="DM1557" s="1"/>
    </row>
    <row r="1558" spans="1:117" x14ac:dyDescent="0.2">
      <c r="A1558" s="97"/>
      <c r="B1558" s="5"/>
      <c r="C1558" s="5"/>
      <c r="D1558" s="63"/>
      <c r="E1558" s="11"/>
      <c r="F1558" s="143"/>
      <c r="G1558" s="9"/>
      <c r="H1558" s="64"/>
      <c r="I1558" s="64"/>
      <c r="J1558" s="1"/>
      <c r="K1558" s="1"/>
      <c r="L1558" s="5"/>
      <c r="M1558" s="12"/>
      <c r="N1558" s="12"/>
      <c r="O1558" s="5"/>
      <c r="P1558" s="5"/>
      <c r="Q1558" s="10"/>
      <c r="R1558" s="37"/>
      <c r="S1558" s="5"/>
      <c r="T1558" s="6"/>
      <c r="U1558" s="10"/>
      <c r="V1558" s="10"/>
      <c r="W1558" s="12"/>
      <c r="X1558" s="5"/>
      <c r="Y1558" s="11"/>
      <c r="Z1558" s="2"/>
      <c r="AA1558" s="64"/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2"/>
      <c r="DH1558" s="1"/>
      <c r="DI1558" s="1"/>
      <c r="DJ1558" s="1"/>
      <c r="DK1558" s="1"/>
      <c r="DL1558" s="1"/>
      <c r="DM1558" s="1"/>
    </row>
    <row r="1559" spans="1:117" x14ac:dyDescent="0.2">
      <c r="A1559" s="97"/>
      <c r="B1559" s="5"/>
      <c r="C1559" s="5"/>
      <c r="D1559" s="63"/>
      <c r="E1559" s="11"/>
      <c r="F1559" s="143"/>
      <c r="G1559" s="9"/>
      <c r="H1559" s="64"/>
      <c r="I1559" s="64"/>
      <c r="J1559" s="1"/>
      <c r="K1559" s="1"/>
      <c r="L1559" s="5"/>
      <c r="M1559" s="12"/>
      <c r="N1559" s="12"/>
      <c r="O1559" s="5"/>
      <c r="P1559" s="5"/>
      <c r="Q1559" s="10"/>
      <c r="R1559" s="37"/>
      <c r="S1559" s="5"/>
      <c r="T1559" s="6"/>
      <c r="U1559" s="10"/>
      <c r="V1559" s="10"/>
      <c r="W1559" s="12"/>
      <c r="X1559" s="5"/>
      <c r="Y1559" s="11"/>
      <c r="Z1559" s="2"/>
      <c r="AA1559" s="64"/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2"/>
      <c r="DH1559" s="1"/>
      <c r="DI1559" s="1"/>
      <c r="DJ1559" s="1"/>
      <c r="DK1559" s="1"/>
      <c r="DL1559" s="1"/>
      <c r="DM1559" s="1"/>
    </row>
    <row r="1560" spans="1:117" x14ac:dyDescent="0.2">
      <c r="A1560" s="97"/>
      <c r="B1560" s="5"/>
      <c r="C1560" s="5"/>
      <c r="D1560" s="63"/>
      <c r="E1560" s="11"/>
      <c r="F1560" s="143"/>
      <c r="G1560" s="9"/>
      <c r="H1560" s="64"/>
      <c r="I1560" s="64"/>
      <c r="J1560" s="1"/>
      <c r="K1560" s="1"/>
      <c r="L1560" s="5"/>
      <c r="M1560" s="12"/>
      <c r="N1560" s="12"/>
      <c r="O1560" s="5"/>
      <c r="P1560" s="5"/>
      <c r="Q1560" s="10"/>
      <c r="R1560" s="37"/>
      <c r="S1560" s="5"/>
      <c r="T1560" s="6"/>
      <c r="U1560" s="10"/>
      <c r="V1560" s="10"/>
      <c r="W1560" s="12"/>
      <c r="X1560" s="5"/>
      <c r="Y1560" s="11"/>
      <c r="Z1560" s="2"/>
      <c r="AA1560" s="64"/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2"/>
      <c r="DH1560" s="1"/>
      <c r="DI1560" s="1"/>
      <c r="DJ1560" s="1"/>
      <c r="DK1560" s="1"/>
      <c r="DL1560" s="1"/>
      <c r="DM1560" s="1"/>
    </row>
    <row r="1561" spans="1:117" x14ac:dyDescent="0.2">
      <c r="A1561" s="97"/>
      <c r="B1561" s="5"/>
      <c r="C1561" s="5"/>
      <c r="D1561" s="63"/>
      <c r="E1561" s="11"/>
      <c r="F1561" s="143"/>
      <c r="G1561" s="9"/>
      <c r="H1561" s="64"/>
      <c r="I1561" s="64"/>
      <c r="J1561" s="1"/>
      <c r="K1561" s="1"/>
      <c r="L1561" s="5"/>
      <c r="M1561" s="12"/>
      <c r="N1561" s="12"/>
      <c r="O1561" s="5"/>
      <c r="P1561" s="5"/>
      <c r="Q1561" s="10"/>
      <c r="R1561" s="37"/>
      <c r="S1561" s="5"/>
      <c r="T1561" s="6"/>
      <c r="U1561" s="10"/>
      <c r="V1561" s="10"/>
      <c r="W1561" s="12"/>
      <c r="X1561" s="5"/>
      <c r="Y1561" s="11"/>
      <c r="Z1561" s="2"/>
      <c r="AA1561" s="64"/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2"/>
      <c r="DH1561" s="1"/>
      <c r="DI1561" s="1"/>
      <c r="DJ1561" s="1"/>
      <c r="DK1561" s="1"/>
      <c r="DL1561" s="1"/>
      <c r="DM1561" s="1"/>
    </row>
    <row r="1562" spans="1:117" x14ac:dyDescent="0.2">
      <c r="A1562" s="97"/>
      <c r="B1562" s="5"/>
      <c r="C1562" s="5"/>
      <c r="D1562" s="63"/>
      <c r="E1562" s="11"/>
      <c r="F1562" s="143"/>
      <c r="G1562" s="9"/>
      <c r="H1562" s="64"/>
      <c r="I1562" s="64"/>
      <c r="J1562" s="1"/>
      <c r="K1562" s="1"/>
      <c r="L1562" s="5"/>
      <c r="M1562" s="12"/>
      <c r="N1562" s="12"/>
      <c r="O1562" s="5"/>
      <c r="P1562" s="5"/>
      <c r="Q1562" s="10"/>
      <c r="R1562" s="37"/>
      <c r="S1562" s="5"/>
      <c r="T1562" s="6"/>
      <c r="U1562" s="10"/>
      <c r="V1562" s="10"/>
      <c r="W1562" s="12"/>
      <c r="X1562" s="5"/>
      <c r="Y1562" s="11"/>
      <c r="Z1562" s="2"/>
      <c r="AA1562" s="64"/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2"/>
      <c r="DH1562" s="1"/>
      <c r="DI1562" s="1"/>
      <c r="DJ1562" s="1"/>
      <c r="DK1562" s="1"/>
      <c r="DL1562" s="1"/>
      <c r="DM1562" s="1"/>
    </row>
    <row r="1563" spans="1:117" x14ac:dyDescent="0.2">
      <c r="A1563" s="97"/>
      <c r="B1563" s="5"/>
      <c r="C1563" s="5"/>
      <c r="D1563" s="63"/>
      <c r="E1563" s="11"/>
      <c r="F1563" s="143"/>
      <c r="G1563" s="9"/>
      <c r="H1563" s="64"/>
      <c r="I1563" s="64"/>
      <c r="J1563" s="1"/>
      <c r="K1563" s="1"/>
      <c r="L1563" s="5"/>
      <c r="M1563" s="12"/>
      <c r="N1563" s="12"/>
      <c r="O1563" s="5"/>
      <c r="P1563" s="5"/>
      <c r="Q1563" s="10"/>
      <c r="R1563" s="37"/>
      <c r="S1563" s="5"/>
      <c r="T1563" s="6"/>
      <c r="U1563" s="10"/>
      <c r="V1563" s="10"/>
      <c r="W1563" s="12"/>
      <c r="X1563" s="5"/>
      <c r="Y1563" s="11"/>
      <c r="Z1563" s="2"/>
      <c r="AA1563" s="64"/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2"/>
      <c r="DH1563" s="1"/>
      <c r="DI1563" s="1"/>
      <c r="DJ1563" s="1"/>
      <c r="DK1563" s="1"/>
      <c r="DL1563" s="1"/>
      <c r="DM1563" s="1"/>
    </row>
    <row r="1564" spans="1:117" x14ac:dyDescent="0.2">
      <c r="A1564" s="97"/>
      <c r="B1564" s="5"/>
      <c r="C1564" s="5"/>
      <c r="D1564" s="63"/>
      <c r="E1564" s="11"/>
      <c r="F1564" s="143"/>
      <c r="G1564" s="9"/>
      <c r="H1564" s="64"/>
      <c r="I1564" s="64"/>
      <c r="J1564" s="1"/>
      <c r="K1564" s="1"/>
      <c r="L1564" s="5"/>
      <c r="M1564" s="12"/>
      <c r="N1564" s="12"/>
      <c r="O1564" s="5"/>
      <c r="P1564" s="5"/>
      <c r="Q1564" s="10"/>
      <c r="R1564" s="37"/>
      <c r="S1564" s="5"/>
      <c r="T1564" s="6"/>
      <c r="U1564" s="10"/>
      <c r="V1564" s="10"/>
      <c r="W1564" s="12"/>
      <c r="X1564" s="5"/>
      <c r="Y1564" s="11"/>
      <c r="Z1564" s="2"/>
      <c r="AA1564" s="64"/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2"/>
      <c r="DH1564" s="1"/>
      <c r="DI1564" s="1"/>
      <c r="DJ1564" s="1"/>
      <c r="DK1564" s="1"/>
      <c r="DL1564" s="1"/>
      <c r="DM1564" s="1"/>
    </row>
    <row r="1565" spans="1:117" x14ac:dyDescent="0.2">
      <c r="A1565" s="97"/>
      <c r="B1565" s="5"/>
      <c r="C1565" s="5"/>
      <c r="D1565" s="63"/>
      <c r="E1565" s="11"/>
      <c r="F1565" s="143"/>
      <c r="G1565" s="9"/>
      <c r="H1565" s="64"/>
      <c r="I1565" s="64"/>
      <c r="J1565" s="1"/>
      <c r="K1565" s="1"/>
      <c r="L1565" s="5"/>
      <c r="M1565" s="12"/>
      <c r="N1565" s="12"/>
      <c r="O1565" s="5"/>
      <c r="P1565" s="5"/>
      <c r="Q1565" s="10"/>
      <c r="R1565" s="37"/>
      <c r="S1565" s="5"/>
      <c r="T1565" s="6"/>
      <c r="U1565" s="10"/>
      <c r="V1565" s="10"/>
      <c r="W1565" s="12"/>
      <c r="X1565" s="5"/>
      <c r="Y1565" s="11"/>
      <c r="Z1565" s="2"/>
      <c r="AA1565" s="64"/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2"/>
      <c r="DH1565" s="1"/>
      <c r="DI1565" s="1"/>
      <c r="DJ1565" s="1"/>
      <c r="DK1565" s="1"/>
      <c r="DL1565" s="1"/>
      <c r="DM1565" s="1"/>
    </row>
    <row r="1566" spans="1:117" x14ac:dyDescent="0.2">
      <c r="A1566" s="97"/>
      <c r="B1566" s="5"/>
      <c r="C1566" s="5"/>
      <c r="D1566" s="63"/>
      <c r="E1566" s="11"/>
      <c r="F1566" s="143"/>
      <c r="G1566" s="9"/>
      <c r="H1566" s="64"/>
      <c r="I1566" s="64"/>
      <c r="J1566" s="1"/>
      <c r="K1566" s="1"/>
      <c r="L1566" s="5"/>
      <c r="M1566" s="12"/>
      <c r="N1566" s="12"/>
      <c r="O1566" s="5"/>
      <c r="P1566" s="5"/>
      <c r="Q1566" s="10"/>
      <c r="R1566" s="37"/>
      <c r="S1566" s="5"/>
      <c r="T1566" s="6"/>
      <c r="U1566" s="10"/>
      <c r="V1566" s="10"/>
      <c r="W1566" s="12"/>
      <c r="X1566" s="5"/>
      <c r="Y1566" s="11"/>
      <c r="Z1566" s="2"/>
      <c r="AA1566" s="64"/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2"/>
      <c r="DH1566" s="1"/>
      <c r="DI1566" s="1"/>
      <c r="DJ1566" s="1"/>
      <c r="DK1566" s="1"/>
      <c r="DL1566" s="1"/>
      <c r="DM1566" s="1"/>
    </row>
    <row r="1567" spans="1:117" x14ac:dyDescent="0.2">
      <c r="A1567" s="97"/>
      <c r="B1567" s="5"/>
      <c r="C1567" s="5"/>
      <c r="D1567" s="63"/>
      <c r="E1567" s="11"/>
      <c r="F1567" s="143"/>
      <c r="G1567" s="9"/>
      <c r="H1567" s="64"/>
      <c r="I1567" s="64"/>
      <c r="J1567" s="1"/>
      <c r="K1567" s="1"/>
      <c r="L1567" s="5"/>
      <c r="M1567" s="12"/>
      <c r="N1567" s="12"/>
      <c r="O1567" s="5"/>
      <c r="P1567" s="5"/>
      <c r="Q1567" s="10"/>
      <c r="R1567" s="37"/>
      <c r="S1567" s="5"/>
      <c r="T1567" s="6"/>
      <c r="U1567" s="10"/>
      <c r="V1567" s="10"/>
      <c r="W1567" s="12"/>
      <c r="X1567" s="5"/>
      <c r="Y1567" s="11"/>
      <c r="Z1567" s="2"/>
      <c r="AA1567" s="64"/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2"/>
      <c r="DH1567" s="1"/>
      <c r="DI1567" s="1"/>
      <c r="DJ1567" s="1"/>
      <c r="DK1567" s="1"/>
      <c r="DL1567" s="1"/>
      <c r="DM1567" s="1"/>
    </row>
    <row r="1568" spans="1:117" x14ac:dyDescent="0.2">
      <c r="A1568" s="97"/>
      <c r="B1568" s="5"/>
      <c r="C1568" s="5"/>
      <c r="D1568" s="63"/>
      <c r="E1568" s="11"/>
      <c r="F1568" s="143"/>
      <c r="G1568" s="9"/>
      <c r="H1568" s="64"/>
      <c r="I1568" s="64"/>
      <c r="J1568" s="1"/>
      <c r="K1568" s="1"/>
      <c r="L1568" s="5"/>
      <c r="M1568" s="12"/>
      <c r="N1568" s="12"/>
      <c r="O1568" s="5"/>
      <c r="P1568" s="5"/>
      <c r="Q1568" s="10"/>
      <c r="R1568" s="37"/>
      <c r="S1568" s="5"/>
      <c r="T1568" s="6"/>
      <c r="U1568" s="10"/>
      <c r="V1568" s="10"/>
      <c r="W1568" s="12"/>
      <c r="X1568" s="5"/>
      <c r="Y1568" s="11"/>
      <c r="Z1568" s="2"/>
      <c r="AA1568" s="64"/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2"/>
      <c r="DH1568" s="1"/>
      <c r="DI1568" s="1"/>
      <c r="DJ1568" s="1"/>
      <c r="DK1568" s="1"/>
      <c r="DL1568" s="1"/>
      <c r="DM1568" s="1"/>
    </row>
    <row r="1569" spans="1:117" x14ac:dyDescent="0.2">
      <c r="A1569" s="97"/>
      <c r="B1569" s="5"/>
      <c r="C1569" s="5"/>
      <c r="D1569" s="63"/>
      <c r="E1569" s="11"/>
      <c r="F1569" s="143"/>
      <c r="G1569" s="9"/>
      <c r="H1569" s="64"/>
      <c r="I1569" s="64"/>
      <c r="J1569" s="1"/>
      <c r="K1569" s="1"/>
      <c r="L1569" s="5"/>
      <c r="M1569" s="12"/>
      <c r="N1569" s="12"/>
      <c r="O1569" s="5"/>
      <c r="P1569" s="5"/>
      <c r="Q1569" s="10"/>
      <c r="R1569" s="37"/>
      <c r="S1569" s="5"/>
      <c r="T1569" s="6"/>
      <c r="U1569" s="10"/>
      <c r="V1569" s="10"/>
      <c r="W1569" s="12"/>
      <c r="X1569" s="5"/>
      <c r="Y1569" s="11"/>
      <c r="Z1569" s="2"/>
      <c r="AA1569" s="64"/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2"/>
      <c r="DH1569" s="1"/>
      <c r="DI1569" s="1"/>
      <c r="DJ1569" s="1"/>
      <c r="DK1569" s="1"/>
      <c r="DL1569" s="1"/>
      <c r="DM1569" s="1"/>
    </row>
    <row r="1570" spans="1:117" x14ac:dyDescent="0.2">
      <c r="A1570" s="97"/>
      <c r="B1570" s="5"/>
      <c r="C1570" s="5"/>
      <c r="D1570" s="63"/>
      <c r="E1570" s="11"/>
      <c r="F1570" s="143"/>
      <c r="G1570" s="9"/>
      <c r="H1570" s="64"/>
      <c r="I1570" s="64"/>
      <c r="J1570" s="1"/>
      <c r="K1570" s="1"/>
      <c r="L1570" s="5"/>
      <c r="M1570" s="12"/>
      <c r="N1570" s="12"/>
      <c r="O1570" s="5"/>
      <c r="P1570" s="5"/>
      <c r="Q1570" s="10"/>
      <c r="R1570" s="37"/>
      <c r="S1570" s="5"/>
      <c r="T1570" s="6"/>
      <c r="U1570" s="10"/>
      <c r="V1570" s="10"/>
      <c r="W1570" s="12"/>
      <c r="X1570" s="5"/>
      <c r="Y1570" s="11"/>
      <c r="Z1570" s="2"/>
      <c r="AA1570" s="64"/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2"/>
      <c r="DH1570" s="1"/>
      <c r="DI1570" s="1"/>
      <c r="DJ1570" s="1"/>
      <c r="DK1570" s="1"/>
      <c r="DL1570" s="1"/>
      <c r="DM1570" s="1"/>
    </row>
    <row r="1571" spans="1:117" x14ac:dyDescent="0.2">
      <c r="A1571" s="97"/>
      <c r="B1571" s="5"/>
      <c r="C1571" s="5"/>
      <c r="D1571" s="63"/>
      <c r="E1571" s="11"/>
      <c r="F1571" s="143"/>
      <c r="G1571" s="9"/>
      <c r="H1571" s="64"/>
      <c r="I1571" s="64"/>
      <c r="J1571" s="1"/>
      <c r="K1571" s="1"/>
      <c r="L1571" s="5"/>
      <c r="M1571" s="12"/>
      <c r="N1571" s="12"/>
      <c r="O1571" s="5"/>
      <c r="P1571" s="5"/>
      <c r="Q1571" s="10"/>
      <c r="R1571" s="37"/>
      <c r="S1571" s="5"/>
      <c r="T1571" s="6"/>
      <c r="U1571" s="10"/>
      <c r="V1571" s="10"/>
      <c r="W1571" s="12"/>
      <c r="X1571" s="5"/>
      <c r="Y1571" s="11"/>
      <c r="Z1571" s="2"/>
      <c r="AA1571" s="64"/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2"/>
      <c r="DH1571" s="1"/>
      <c r="DI1571" s="1"/>
      <c r="DJ1571" s="1"/>
      <c r="DK1571" s="1"/>
      <c r="DL1571" s="1"/>
      <c r="DM1571" s="1"/>
    </row>
    <row r="1572" spans="1:117" x14ac:dyDescent="0.2">
      <c r="A1572" s="97"/>
      <c r="B1572" s="5"/>
      <c r="C1572" s="5"/>
      <c r="D1572" s="63"/>
      <c r="E1572" s="11"/>
      <c r="F1572" s="143"/>
      <c r="G1572" s="9"/>
      <c r="H1572" s="64"/>
      <c r="I1572" s="64"/>
      <c r="J1572" s="1"/>
      <c r="K1572" s="1"/>
      <c r="L1572" s="5"/>
      <c r="M1572" s="12"/>
      <c r="N1572" s="12"/>
      <c r="O1572" s="5"/>
      <c r="P1572" s="5"/>
      <c r="Q1572" s="10"/>
      <c r="R1572" s="37"/>
      <c r="S1572" s="5"/>
      <c r="T1572" s="6"/>
      <c r="U1572" s="10"/>
      <c r="V1572" s="10"/>
      <c r="W1572" s="12"/>
      <c r="X1572" s="5"/>
      <c r="Y1572" s="11"/>
      <c r="Z1572" s="2"/>
      <c r="AA1572" s="64"/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2"/>
      <c r="DH1572" s="1"/>
      <c r="DI1572" s="1"/>
      <c r="DJ1572" s="1"/>
      <c r="DK1572" s="1"/>
      <c r="DL1572" s="1"/>
      <c r="DM1572" s="1"/>
    </row>
    <row r="1573" spans="1:117" x14ac:dyDescent="0.2">
      <c r="A1573" s="97"/>
      <c r="B1573" s="5"/>
      <c r="C1573" s="5"/>
      <c r="D1573" s="63"/>
      <c r="E1573" s="11"/>
      <c r="F1573" s="143"/>
      <c r="G1573" s="9"/>
      <c r="H1573" s="64"/>
      <c r="I1573" s="64"/>
      <c r="J1573" s="1"/>
      <c r="K1573" s="1"/>
      <c r="L1573" s="5"/>
      <c r="M1573" s="12"/>
      <c r="N1573" s="12"/>
      <c r="O1573" s="5"/>
      <c r="P1573" s="5"/>
      <c r="Q1573" s="10"/>
      <c r="R1573" s="37"/>
      <c r="S1573" s="5"/>
      <c r="T1573" s="6"/>
      <c r="U1573" s="10"/>
      <c r="V1573" s="10"/>
      <c r="W1573" s="12"/>
      <c r="X1573" s="5"/>
      <c r="Y1573" s="11"/>
      <c r="Z1573" s="2"/>
      <c r="AA1573" s="64"/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2"/>
      <c r="DH1573" s="1"/>
      <c r="DI1573" s="1"/>
      <c r="DJ1573" s="1"/>
      <c r="DK1573" s="1"/>
      <c r="DL1573" s="1"/>
      <c r="DM1573" s="1"/>
    </row>
    <row r="1574" spans="1:117" x14ac:dyDescent="0.2">
      <c r="A1574" s="97"/>
      <c r="B1574" s="5"/>
      <c r="C1574" s="5"/>
      <c r="D1574" s="63"/>
      <c r="E1574" s="11"/>
      <c r="F1574" s="143"/>
      <c r="G1574" s="9"/>
      <c r="H1574" s="64"/>
      <c r="I1574" s="64"/>
      <c r="J1574" s="1"/>
      <c r="K1574" s="1"/>
      <c r="L1574" s="5"/>
      <c r="M1574" s="12"/>
      <c r="N1574" s="12"/>
      <c r="O1574" s="5"/>
      <c r="P1574" s="5"/>
      <c r="Q1574" s="10"/>
      <c r="R1574" s="37"/>
      <c r="S1574" s="5"/>
      <c r="T1574" s="6"/>
      <c r="U1574" s="10"/>
      <c r="V1574" s="10"/>
      <c r="W1574" s="12"/>
      <c r="X1574" s="5"/>
      <c r="Y1574" s="11"/>
      <c r="Z1574" s="2"/>
      <c r="AA1574" s="64"/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2"/>
      <c r="DH1574" s="1"/>
      <c r="DI1574" s="1"/>
      <c r="DJ1574" s="1"/>
      <c r="DK1574" s="1"/>
      <c r="DL1574" s="1"/>
      <c r="DM1574" s="1"/>
    </row>
    <row r="1575" spans="1:117" x14ac:dyDescent="0.2">
      <c r="A1575" s="97"/>
      <c r="B1575" s="5"/>
      <c r="C1575" s="5"/>
      <c r="D1575" s="63"/>
      <c r="E1575" s="11"/>
      <c r="F1575" s="143"/>
      <c r="G1575" s="9"/>
      <c r="H1575" s="64"/>
      <c r="I1575" s="64"/>
      <c r="J1575" s="1"/>
      <c r="K1575" s="1"/>
      <c r="L1575" s="5"/>
      <c r="M1575" s="12"/>
      <c r="N1575" s="12"/>
      <c r="O1575" s="5"/>
      <c r="P1575" s="5"/>
      <c r="Q1575" s="10"/>
      <c r="R1575" s="37"/>
      <c r="S1575" s="5"/>
      <c r="T1575" s="6"/>
      <c r="U1575" s="10"/>
      <c r="V1575" s="10"/>
      <c r="W1575" s="12"/>
      <c r="X1575" s="5"/>
      <c r="Y1575" s="11"/>
      <c r="Z1575" s="2"/>
      <c r="AA1575" s="64"/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2"/>
      <c r="DH1575" s="1"/>
      <c r="DI1575" s="1"/>
      <c r="DJ1575" s="1"/>
      <c r="DK1575" s="1"/>
      <c r="DL1575" s="1"/>
      <c r="DM1575" s="1"/>
    </row>
    <row r="1576" spans="1:117" x14ac:dyDescent="0.2">
      <c r="A1576" s="97"/>
      <c r="B1576" s="5"/>
      <c r="C1576" s="5"/>
      <c r="D1576" s="63"/>
      <c r="E1576" s="11"/>
      <c r="F1576" s="143"/>
      <c r="G1576" s="9"/>
      <c r="H1576" s="64"/>
      <c r="I1576" s="64"/>
      <c r="J1576" s="1"/>
      <c r="K1576" s="1"/>
      <c r="L1576" s="5"/>
      <c r="M1576" s="12"/>
      <c r="N1576" s="12"/>
      <c r="O1576" s="5"/>
      <c r="P1576" s="5"/>
      <c r="Q1576" s="10"/>
      <c r="R1576" s="37"/>
      <c r="S1576" s="5"/>
      <c r="T1576" s="6"/>
      <c r="U1576" s="10"/>
      <c r="V1576" s="10"/>
      <c r="W1576" s="12"/>
      <c r="X1576" s="5"/>
      <c r="Y1576" s="11"/>
      <c r="Z1576" s="2"/>
      <c r="AA1576" s="64"/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2"/>
      <c r="DH1576" s="1"/>
      <c r="DI1576" s="1"/>
      <c r="DJ1576" s="1"/>
      <c r="DK1576" s="1"/>
      <c r="DL1576" s="1"/>
      <c r="DM1576" s="1"/>
    </row>
    <row r="1577" spans="1:117" x14ac:dyDescent="0.2">
      <c r="A1577" s="97"/>
      <c r="B1577" s="5"/>
      <c r="C1577" s="5"/>
      <c r="D1577" s="63"/>
      <c r="E1577" s="11"/>
      <c r="F1577" s="143"/>
      <c r="G1577" s="9"/>
      <c r="H1577" s="64"/>
      <c r="I1577" s="64"/>
      <c r="J1577" s="1"/>
      <c r="K1577" s="1"/>
      <c r="L1577" s="5"/>
      <c r="M1577" s="12"/>
      <c r="N1577" s="12"/>
      <c r="O1577" s="5"/>
      <c r="P1577" s="5"/>
      <c r="Q1577" s="10"/>
      <c r="R1577" s="37"/>
      <c r="S1577" s="5"/>
      <c r="T1577" s="6"/>
      <c r="U1577" s="10"/>
      <c r="V1577" s="10"/>
      <c r="W1577" s="12"/>
      <c r="X1577" s="5"/>
      <c r="Y1577" s="11"/>
      <c r="Z1577" s="2"/>
      <c r="AA1577" s="64"/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2"/>
      <c r="DH1577" s="1"/>
      <c r="DI1577" s="1"/>
      <c r="DJ1577" s="1"/>
      <c r="DK1577" s="1"/>
      <c r="DL1577" s="1"/>
      <c r="DM1577" s="1"/>
    </row>
    <row r="1578" spans="1:117" x14ac:dyDescent="0.2">
      <c r="A1578" s="97"/>
      <c r="B1578" s="5"/>
      <c r="C1578" s="5"/>
      <c r="D1578" s="63"/>
      <c r="E1578" s="11"/>
      <c r="F1578" s="143"/>
      <c r="G1578" s="9"/>
      <c r="H1578" s="64"/>
      <c r="I1578" s="64"/>
      <c r="J1578" s="1"/>
      <c r="K1578" s="1"/>
      <c r="L1578" s="5"/>
      <c r="M1578" s="12"/>
      <c r="N1578" s="12"/>
      <c r="O1578" s="5"/>
      <c r="P1578" s="5"/>
      <c r="Q1578" s="10"/>
      <c r="R1578" s="37"/>
      <c r="S1578" s="5"/>
      <c r="T1578" s="6"/>
      <c r="U1578" s="10"/>
      <c r="V1578" s="10"/>
      <c r="W1578" s="12"/>
      <c r="X1578" s="5"/>
      <c r="Y1578" s="11"/>
      <c r="Z1578" s="2"/>
      <c r="AA1578" s="64"/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2"/>
      <c r="DH1578" s="1"/>
      <c r="DI1578" s="1"/>
      <c r="DJ1578" s="1"/>
      <c r="DK1578" s="1"/>
      <c r="DL1578" s="1"/>
      <c r="DM1578" s="1"/>
    </row>
    <row r="1579" spans="1:117" x14ac:dyDescent="0.2">
      <c r="A1579" s="97"/>
      <c r="B1579" s="5"/>
      <c r="C1579" s="5"/>
      <c r="D1579" s="63"/>
      <c r="E1579" s="11"/>
      <c r="F1579" s="143"/>
      <c r="G1579" s="9"/>
      <c r="H1579" s="64"/>
      <c r="I1579" s="64"/>
      <c r="J1579" s="1"/>
      <c r="K1579" s="1"/>
      <c r="L1579" s="5"/>
      <c r="M1579" s="12"/>
      <c r="N1579" s="12"/>
      <c r="O1579" s="5"/>
      <c r="P1579" s="5"/>
      <c r="Q1579" s="10"/>
      <c r="R1579" s="37"/>
      <c r="S1579" s="5"/>
      <c r="T1579" s="6"/>
      <c r="U1579" s="10"/>
      <c r="V1579" s="10"/>
      <c r="W1579" s="12"/>
      <c r="X1579" s="5"/>
      <c r="Y1579" s="11"/>
      <c r="Z1579" s="2"/>
      <c r="AA1579" s="64"/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2"/>
      <c r="DH1579" s="1"/>
      <c r="DI1579" s="1"/>
      <c r="DJ1579" s="1"/>
      <c r="DK1579" s="1"/>
      <c r="DL1579" s="1"/>
      <c r="DM1579" s="1"/>
    </row>
    <row r="1580" spans="1:117" x14ac:dyDescent="0.2">
      <c r="A1580" s="97"/>
      <c r="B1580" s="5"/>
      <c r="C1580" s="5"/>
      <c r="D1580" s="63"/>
      <c r="E1580" s="11"/>
      <c r="F1580" s="143"/>
      <c r="G1580" s="9"/>
      <c r="H1580" s="64"/>
      <c r="I1580" s="64"/>
      <c r="J1580" s="1"/>
      <c r="K1580" s="1"/>
      <c r="L1580" s="5"/>
      <c r="M1580" s="12"/>
      <c r="N1580" s="12"/>
      <c r="O1580" s="5"/>
      <c r="P1580" s="5"/>
      <c r="Q1580" s="10"/>
      <c r="R1580" s="37"/>
      <c r="S1580" s="5"/>
      <c r="T1580" s="6"/>
      <c r="U1580" s="10"/>
      <c r="V1580" s="10"/>
      <c r="W1580" s="12"/>
      <c r="X1580" s="5"/>
      <c r="Y1580" s="11"/>
      <c r="Z1580" s="2"/>
      <c r="AA1580" s="64"/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2"/>
      <c r="DH1580" s="1"/>
      <c r="DI1580" s="1"/>
      <c r="DJ1580" s="1"/>
      <c r="DK1580" s="1"/>
      <c r="DL1580" s="1"/>
      <c r="DM1580" s="1"/>
    </row>
    <row r="1581" spans="1:117" x14ac:dyDescent="0.2">
      <c r="A1581" s="97"/>
      <c r="B1581" s="5"/>
      <c r="C1581" s="5"/>
      <c r="D1581" s="63"/>
      <c r="E1581" s="11"/>
      <c r="F1581" s="143"/>
      <c r="G1581" s="9"/>
      <c r="H1581" s="64"/>
      <c r="I1581" s="64"/>
      <c r="J1581" s="1"/>
      <c r="K1581" s="1"/>
      <c r="L1581" s="5"/>
      <c r="M1581" s="12"/>
      <c r="N1581" s="12"/>
      <c r="O1581" s="5"/>
      <c r="P1581" s="5"/>
      <c r="Q1581" s="10"/>
      <c r="R1581" s="37"/>
      <c r="S1581" s="5"/>
      <c r="T1581" s="6"/>
      <c r="U1581" s="10"/>
      <c r="V1581" s="10"/>
      <c r="W1581" s="12"/>
      <c r="X1581" s="5"/>
      <c r="Y1581" s="11"/>
      <c r="Z1581" s="2"/>
      <c r="AA1581" s="64"/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2"/>
      <c r="DH1581" s="1"/>
      <c r="DI1581" s="1"/>
      <c r="DJ1581" s="1"/>
      <c r="DK1581" s="1"/>
      <c r="DL1581" s="1"/>
      <c r="DM1581" s="1"/>
    </row>
    <row r="1582" spans="1:117" x14ac:dyDescent="0.2">
      <c r="A1582" s="97"/>
      <c r="B1582" s="5"/>
      <c r="C1582" s="5"/>
      <c r="D1582" s="63"/>
      <c r="E1582" s="11"/>
      <c r="F1582" s="143"/>
      <c r="G1582" s="9"/>
      <c r="H1582" s="64"/>
      <c r="I1582" s="64"/>
      <c r="J1582" s="1"/>
      <c r="K1582" s="1"/>
      <c r="L1582" s="5"/>
      <c r="M1582" s="12"/>
      <c r="N1582" s="12"/>
      <c r="O1582" s="5"/>
      <c r="P1582" s="5"/>
      <c r="Q1582" s="10"/>
      <c r="R1582" s="37"/>
      <c r="S1582" s="5"/>
      <c r="T1582" s="6"/>
      <c r="U1582" s="10"/>
      <c r="V1582" s="10"/>
      <c r="W1582" s="12"/>
      <c r="X1582" s="5"/>
      <c r="Y1582" s="11"/>
      <c r="Z1582" s="2"/>
      <c r="AA1582" s="64"/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2"/>
      <c r="DH1582" s="1"/>
      <c r="DI1582" s="1"/>
      <c r="DJ1582" s="1"/>
      <c r="DK1582" s="1"/>
      <c r="DL1582" s="1"/>
      <c r="DM1582" s="1"/>
    </row>
    <row r="1583" spans="1:117" x14ac:dyDescent="0.2">
      <c r="A1583" s="97"/>
      <c r="B1583" s="5"/>
      <c r="C1583" s="5"/>
      <c r="D1583" s="63"/>
      <c r="E1583" s="11"/>
      <c r="F1583" s="143"/>
      <c r="G1583" s="9"/>
      <c r="H1583" s="64"/>
      <c r="I1583" s="64"/>
      <c r="J1583" s="1"/>
      <c r="K1583" s="1"/>
      <c r="L1583" s="5"/>
      <c r="M1583" s="12"/>
      <c r="N1583" s="12"/>
      <c r="O1583" s="5"/>
      <c r="P1583" s="5"/>
      <c r="Q1583" s="10"/>
      <c r="R1583" s="37"/>
      <c r="S1583" s="5"/>
      <c r="T1583" s="6"/>
      <c r="U1583" s="10"/>
      <c r="V1583" s="10"/>
      <c r="W1583" s="12"/>
      <c r="X1583" s="5"/>
      <c r="Y1583" s="11"/>
      <c r="Z1583" s="2"/>
      <c r="AA1583" s="64"/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2"/>
      <c r="DH1583" s="1"/>
      <c r="DI1583" s="1"/>
      <c r="DJ1583" s="1"/>
      <c r="DK1583" s="1"/>
      <c r="DL1583" s="1"/>
      <c r="DM1583" s="1"/>
    </row>
    <row r="1584" spans="1:117" x14ac:dyDescent="0.2">
      <c r="A1584" s="97"/>
      <c r="B1584" s="5"/>
      <c r="C1584" s="5"/>
      <c r="D1584" s="63"/>
      <c r="E1584" s="11"/>
      <c r="F1584" s="143"/>
      <c r="G1584" s="9"/>
      <c r="H1584" s="64"/>
      <c r="I1584" s="64"/>
      <c r="J1584" s="1"/>
      <c r="K1584" s="1"/>
      <c r="L1584" s="5"/>
      <c r="M1584" s="12"/>
      <c r="N1584" s="12"/>
      <c r="O1584" s="5"/>
      <c r="P1584" s="5"/>
      <c r="Q1584" s="10"/>
      <c r="R1584" s="37"/>
      <c r="S1584" s="5"/>
      <c r="T1584" s="6"/>
      <c r="U1584" s="10"/>
      <c r="V1584" s="10"/>
      <c r="W1584" s="12"/>
      <c r="X1584" s="5"/>
      <c r="Y1584" s="11"/>
      <c r="Z1584" s="2"/>
      <c r="AA1584" s="64"/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2"/>
      <c r="DH1584" s="1"/>
      <c r="DI1584" s="1"/>
      <c r="DJ1584" s="1"/>
      <c r="DK1584" s="1"/>
      <c r="DL1584" s="1"/>
      <c r="DM1584" s="1"/>
    </row>
    <row r="1585" spans="1:117" x14ac:dyDescent="0.2">
      <c r="A1585" s="97"/>
      <c r="B1585" s="5"/>
      <c r="C1585" s="5"/>
      <c r="D1585" s="63"/>
      <c r="E1585" s="11"/>
      <c r="F1585" s="143"/>
      <c r="G1585" s="9"/>
      <c r="H1585" s="64"/>
      <c r="I1585" s="64"/>
      <c r="J1585" s="1"/>
      <c r="K1585" s="1"/>
      <c r="L1585" s="5"/>
      <c r="M1585" s="12"/>
      <c r="N1585" s="12"/>
      <c r="O1585" s="5"/>
      <c r="P1585" s="5"/>
      <c r="Q1585" s="10"/>
      <c r="R1585" s="37"/>
      <c r="S1585" s="5"/>
      <c r="T1585" s="6"/>
      <c r="U1585" s="10"/>
      <c r="V1585" s="10"/>
      <c r="W1585" s="12"/>
      <c r="X1585" s="5"/>
      <c r="Y1585" s="11"/>
      <c r="Z1585" s="2"/>
      <c r="AA1585" s="64"/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2"/>
      <c r="DH1585" s="1"/>
      <c r="DI1585" s="1"/>
      <c r="DJ1585" s="1"/>
      <c r="DK1585" s="1"/>
      <c r="DL1585" s="1"/>
      <c r="DM1585" s="1"/>
    </row>
    <row r="1586" spans="1:117" x14ac:dyDescent="0.2">
      <c r="A1586" s="97"/>
      <c r="B1586" s="5"/>
      <c r="C1586" s="5"/>
      <c r="D1586" s="63"/>
      <c r="E1586" s="11"/>
      <c r="F1586" s="143"/>
      <c r="G1586" s="9"/>
      <c r="H1586" s="64"/>
      <c r="I1586" s="64"/>
      <c r="J1586" s="1"/>
      <c r="K1586" s="1"/>
      <c r="L1586" s="5"/>
      <c r="M1586" s="12"/>
      <c r="N1586" s="12"/>
      <c r="O1586" s="5"/>
      <c r="P1586" s="5"/>
      <c r="Q1586" s="10"/>
      <c r="R1586" s="37"/>
      <c r="S1586" s="5"/>
      <c r="T1586" s="6"/>
      <c r="U1586" s="10"/>
      <c r="V1586" s="10"/>
      <c r="W1586" s="12"/>
      <c r="X1586" s="5"/>
      <c r="Y1586" s="11"/>
      <c r="Z1586" s="2"/>
      <c r="AA1586" s="64"/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2"/>
      <c r="DH1586" s="1"/>
      <c r="DI1586" s="1"/>
      <c r="DJ1586" s="1"/>
      <c r="DK1586" s="1"/>
      <c r="DL1586" s="1"/>
      <c r="DM1586" s="1"/>
    </row>
    <row r="1587" spans="1:117" x14ac:dyDescent="0.2">
      <c r="A1587" s="97"/>
      <c r="B1587" s="5"/>
      <c r="C1587" s="5"/>
      <c r="D1587" s="63"/>
      <c r="E1587" s="11"/>
      <c r="F1587" s="143"/>
      <c r="G1587" s="9"/>
      <c r="H1587" s="64"/>
      <c r="I1587" s="64"/>
      <c r="J1587" s="1"/>
      <c r="K1587" s="1"/>
      <c r="L1587" s="5"/>
      <c r="M1587" s="12"/>
      <c r="N1587" s="12"/>
      <c r="O1587" s="5"/>
      <c r="P1587" s="5"/>
      <c r="Q1587" s="10"/>
      <c r="R1587" s="37"/>
      <c r="S1587" s="5"/>
      <c r="T1587" s="6"/>
      <c r="U1587" s="10"/>
      <c r="V1587" s="10"/>
      <c r="W1587" s="12"/>
      <c r="X1587" s="5"/>
      <c r="Y1587" s="11"/>
      <c r="Z1587" s="2"/>
      <c r="AA1587" s="64"/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2"/>
      <c r="DH1587" s="1"/>
      <c r="DI1587" s="1"/>
      <c r="DJ1587" s="1"/>
      <c r="DK1587" s="1"/>
      <c r="DL1587" s="1"/>
      <c r="DM1587" s="1"/>
    </row>
    <row r="1588" spans="1:117" x14ac:dyDescent="0.2">
      <c r="A1588" s="97"/>
      <c r="B1588" s="5"/>
      <c r="C1588" s="5"/>
      <c r="D1588" s="63"/>
      <c r="E1588" s="11"/>
      <c r="F1588" s="143"/>
      <c r="G1588" s="9"/>
      <c r="H1588" s="64"/>
      <c r="I1588" s="64"/>
      <c r="J1588" s="1"/>
      <c r="K1588" s="1"/>
      <c r="L1588" s="5"/>
      <c r="M1588" s="12"/>
      <c r="N1588" s="12"/>
      <c r="O1588" s="5"/>
      <c r="P1588" s="5"/>
      <c r="Q1588" s="10"/>
      <c r="R1588" s="37"/>
      <c r="S1588" s="5"/>
      <c r="T1588" s="6"/>
      <c r="U1588" s="10"/>
      <c r="V1588" s="10"/>
      <c r="W1588" s="12"/>
      <c r="X1588" s="5"/>
      <c r="Y1588" s="11"/>
      <c r="Z1588" s="2"/>
      <c r="AA1588" s="64"/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2"/>
      <c r="DH1588" s="1"/>
      <c r="DI1588" s="1"/>
      <c r="DJ1588" s="1"/>
      <c r="DK1588" s="1"/>
      <c r="DL1588" s="1"/>
      <c r="DM1588" s="1"/>
    </row>
    <row r="1589" spans="1:117" x14ac:dyDescent="0.2">
      <c r="A1589" s="97"/>
      <c r="B1589" s="5"/>
      <c r="C1589" s="5"/>
      <c r="D1589" s="63"/>
      <c r="E1589" s="11"/>
      <c r="F1589" s="143"/>
      <c r="G1589" s="9"/>
      <c r="H1589" s="64"/>
      <c r="I1589" s="64"/>
      <c r="J1589" s="1"/>
      <c r="K1589" s="1"/>
      <c r="L1589" s="5"/>
      <c r="M1589" s="12"/>
      <c r="N1589" s="12"/>
      <c r="O1589" s="5"/>
      <c r="P1589" s="5"/>
      <c r="Q1589" s="10"/>
      <c r="R1589" s="37"/>
      <c r="S1589" s="5"/>
      <c r="T1589" s="6"/>
      <c r="U1589" s="10"/>
      <c r="V1589" s="10"/>
      <c r="W1589" s="12"/>
      <c r="X1589" s="5"/>
      <c r="Y1589" s="11"/>
      <c r="Z1589" s="2"/>
      <c r="AA1589" s="64"/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2"/>
      <c r="DH1589" s="1"/>
      <c r="DI1589" s="1"/>
      <c r="DJ1589" s="1"/>
      <c r="DK1589" s="1"/>
      <c r="DL1589" s="1"/>
      <c r="DM1589" s="1"/>
    </row>
    <row r="1590" spans="1:117" x14ac:dyDescent="0.2">
      <c r="A1590" s="97"/>
      <c r="B1590" s="5"/>
      <c r="C1590" s="5"/>
      <c r="D1590" s="63"/>
      <c r="E1590" s="11"/>
      <c r="F1590" s="143"/>
      <c r="G1590" s="9"/>
      <c r="H1590" s="64"/>
      <c r="I1590" s="64"/>
      <c r="J1590" s="1"/>
      <c r="K1590" s="1"/>
      <c r="L1590" s="5"/>
      <c r="M1590" s="12"/>
      <c r="N1590" s="12"/>
      <c r="O1590" s="5"/>
      <c r="P1590" s="5"/>
      <c r="Q1590" s="10"/>
      <c r="R1590" s="37"/>
      <c r="S1590" s="5"/>
      <c r="T1590" s="6"/>
      <c r="U1590" s="10"/>
      <c r="V1590" s="10"/>
      <c r="W1590" s="12"/>
      <c r="X1590" s="5"/>
      <c r="Y1590" s="11"/>
      <c r="Z1590" s="2"/>
      <c r="AA1590" s="64"/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2"/>
      <c r="DH1590" s="1"/>
      <c r="DI1590" s="1"/>
      <c r="DJ1590" s="1"/>
      <c r="DK1590" s="1"/>
      <c r="DL1590" s="1"/>
      <c r="DM1590" s="1"/>
    </row>
    <row r="1591" spans="1:117" x14ac:dyDescent="0.2">
      <c r="A1591" s="97"/>
      <c r="B1591" s="5"/>
      <c r="C1591" s="5"/>
      <c r="D1591" s="63"/>
      <c r="E1591" s="11"/>
      <c r="F1591" s="143"/>
      <c r="G1591" s="9"/>
      <c r="H1591" s="64"/>
      <c r="I1591" s="64"/>
      <c r="J1591" s="1"/>
      <c r="K1591" s="1"/>
      <c r="L1591" s="5"/>
      <c r="M1591" s="12"/>
      <c r="N1591" s="12"/>
      <c r="O1591" s="5"/>
      <c r="P1591" s="5"/>
      <c r="Q1591" s="10"/>
      <c r="R1591" s="37"/>
      <c r="S1591" s="5"/>
      <c r="T1591" s="6"/>
      <c r="U1591" s="10"/>
      <c r="V1591" s="10"/>
      <c r="W1591" s="12"/>
      <c r="X1591" s="5"/>
      <c r="Y1591" s="11"/>
      <c r="Z1591" s="2"/>
      <c r="AA1591" s="64"/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2"/>
      <c r="DH1591" s="1"/>
      <c r="DI1591" s="1"/>
      <c r="DJ1591" s="1"/>
      <c r="DK1591" s="1"/>
      <c r="DL1591" s="1"/>
      <c r="DM1591" s="1"/>
    </row>
    <row r="1592" spans="1:117" x14ac:dyDescent="0.2">
      <c r="A1592" s="97"/>
      <c r="B1592" s="5"/>
      <c r="C1592" s="5"/>
      <c r="D1592" s="63"/>
      <c r="E1592" s="11"/>
      <c r="F1592" s="143"/>
      <c r="G1592" s="9"/>
      <c r="H1592" s="64"/>
      <c r="I1592" s="64"/>
      <c r="J1592" s="1"/>
      <c r="K1592" s="1"/>
      <c r="L1592" s="5"/>
      <c r="M1592" s="12"/>
      <c r="N1592" s="12"/>
      <c r="O1592" s="5"/>
      <c r="P1592" s="5"/>
      <c r="Q1592" s="10"/>
      <c r="R1592" s="37"/>
      <c r="S1592" s="5"/>
      <c r="T1592" s="6"/>
      <c r="U1592" s="10"/>
      <c r="V1592" s="10"/>
      <c r="W1592" s="12"/>
      <c r="X1592" s="5"/>
      <c r="Y1592" s="11"/>
      <c r="Z1592" s="2"/>
      <c r="AA1592" s="64"/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2"/>
      <c r="DH1592" s="1"/>
      <c r="DI1592" s="1"/>
      <c r="DJ1592" s="1"/>
      <c r="DK1592" s="1"/>
      <c r="DL1592" s="1"/>
      <c r="DM1592" s="1"/>
    </row>
    <row r="1593" spans="1:117" x14ac:dyDescent="0.2">
      <c r="A1593" s="97"/>
      <c r="B1593" s="5"/>
      <c r="C1593" s="5"/>
      <c r="D1593" s="63"/>
      <c r="E1593" s="11"/>
      <c r="F1593" s="143"/>
      <c r="G1593" s="9"/>
      <c r="H1593" s="64"/>
      <c r="I1593" s="64"/>
      <c r="J1593" s="1"/>
      <c r="K1593" s="1"/>
      <c r="L1593" s="5"/>
      <c r="M1593" s="12"/>
      <c r="N1593" s="12"/>
      <c r="O1593" s="5"/>
      <c r="P1593" s="5"/>
      <c r="Q1593" s="10"/>
      <c r="R1593" s="37"/>
      <c r="S1593" s="5"/>
      <c r="T1593" s="6"/>
      <c r="U1593" s="10"/>
      <c r="V1593" s="10"/>
      <c r="W1593" s="12"/>
      <c r="X1593" s="5"/>
      <c r="Y1593" s="11"/>
      <c r="Z1593" s="2"/>
      <c r="AA1593" s="64"/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2"/>
      <c r="DH1593" s="1"/>
      <c r="DI1593" s="1"/>
      <c r="DJ1593" s="1"/>
      <c r="DK1593" s="1"/>
      <c r="DL1593" s="1"/>
      <c r="DM1593" s="1"/>
    </row>
    <row r="1594" spans="1:117" x14ac:dyDescent="0.2">
      <c r="A1594" s="97"/>
      <c r="B1594" s="5"/>
      <c r="C1594" s="5"/>
      <c r="D1594" s="63"/>
      <c r="E1594" s="11"/>
      <c r="F1594" s="143"/>
      <c r="G1594" s="9"/>
      <c r="H1594" s="64"/>
      <c r="I1594" s="64"/>
      <c r="J1594" s="1"/>
      <c r="K1594" s="1"/>
      <c r="L1594" s="5"/>
      <c r="M1594" s="12"/>
      <c r="N1594" s="12"/>
      <c r="O1594" s="5"/>
      <c r="P1594" s="5"/>
      <c r="Q1594" s="10"/>
      <c r="R1594" s="37"/>
      <c r="S1594" s="5"/>
      <c r="T1594" s="6"/>
      <c r="U1594" s="10"/>
      <c r="V1594" s="10"/>
      <c r="W1594" s="12"/>
      <c r="X1594" s="5"/>
      <c r="Y1594" s="11"/>
      <c r="Z1594" s="2"/>
      <c r="AA1594" s="64"/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2"/>
      <c r="DH1594" s="1"/>
      <c r="DI1594" s="1"/>
      <c r="DJ1594" s="1"/>
      <c r="DK1594" s="1"/>
      <c r="DL1594" s="1"/>
      <c r="DM1594" s="1"/>
    </row>
    <row r="1595" spans="1:117" x14ac:dyDescent="0.2">
      <c r="A1595" s="97"/>
      <c r="B1595" s="5"/>
      <c r="C1595" s="5"/>
      <c r="D1595" s="63"/>
      <c r="E1595" s="11"/>
      <c r="F1595" s="143"/>
      <c r="G1595" s="9"/>
      <c r="H1595" s="64"/>
      <c r="I1595" s="64"/>
      <c r="J1595" s="1"/>
      <c r="K1595" s="1"/>
      <c r="L1595" s="5"/>
      <c r="M1595" s="12"/>
      <c r="N1595" s="12"/>
      <c r="O1595" s="5"/>
      <c r="P1595" s="5"/>
      <c r="Q1595" s="10"/>
      <c r="R1595" s="37"/>
      <c r="S1595" s="5"/>
      <c r="T1595" s="6"/>
      <c r="U1595" s="10"/>
      <c r="V1595" s="10"/>
      <c r="W1595" s="12"/>
      <c r="X1595" s="5"/>
      <c r="Y1595" s="11"/>
      <c r="Z1595" s="2"/>
      <c r="AA1595" s="64"/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2"/>
      <c r="DH1595" s="1"/>
      <c r="DI1595" s="1"/>
      <c r="DJ1595" s="1"/>
      <c r="DK1595" s="1"/>
      <c r="DL1595" s="1"/>
      <c r="DM1595" s="1"/>
    </row>
    <row r="1596" spans="1:117" x14ac:dyDescent="0.2">
      <c r="A1596" s="97"/>
      <c r="B1596" s="5"/>
      <c r="C1596" s="5"/>
      <c r="D1596" s="63"/>
      <c r="E1596" s="11"/>
      <c r="F1596" s="143"/>
      <c r="G1596" s="9"/>
      <c r="H1596" s="64"/>
      <c r="I1596" s="64"/>
      <c r="J1596" s="1"/>
      <c r="K1596" s="1"/>
      <c r="L1596" s="5"/>
      <c r="M1596" s="12"/>
      <c r="N1596" s="12"/>
      <c r="O1596" s="5"/>
      <c r="P1596" s="5"/>
      <c r="Q1596" s="10"/>
      <c r="R1596" s="37"/>
      <c r="S1596" s="5"/>
      <c r="T1596" s="6"/>
      <c r="U1596" s="10"/>
      <c r="V1596" s="10"/>
      <c r="W1596" s="12"/>
      <c r="X1596" s="5"/>
      <c r="Y1596" s="11"/>
      <c r="Z1596" s="2"/>
      <c r="AA1596" s="64"/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2"/>
      <c r="DH1596" s="1"/>
      <c r="DI1596" s="1"/>
      <c r="DJ1596" s="1"/>
      <c r="DK1596" s="1"/>
      <c r="DL1596" s="1"/>
      <c r="DM1596" s="1"/>
    </row>
    <row r="1597" spans="1:117" x14ac:dyDescent="0.2">
      <c r="A1597" s="97"/>
      <c r="B1597" s="5"/>
      <c r="C1597" s="5"/>
      <c r="D1597" s="63"/>
      <c r="E1597" s="11"/>
      <c r="F1597" s="143"/>
      <c r="G1597" s="9"/>
      <c r="H1597" s="64"/>
      <c r="I1597" s="64"/>
      <c r="J1597" s="1"/>
      <c r="K1597" s="1"/>
      <c r="L1597" s="5"/>
      <c r="M1597" s="12"/>
      <c r="N1597" s="12"/>
      <c r="O1597" s="5"/>
      <c r="P1597" s="5"/>
      <c r="Q1597" s="10"/>
      <c r="R1597" s="37"/>
      <c r="S1597" s="5"/>
      <c r="T1597" s="6"/>
      <c r="U1597" s="10"/>
      <c r="V1597" s="10"/>
      <c r="W1597" s="12"/>
      <c r="X1597" s="5"/>
      <c r="Y1597" s="11"/>
      <c r="Z1597" s="2"/>
      <c r="AA1597" s="64"/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2"/>
      <c r="DH1597" s="1"/>
      <c r="DI1597" s="1"/>
      <c r="DJ1597" s="1"/>
      <c r="DK1597" s="1"/>
      <c r="DL1597" s="1"/>
      <c r="DM1597" s="1"/>
    </row>
    <row r="1598" spans="1:117" x14ac:dyDescent="0.2">
      <c r="A1598" s="97"/>
      <c r="B1598" s="5"/>
      <c r="C1598" s="5"/>
      <c r="D1598" s="63"/>
      <c r="E1598" s="11"/>
      <c r="F1598" s="143"/>
      <c r="G1598" s="9"/>
      <c r="H1598" s="64"/>
      <c r="I1598" s="64"/>
      <c r="J1598" s="1"/>
      <c r="K1598" s="1"/>
      <c r="L1598" s="5"/>
      <c r="M1598" s="12"/>
      <c r="N1598" s="12"/>
      <c r="O1598" s="5"/>
      <c r="P1598" s="5"/>
      <c r="Q1598" s="10"/>
      <c r="R1598" s="37"/>
      <c r="S1598" s="5"/>
      <c r="T1598" s="6"/>
      <c r="U1598" s="10"/>
      <c r="V1598" s="10"/>
      <c r="W1598" s="12"/>
      <c r="X1598" s="5"/>
      <c r="Y1598" s="11"/>
      <c r="Z1598" s="2"/>
      <c r="AA1598" s="64"/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2"/>
      <c r="DH1598" s="1"/>
      <c r="DI1598" s="1"/>
      <c r="DJ1598" s="1"/>
      <c r="DK1598" s="1"/>
      <c r="DL1598" s="1"/>
      <c r="DM1598" s="1"/>
    </row>
    <row r="1599" spans="1:117" x14ac:dyDescent="0.2">
      <c r="A1599" s="97"/>
      <c r="B1599" s="5"/>
      <c r="C1599" s="5"/>
      <c r="D1599" s="63"/>
      <c r="E1599" s="11"/>
      <c r="F1599" s="143"/>
      <c r="G1599" s="9"/>
      <c r="H1599" s="64"/>
      <c r="I1599" s="64"/>
      <c r="J1599" s="1"/>
      <c r="K1599" s="1"/>
      <c r="L1599" s="5"/>
      <c r="M1599" s="12"/>
      <c r="N1599" s="12"/>
      <c r="O1599" s="5"/>
      <c r="P1599" s="5"/>
      <c r="Q1599" s="10"/>
      <c r="R1599" s="37"/>
      <c r="S1599" s="5"/>
      <c r="T1599" s="6"/>
      <c r="U1599" s="10"/>
      <c r="V1599" s="10"/>
      <c r="W1599" s="12"/>
      <c r="X1599" s="5"/>
      <c r="Y1599" s="11"/>
      <c r="Z1599" s="2"/>
      <c r="AA1599" s="64"/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2"/>
      <c r="DH1599" s="1"/>
      <c r="DI1599" s="1"/>
      <c r="DJ1599" s="1"/>
      <c r="DK1599" s="1"/>
      <c r="DL1599" s="1"/>
      <c r="DM1599" s="1"/>
    </row>
    <row r="1600" spans="1:117" x14ac:dyDescent="0.2">
      <c r="A1600" s="97"/>
      <c r="B1600" s="5"/>
      <c r="C1600" s="5"/>
      <c r="D1600" s="63"/>
      <c r="E1600" s="11"/>
      <c r="F1600" s="143"/>
      <c r="G1600" s="9"/>
      <c r="H1600" s="64"/>
      <c r="I1600" s="64"/>
      <c r="J1600" s="1"/>
      <c r="K1600" s="1"/>
      <c r="L1600" s="5"/>
      <c r="M1600" s="12"/>
      <c r="N1600" s="12"/>
      <c r="O1600" s="5"/>
      <c r="P1600" s="5"/>
      <c r="Q1600" s="10"/>
      <c r="R1600" s="37"/>
      <c r="S1600" s="5"/>
      <c r="T1600" s="6"/>
      <c r="U1600" s="10"/>
      <c r="V1600" s="10"/>
      <c r="W1600" s="12"/>
      <c r="X1600" s="5"/>
      <c r="Y1600" s="11"/>
      <c r="Z1600" s="2"/>
      <c r="AA1600" s="64"/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2"/>
      <c r="DH1600" s="1"/>
      <c r="DI1600" s="1"/>
      <c r="DJ1600" s="1"/>
      <c r="DK1600" s="1"/>
      <c r="DL1600" s="1"/>
      <c r="DM1600" s="1"/>
    </row>
    <row r="1601" spans="1:117" x14ac:dyDescent="0.2">
      <c r="A1601" s="97"/>
      <c r="B1601" s="5"/>
      <c r="C1601" s="5"/>
      <c r="D1601" s="63"/>
      <c r="E1601" s="11"/>
      <c r="F1601" s="143"/>
      <c r="G1601" s="9"/>
      <c r="H1601" s="64"/>
      <c r="I1601" s="64"/>
      <c r="J1601" s="1"/>
      <c r="K1601" s="1"/>
      <c r="L1601" s="5"/>
      <c r="M1601" s="12"/>
      <c r="N1601" s="12"/>
      <c r="O1601" s="5"/>
      <c r="P1601" s="5"/>
      <c r="Q1601" s="10"/>
      <c r="R1601" s="37"/>
      <c r="S1601" s="5"/>
      <c r="T1601" s="6"/>
      <c r="U1601" s="10"/>
      <c r="V1601" s="10"/>
      <c r="W1601" s="12"/>
      <c r="X1601" s="5"/>
      <c r="Y1601" s="11"/>
      <c r="Z1601" s="2"/>
      <c r="AA1601" s="64"/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2"/>
      <c r="DH1601" s="1"/>
      <c r="DI1601" s="1"/>
      <c r="DJ1601" s="1"/>
      <c r="DK1601" s="1"/>
      <c r="DL1601" s="1"/>
      <c r="DM1601" s="1"/>
    </row>
    <row r="1602" spans="1:117" x14ac:dyDescent="0.2">
      <c r="A1602" s="97"/>
      <c r="B1602" s="5"/>
      <c r="C1602" s="5"/>
      <c r="D1602" s="63"/>
      <c r="E1602" s="11"/>
      <c r="F1602" s="143"/>
      <c r="G1602" s="9"/>
      <c r="H1602" s="64"/>
      <c r="I1602" s="64"/>
      <c r="J1602" s="1"/>
      <c r="K1602" s="1"/>
      <c r="L1602" s="5"/>
      <c r="M1602" s="12"/>
      <c r="N1602" s="12"/>
      <c r="O1602" s="5"/>
      <c r="P1602" s="5"/>
      <c r="Q1602" s="10"/>
      <c r="R1602" s="37"/>
      <c r="S1602" s="5"/>
      <c r="T1602" s="6"/>
      <c r="U1602" s="10"/>
      <c r="V1602" s="10"/>
      <c r="W1602" s="12"/>
      <c r="X1602" s="5"/>
      <c r="Y1602" s="11"/>
      <c r="Z1602" s="2"/>
      <c r="AA1602" s="64"/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2"/>
      <c r="DH1602" s="1"/>
      <c r="DI1602" s="1"/>
      <c r="DJ1602" s="1"/>
      <c r="DK1602" s="1"/>
      <c r="DL1602" s="1"/>
      <c r="DM1602" s="1"/>
    </row>
    <row r="1603" spans="1:117" x14ac:dyDescent="0.2">
      <c r="A1603" s="97"/>
      <c r="B1603" s="5"/>
      <c r="C1603" s="5"/>
      <c r="D1603" s="63"/>
      <c r="E1603" s="11"/>
      <c r="F1603" s="143"/>
      <c r="G1603" s="9"/>
      <c r="H1603" s="64"/>
      <c r="I1603" s="64"/>
      <c r="J1603" s="1"/>
      <c r="K1603" s="1"/>
      <c r="L1603" s="5"/>
      <c r="M1603" s="12"/>
      <c r="N1603" s="12"/>
      <c r="O1603" s="5"/>
      <c r="P1603" s="5"/>
      <c r="Q1603" s="10"/>
      <c r="R1603" s="37"/>
      <c r="S1603" s="5"/>
      <c r="T1603" s="6"/>
      <c r="U1603" s="10"/>
      <c r="V1603" s="10"/>
      <c r="W1603" s="12"/>
      <c r="X1603" s="5"/>
      <c r="Y1603" s="11"/>
      <c r="Z1603" s="2"/>
      <c r="AA1603" s="64"/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2"/>
      <c r="DH1603" s="1"/>
      <c r="DI1603" s="1"/>
      <c r="DJ1603" s="1"/>
      <c r="DK1603" s="1"/>
      <c r="DL1603" s="1"/>
      <c r="DM1603" s="1"/>
    </row>
    <row r="1604" spans="1:117" x14ac:dyDescent="0.2">
      <c r="A1604" s="97"/>
      <c r="B1604" s="5"/>
      <c r="C1604" s="5"/>
      <c r="D1604" s="63"/>
      <c r="E1604" s="11"/>
      <c r="F1604" s="143"/>
      <c r="G1604" s="9"/>
      <c r="H1604" s="64"/>
      <c r="I1604" s="64"/>
      <c r="J1604" s="1"/>
      <c r="K1604" s="1"/>
      <c r="L1604" s="5"/>
      <c r="M1604" s="12"/>
      <c r="N1604" s="12"/>
      <c r="O1604" s="5"/>
      <c r="P1604" s="5"/>
      <c r="Q1604" s="10"/>
      <c r="R1604" s="37"/>
      <c r="S1604" s="5"/>
      <c r="T1604" s="6"/>
      <c r="U1604" s="10"/>
      <c r="V1604" s="10"/>
      <c r="W1604" s="12"/>
      <c r="X1604" s="5"/>
      <c r="Y1604" s="11"/>
      <c r="Z1604" s="2"/>
      <c r="AA1604" s="64"/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2"/>
      <c r="DH1604" s="1"/>
      <c r="DI1604" s="1"/>
      <c r="DJ1604" s="1"/>
      <c r="DK1604" s="1"/>
      <c r="DL1604" s="1"/>
      <c r="DM1604" s="1"/>
    </row>
    <row r="1605" spans="1:117" x14ac:dyDescent="0.2">
      <c r="A1605" s="97"/>
      <c r="B1605" s="5"/>
      <c r="C1605" s="5"/>
      <c r="D1605" s="63"/>
      <c r="E1605" s="11"/>
      <c r="F1605" s="143"/>
      <c r="G1605" s="9"/>
      <c r="H1605" s="64"/>
      <c r="I1605" s="64"/>
      <c r="J1605" s="1"/>
      <c r="K1605" s="1"/>
      <c r="L1605" s="5"/>
      <c r="M1605" s="12"/>
      <c r="N1605" s="12"/>
      <c r="O1605" s="5"/>
      <c r="P1605" s="5"/>
      <c r="Q1605" s="10"/>
      <c r="R1605" s="37"/>
      <c r="S1605" s="5"/>
      <c r="T1605" s="6"/>
      <c r="U1605" s="10"/>
      <c r="V1605" s="10"/>
      <c r="W1605" s="12"/>
      <c r="X1605" s="5"/>
      <c r="Y1605" s="11"/>
      <c r="Z1605" s="2"/>
      <c r="AA1605" s="64"/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2"/>
      <c r="DH1605" s="1"/>
      <c r="DI1605" s="1"/>
      <c r="DJ1605" s="1"/>
      <c r="DK1605" s="1"/>
      <c r="DL1605" s="1"/>
      <c r="DM1605" s="1"/>
    </row>
    <row r="1606" spans="1:117" x14ac:dyDescent="0.2">
      <c r="A1606" s="97"/>
      <c r="B1606" s="5"/>
      <c r="C1606" s="5"/>
      <c r="D1606" s="63"/>
      <c r="E1606" s="11"/>
      <c r="F1606" s="143"/>
      <c r="G1606" s="9"/>
      <c r="H1606" s="64"/>
      <c r="I1606" s="64"/>
      <c r="J1606" s="1"/>
      <c r="K1606" s="1"/>
      <c r="L1606" s="5"/>
      <c r="M1606" s="12"/>
      <c r="N1606" s="12"/>
      <c r="O1606" s="5"/>
      <c r="P1606" s="5"/>
      <c r="Q1606" s="10"/>
      <c r="R1606" s="37"/>
      <c r="S1606" s="5"/>
      <c r="T1606" s="6"/>
      <c r="U1606" s="10"/>
      <c r="V1606" s="10"/>
      <c r="W1606" s="12"/>
      <c r="X1606" s="5"/>
      <c r="Y1606" s="11"/>
      <c r="Z1606" s="2"/>
      <c r="AA1606" s="64"/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2"/>
      <c r="DH1606" s="1"/>
      <c r="DI1606" s="1"/>
      <c r="DJ1606" s="1"/>
      <c r="DK1606" s="1"/>
      <c r="DL1606" s="1"/>
      <c r="DM1606" s="1"/>
    </row>
    <row r="1607" spans="1:117" x14ac:dyDescent="0.2">
      <c r="A1607" s="97"/>
      <c r="B1607" s="5"/>
      <c r="C1607" s="5"/>
      <c r="D1607" s="63"/>
      <c r="E1607" s="11"/>
      <c r="F1607" s="143"/>
      <c r="G1607" s="9"/>
      <c r="H1607" s="64"/>
      <c r="I1607" s="64"/>
      <c r="J1607" s="1"/>
      <c r="K1607" s="1"/>
      <c r="L1607" s="5"/>
      <c r="M1607" s="12"/>
      <c r="N1607" s="12"/>
      <c r="O1607" s="5"/>
      <c r="P1607" s="5"/>
      <c r="Q1607" s="10"/>
      <c r="R1607" s="37"/>
      <c r="S1607" s="5"/>
      <c r="T1607" s="6"/>
      <c r="U1607" s="10"/>
      <c r="V1607" s="10"/>
      <c r="W1607" s="12"/>
      <c r="X1607" s="5"/>
      <c r="Y1607" s="11"/>
      <c r="Z1607" s="2"/>
      <c r="AA1607" s="64"/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2"/>
      <c r="DH1607" s="1"/>
      <c r="DI1607" s="1"/>
      <c r="DJ1607" s="1"/>
      <c r="DK1607" s="1"/>
      <c r="DL1607" s="1"/>
      <c r="DM1607" s="1"/>
    </row>
    <row r="1608" spans="1:117" x14ac:dyDescent="0.2">
      <c r="A1608" s="97"/>
      <c r="B1608" s="5"/>
      <c r="C1608" s="5"/>
      <c r="D1608" s="63"/>
      <c r="E1608" s="11"/>
      <c r="F1608" s="143"/>
      <c r="G1608" s="9"/>
      <c r="H1608" s="64"/>
      <c r="I1608" s="64"/>
      <c r="J1608" s="1"/>
      <c r="K1608" s="1"/>
      <c r="L1608" s="5"/>
      <c r="M1608" s="12"/>
      <c r="N1608" s="12"/>
      <c r="O1608" s="5"/>
      <c r="P1608" s="5"/>
      <c r="Q1608" s="10"/>
      <c r="R1608" s="37"/>
      <c r="S1608" s="5"/>
      <c r="T1608" s="6"/>
      <c r="U1608" s="10"/>
      <c r="V1608" s="10"/>
      <c r="W1608" s="12"/>
      <c r="X1608" s="5"/>
      <c r="Y1608" s="11"/>
      <c r="Z1608" s="2"/>
      <c r="AA1608" s="64"/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2"/>
      <c r="DH1608" s="1"/>
      <c r="DI1608" s="1"/>
      <c r="DJ1608" s="1"/>
      <c r="DK1608" s="1"/>
      <c r="DL1608" s="1"/>
      <c r="DM1608" s="1"/>
    </row>
    <row r="1609" spans="1:117" x14ac:dyDescent="0.2">
      <c r="A1609" s="97"/>
      <c r="B1609" s="5"/>
      <c r="C1609" s="5"/>
      <c r="D1609" s="63"/>
      <c r="E1609" s="11"/>
      <c r="F1609" s="143"/>
      <c r="G1609" s="9"/>
      <c r="H1609" s="64"/>
      <c r="I1609" s="64"/>
      <c r="J1609" s="1"/>
      <c r="K1609" s="1"/>
      <c r="L1609" s="5"/>
      <c r="M1609" s="12"/>
      <c r="N1609" s="12"/>
      <c r="O1609" s="5"/>
      <c r="P1609" s="5"/>
      <c r="Q1609" s="10"/>
      <c r="R1609" s="37"/>
      <c r="S1609" s="5"/>
      <c r="T1609" s="6"/>
      <c r="U1609" s="10"/>
      <c r="V1609" s="10"/>
      <c r="W1609" s="12"/>
      <c r="X1609" s="5"/>
      <c r="Y1609" s="11"/>
      <c r="Z1609" s="2"/>
      <c r="AA1609" s="64"/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2"/>
      <c r="DH1609" s="1"/>
      <c r="DI1609" s="1"/>
      <c r="DJ1609" s="1"/>
      <c r="DK1609" s="1"/>
      <c r="DL1609" s="1"/>
      <c r="DM1609" s="1"/>
    </row>
    <row r="1610" spans="1:117" x14ac:dyDescent="0.2">
      <c r="A1610" s="97"/>
      <c r="B1610" s="5"/>
      <c r="C1610" s="5"/>
      <c r="D1610" s="63"/>
      <c r="E1610" s="11"/>
      <c r="F1610" s="143"/>
      <c r="G1610" s="9"/>
      <c r="H1610" s="64"/>
      <c r="I1610" s="64"/>
      <c r="J1610" s="1"/>
      <c r="K1610" s="1"/>
      <c r="L1610" s="5"/>
      <c r="M1610" s="12"/>
      <c r="N1610" s="12"/>
      <c r="O1610" s="5"/>
      <c r="P1610" s="5"/>
      <c r="Q1610" s="10"/>
      <c r="R1610" s="37"/>
      <c r="S1610" s="5"/>
      <c r="T1610" s="6"/>
      <c r="U1610" s="10"/>
      <c r="V1610" s="10"/>
      <c r="W1610" s="12"/>
      <c r="X1610" s="5"/>
      <c r="Y1610" s="11"/>
      <c r="Z1610" s="2"/>
      <c r="AA1610" s="64"/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2"/>
      <c r="DH1610" s="1"/>
      <c r="DI1610" s="1"/>
      <c r="DJ1610" s="1"/>
      <c r="DK1610" s="1"/>
      <c r="DL1610" s="1"/>
      <c r="DM1610" s="1"/>
    </row>
    <row r="1611" spans="1:117" x14ac:dyDescent="0.2">
      <c r="A1611" s="97"/>
      <c r="B1611" s="5"/>
      <c r="C1611" s="5"/>
      <c r="D1611" s="63"/>
      <c r="E1611" s="11"/>
      <c r="F1611" s="143"/>
      <c r="G1611" s="9"/>
      <c r="H1611" s="64"/>
      <c r="I1611" s="64"/>
      <c r="J1611" s="1"/>
      <c r="K1611" s="1"/>
      <c r="L1611" s="5"/>
      <c r="M1611" s="12"/>
      <c r="N1611" s="12"/>
      <c r="O1611" s="5"/>
      <c r="P1611" s="5"/>
      <c r="Q1611" s="10"/>
      <c r="R1611" s="37"/>
      <c r="S1611" s="5"/>
      <c r="T1611" s="6"/>
      <c r="U1611" s="10"/>
      <c r="V1611" s="10"/>
      <c r="W1611" s="12"/>
      <c r="X1611" s="5"/>
      <c r="Y1611" s="11"/>
      <c r="Z1611" s="2"/>
      <c r="AA1611" s="64"/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2"/>
      <c r="DH1611" s="1"/>
      <c r="DI1611" s="1"/>
      <c r="DJ1611" s="1"/>
      <c r="DK1611" s="1"/>
      <c r="DL1611" s="1"/>
      <c r="DM1611" s="1"/>
    </row>
    <row r="1612" spans="1:117" x14ac:dyDescent="0.2">
      <c r="A1612" s="97"/>
      <c r="B1612" s="5"/>
      <c r="C1612" s="5"/>
      <c r="D1612" s="63"/>
      <c r="E1612" s="11"/>
      <c r="F1612" s="143"/>
      <c r="G1612" s="9"/>
      <c r="H1612" s="64"/>
      <c r="I1612" s="64"/>
      <c r="J1612" s="1"/>
      <c r="K1612" s="1"/>
      <c r="L1612" s="5"/>
      <c r="M1612" s="12"/>
      <c r="N1612" s="12"/>
      <c r="O1612" s="5"/>
      <c r="P1612" s="5"/>
      <c r="Q1612" s="10"/>
      <c r="R1612" s="37"/>
      <c r="S1612" s="5"/>
      <c r="T1612" s="6"/>
      <c r="U1612" s="10"/>
      <c r="V1612" s="10"/>
      <c r="W1612" s="12"/>
      <c r="X1612" s="5"/>
      <c r="Y1612" s="11"/>
      <c r="Z1612" s="2"/>
      <c r="AA1612" s="64"/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2"/>
      <c r="DH1612" s="1"/>
      <c r="DI1612" s="1"/>
      <c r="DJ1612" s="1"/>
      <c r="DK1612" s="1"/>
      <c r="DL1612" s="1"/>
      <c r="DM1612" s="1"/>
    </row>
    <row r="1613" spans="1:117" x14ac:dyDescent="0.2">
      <c r="A1613" s="97"/>
      <c r="B1613" s="5"/>
      <c r="C1613" s="5"/>
      <c r="D1613" s="63"/>
      <c r="E1613" s="11"/>
      <c r="F1613" s="143"/>
      <c r="G1613" s="9"/>
      <c r="H1613" s="64"/>
      <c r="I1613" s="64"/>
      <c r="J1613" s="1"/>
      <c r="K1613" s="1"/>
      <c r="L1613" s="5"/>
      <c r="M1613" s="12"/>
      <c r="N1613" s="12"/>
      <c r="O1613" s="5"/>
      <c r="P1613" s="5"/>
      <c r="Q1613" s="10"/>
      <c r="R1613" s="37"/>
      <c r="S1613" s="5"/>
      <c r="T1613" s="6"/>
      <c r="U1613" s="10"/>
      <c r="V1613" s="10"/>
      <c r="W1613" s="12"/>
      <c r="X1613" s="5"/>
      <c r="Y1613" s="11"/>
      <c r="Z1613" s="2"/>
      <c r="AA1613" s="64"/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2"/>
      <c r="DH1613" s="1"/>
      <c r="DI1613" s="1"/>
      <c r="DJ1613" s="1"/>
      <c r="DK1613" s="1"/>
      <c r="DL1613" s="1"/>
      <c r="DM1613" s="1"/>
    </row>
    <row r="1614" spans="1:117" x14ac:dyDescent="0.2">
      <c r="A1614" s="97"/>
      <c r="B1614" s="5"/>
      <c r="C1614" s="5"/>
      <c r="D1614" s="63"/>
      <c r="E1614" s="11"/>
      <c r="F1614" s="143"/>
      <c r="G1614" s="9"/>
      <c r="H1614" s="64"/>
      <c r="I1614" s="64"/>
      <c r="J1614" s="1"/>
      <c r="K1614" s="1"/>
      <c r="L1614" s="5"/>
      <c r="M1614" s="12"/>
      <c r="N1614" s="12"/>
      <c r="O1614" s="5"/>
      <c r="P1614" s="5"/>
      <c r="Q1614" s="10"/>
      <c r="R1614" s="37"/>
      <c r="S1614" s="5"/>
      <c r="T1614" s="6"/>
      <c r="U1614" s="10"/>
      <c r="V1614" s="10"/>
      <c r="W1614" s="12"/>
      <c r="X1614" s="5"/>
      <c r="Y1614" s="11"/>
      <c r="Z1614" s="2"/>
      <c r="AA1614" s="64"/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2"/>
      <c r="DH1614" s="1"/>
      <c r="DI1614" s="1"/>
      <c r="DJ1614" s="1"/>
      <c r="DK1614" s="1"/>
      <c r="DL1614" s="1"/>
      <c r="DM1614" s="1"/>
    </row>
    <row r="1615" spans="1:117" x14ac:dyDescent="0.2">
      <c r="A1615" s="97"/>
      <c r="B1615" s="5"/>
      <c r="C1615" s="5"/>
      <c r="D1615" s="63"/>
      <c r="E1615" s="11"/>
      <c r="F1615" s="143"/>
      <c r="G1615" s="9"/>
      <c r="H1615" s="64"/>
      <c r="I1615" s="64"/>
      <c r="J1615" s="1"/>
      <c r="K1615" s="1"/>
      <c r="L1615" s="5"/>
      <c r="M1615" s="12"/>
      <c r="N1615" s="12"/>
      <c r="O1615" s="5"/>
      <c r="P1615" s="5"/>
      <c r="Q1615" s="10"/>
      <c r="R1615" s="37"/>
      <c r="S1615" s="5"/>
      <c r="T1615" s="6"/>
      <c r="U1615" s="10"/>
      <c r="V1615" s="10"/>
      <c r="W1615" s="12"/>
      <c r="X1615" s="5"/>
      <c r="Y1615" s="11"/>
      <c r="Z1615" s="2"/>
      <c r="AA1615" s="64"/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2"/>
      <c r="DH1615" s="1"/>
      <c r="DI1615" s="1"/>
      <c r="DJ1615" s="1"/>
      <c r="DK1615" s="1"/>
      <c r="DL1615" s="1"/>
      <c r="DM1615" s="1"/>
    </row>
    <row r="1616" spans="1:117" x14ac:dyDescent="0.2">
      <c r="A1616" s="97"/>
      <c r="B1616" s="5"/>
      <c r="C1616" s="5"/>
      <c r="D1616" s="63"/>
      <c r="E1616" s="11"/>
      <c r="F1616" s="143"/>
      <c r="G1616" s="9"/>
      <c r="H1616" s="64"/>
      <c r="I1616" s="64"/>
      <c r="J1616" s="1"/>
      <c r="K1616" s="1"/>
      <c r="L1616" s="5"/>
      <c r="M1616" s="12"/>
      <c r="N1616" s="12"/>
      <c r="O1616" s="5"/>
      <c r="P1616" s="5"/>
      <c r="Q1616" s="10"/>
      <c r="R1616" s="37"/>
      <c r="S1616" s="5"/>
      <c r="T1616" s="6"/>
      <c r="U1616" s="10"/>
      <c r="V1616" s="10"/>
      <c r="W1616" s="12"/>
      <c r="X1616" s="5"/>
      <c r="Y1616" s="11"/>
      <c r="Z1616" s="2"/>
      <c r="AA1616" s="64"/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2"/>
      <c r="DH1616" s="1"/>
      <c r="DI1616" s="1"/>
      <c r="DJ1616" s="1"/>
      <c r="DK1616" s="1"/>
      <c r="DL1616" s="1"/>
      <c r="DM1616" s="1"/>
    </row>
    <row r="1617" spans="1:117" x14ac:dyDescent="0.2">
      <c r="A1617" s="97"/>
      <c r="B1617" s="5"/>
      <c r="C1617" s="5"/>
      <c r="D1617" s="63"/>
      <c r="E1617" s="11"/>
      <c r="F1617" s="143"/>
      <c r="G1617" s="9"/>
      <c r="H1617" s="64"/>
      <c r="I1617" s="64"/>
      <c r="J1617" s="1"/>
      <c r="K1617" s="1"/>
      <c r="L1617" s="5"/>
      <c r="M1617" s="12"/>
      <c r="N1617" s="12"/>
      <c r="O1617" s="5"/>
      <c r="P1617" s="5"/>
      <c r="Q1617" s="10"/>
      <c r="R1617" s="37"/>
      <c r="S1617" s="5"/>
      <c r="T1617" s="6"/>
      <c r="U1617" s="10"/>
      <c r="V1617" s="10"/>
      <c r="W1617" s="12"/>
      <c r="X1617" s="5"/>
      <c r="Y1617" s="11"/>
      <c r="Z1617" s="2"/>
      <c r="AA1617" s="64"/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2"/>
      <c r="DH1617" s="1"/>
      <c r="DI1617" s="1"/>
      <c r="DJ1617" s="1"/>
      <c r="DK1617" s="1"/>
      <c r="DL1617" s="1"/>
      <c r="DM1617" s="1"/>
    </row>
    <row r="1618" spans="1:117" x14ac:dyDescent="0.2">
      <c r="A1618" s="97"/>
      <c r="B1618" s="5"/>
      <c r="C1618" s="5"/>
      <c r="D1618" s="63"/>
      <c r="E1618" s="11"/>
      <c r="F1618" s="143"/>
      <c r="G1618" s="9"/>
      <c r="H1618" s="64"/>
      <c r="I1618" s="64"/>
      <c r="J1618" s="1"/>
      <c r="K1618" s="1"/>
      <c r="L1618" s="5"/>
      <c r="M1618" s="12"/>
      <c r="N1618" s="12"/>
      <c r="O1618" s="5"/>
      <c r="P1618" s="5"/>
      <c r="Q1618" s="10"/>
      <c r="R1618" s="37"/>
      <c r="S1618" s="5"/>
      <c r="T1618" s="6"/>
      <c r="U1618" s="10"/>
      <c r="V1618" s="10"/>
      <c r="W1618" s="12"/>
      <c r="X1618" s="5"/>
      <c r="Y1618" s="11"/>
      <c r="Z1618" s="2"/>
      <c r="AA1618" s="64"/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2"/>
      <c r="DH1618" s="1"/>
      <c r="DI1618" s="1"/>
      <c r="DJ1618" s="1"/>
      <c r="DK1618" s="1"/>
      <c r="DL1618" s="1"/>
      <c r="DM1618" s="1"/>
    </row>
    <row r="1619" spans="1:117" x14ac:dyDescent="0.2">
      <c r="A1619" s="97"/>
      <c r="B1619" s="5"/>
      <c r="C1619" s="5"/>
      <c r="D1619" s="63"/>
      <c r="E1619" s="11"/>
      <c r="F1619" s="143"/>
      <c r="G1619" s="9"/>
      <c r="H1619" s="64"/>
      <c r="I1619" s="64"/>
      <c r="J1619" s="1"/>
      <c r="K1619" s="1"/>
      <c r="L1619" s="5"/>
      <c r="M1619" s="12"/>
      <c r="N1619" s="12"/>
      <c r="O1619" s="5"/>
      <c r="P1619" s="5"/>
      <c r="Q1619" s="10"/>
      <c r="R1619" s="37"/>
      <c r="S1619" s="5"/>
      <c r="T1619" s="6"/>
      <c r="U1619" s="10"/>
      <c r="V1619" s="10"/>
      <c r="W1619" s="12"/>
      <c r="X1619" s="5"/>
      <c r="Y1619" s="11"/>
      <c r="Z1619" s="2"/>
      <c r="AA1619" s="64"/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2"/>
      <c r="DH1619" s="1"/>
      <c r="DI1619" s="1"/>
      <c r="DJ1619" s="1"/>
      <c r="DK1619" s="1"/>
      <c r="DL1619" s="1"/>
      <c r="DM1619" s="1"/>
    </row>
    <row r="1620" spans="1:117" x14ac:dyDescent="0.2">
      <c r="A1620" s="97"/>
      <c r="B1620" s="5"/>
      <c r="C1620" s="5"/>
      <c r="D1620" s="63"/>
      <c r="E1620" s="11"/>
      <c r="F1620" s="143"/>
      <c r="G1620" s="9"/>
      <c r="H1620" s="64"/>
      <c r="I1620" s="64"/>
      <c r="J1620" s="1"/>
      <c r="K1620" s="1"/>
      <c r="L1620" s="5"/>
      <c r="M1620" s="12"/>
      <c r="N1620" s="12"/>
      <c r="O1620" s="5"/>
      <c r="P1620" s="5"/>
      <c r="Q1620" s="10"/>
      <c r="R1620" s="37"/>
      <c r="S1620" s="5"/>
      <c r="T1620" s="6"/>
      <c r="U1620" s="10"/>
      <c r="V1620" s="10"/>
      <c r="W1620" s="12"/>
      <c r="X1620" s="5"/>
      <c r="Y1620" s="11"/>
      <c r="Z1620" s="2"/>
      <c r="AA1620" s="64"/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2"/>
      <c r="DH1620" s="1"/>
      <c r="DI1620" s="1"/>
      <c r="DJ1620" s="1"/>
      <c r="DK1620" s="1"/>
      <c r="DL1620" s="1"/>
      <c r="DM1620" s="1"/>
    </row>
    <row r="1621" spans="1:117" x14ac:dyDescent="0.2">
      <c r="A1621" s="97"/>
      <c r="B1621" s="5"/>
      <c r="C1621" s="5"/>
      <c r="D1621" s="63"/>
      <c r="E1621" s="11"/>
      <c r="F1621" s="143"/>
      <c r="G1621" s="9"/>
      <c r="H1621" s="64"/>
      <c r="I1621" s="64"/>
      <c r="J1621" s="1"/>
      <c r="K1621" s="1"/>
      <c r="L1621" s="5"/>
      <c r="M1621" s="12"/>
      <c r="N1621" s="12"/>
      <c r="O1621" s="5"/>
      <c r="P1621" s="5"/>
      <c r="Q1621" s="10"/>
      <c r="R1621" s="37"/>
      <c r="S1621" s="5"/>
      <c r="T1621" s="6"/>
      <c r="U1621" s="10"/>
      <c r="V1621" s="10"/>
      <c r="W1621" s="12"/>
      <c r="X1621" s="5"/>
      <c r="Y1621" s="11"/>
      <c r="Z1621" s="2"/>
      <c r="AA1621" s="64"/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2"/>
      <c r="DH1621" s="1"/>
      <c r="DI1621" s="1"/>
      <c r="DJ1621" s="1"/>
      <c r="DK1621" s="1"/>
      <c r="DL1621" s="1"/>
      <c r="DM1621" s="1"/>
    </row>
    <row r="1622" spans="1:117" x14ac:dyDescent="0.2">
      <c r="A1622" s="97"/>
      <c r="B1622" s="5"/>
      <c r="C1622" s="5"/>
      <c r="D1622" s="63"/>
      <c r="E1622" s="11"/>
      <c r="F1622" s="143"/>
      <c r="G1622" s="9"/>
      <c r="H1622" s="64"/>
      <c r="I1622" s="64"/>
      <c r="J1622" s="1"/>
      <c r="K1622" s="1"/>
      <c r="L1622" s="5"/>
      <c r="M1622" s="12"/>
      <c r="N1622" s="12"/>
      <c r="O1622" s="5"/>
      <c r="P1622" s="5"/>
      <c r="Q1622" s="10"/>
      <c r="R1622" s="37"/>
      <c r="S1622" s="5"/>
      <c r="T1622" s="6"/>
      <c r="U1622" s="10"/>
      <c r="V1622" s="10"/>
      <c r="W1622" s="12"/>
      <c r="X1622" s="5"/>
      <c r="Y1622" s="11"/>
      <c r="Z1622" s="2"/>
      <c r="AA1622" s="64"/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2"/>
      <c r="DH1622" s="1"/>
      <c r="DI1622" s="1"/>
      <c r="DJ1622" s="1"/>
      <c r="DK1622" s="1"/>
      <c r="DL1622" s="1"/>
      <c r="DM1622" s="1"/>
    </row>
    <row r="1623" spans="1:117" x14ac:dyDescent="0.2">
      <c r="A1623" s="97"/>
      <c r="B1623" s="5"/>
      <c r="C1623" s="5"/>
      <c r="D1623" s="63"/>
      <c r="E1623" s="11"/>
      <c r="F1623" s="143"/>
      <c r="G1623" s="9"/>
      <c r="H1623" s="64"/>
      <c r="I1623" s="64"/>
      <c r="J1623" s="1"/>
      <c r="K1623" s="1"/>
      <c r="L1623" s="5"/>
      <c r="M1623" s="12"/>
      <c r="N1623" s="12"/>
      <c r="O1623" s="5"/>
      <c r="P1623" s="5"/>
      <c r="Q1623" s="10"/>
      <c r="R1623" s="37"/>
      <c r="S1623" s="5"/>
      <c r="T1623" s="6"/>
      <c r="U1623" s="10"/>
      <c r="V1623" s="10"/>
      <c r="W1623" s="12"/>
      <c r="X1623" s="5"/>
      <c r="Y1623" s="11"/>
      <c r="Z1623" s="2"/>
      <c r="AA1623" s="64"/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2"/>
      <c r="DH1623" s="1"/>
      <c r="DI1623" s="1"/>
      <c r="DJ1623" s="1"/>
      <c r="DK1623" s="1"/>
      <c r="DL1623" s="1"/>
      <c r="DM1623" s="1"/>
    </row>
    <row r="1624" spans="1:117" x14ac:dyDescent="0.2">
      <c r="A1624" s="97"/>
      <c r="B1624" s="5"/>
      <c r="C1624" s="5"/>
      <c r="D1624" s="63"/>
      <c r="E1624" s="11"/>
      <c r="F1624" s="143"/>
      <c r="G1624" s="9"/>
      <c r="H1624" s="64"/>
      <c r="I1624" s="64"/>
      <c r="J1624" s="1"/>
      <c r="K1624" s="1"/>
      <c r="L1624" s="5"/>
      <c r="M1624" s="12"/>
      <c r="N1624" s="12"/>
      <c r="O1624" s="5"/>
      <c r="P1624" s="5"/>
      <c r="Q1624" s="10"/>
      <c r="R1624" s="37"/>
      <c r="S1624" s="5"/>
      <c r="T1624" s="6"/>
      <c r="U1624" s="10"/>
      <c r="V1624" s="10"/>
      <c r="W1624" s="12"/>
      <c r="X1624" s="5"/>
      <c r="Y1624" s="11"/>
      <c r="Z1624" s="2"/>
      <c r="AA1624" s="64"/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2"/>
      <c r="DH1624" s="1"/>
      <c r="DI1624" s="1"/>
      <c r="DJ1624" s="1"/>
      <c r="DK1624" s="1"/>
      <c r="DL1624" s="1"/>
      <c r="DM1624" s="1"/>
    </row>
    <row r="1625" spans="1:117" x14ac:dyDescent="0.2">
      <c r="A1625" s="97"/>
      <c r="B1625" s="5"/>
      <c r="C1625" s="5"/>
      <c r="D1625" s="63"/>
      <c r="E1625" s="11"/>
      <c r="F1625" s="143"/>
      <c r="G1625" s="9"/>
      <c r="H1625" s="64"/>
      <c r="I1625" s="64"/>
      <c r="J1625" s="1"/>
      <c r="K1625" s="1"/>
      <c r="L1625" s="5"/>
      <c r="M1625" s="12"/>
      <c r="N1625" s="12"/>
      <c r="O1625" s="5"/>
      <c r="P1625" s="5"/>
      <c r="Q1625" s="10"/>
      <c r="R1625" s="37"/>
      <c r="S1625" s="5"/>
      <c r="T1625" s="6"/>
      <c r="U1625" s="10"/>
      <c r="V1625" s="10"/>
      <c r="W1625" s="12"/>
      <c r="X1625" s="5"/>
      <c r="Y1625" s="11"/>
      <c r="Z1625" s="2"/>
      <c r="AA1625" s="64"/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2"/>
      <c r="DH1625" s="1"/>
      <c r="DI1625" s="1"/>
      <c r="DJ1625" s="1"/>
      <c r="DK1625" s="1"/>
      <c r="DL1625" s="1"/>
      <c r="DM1625" s="1"/>
    </row>
    <row r="1626" spans="1:117" x14ac:dyDescent="0.2">
      <c r="A1626" s="97"/>
      <c r="B1626" s="5"/>
      <c r="C1626" s="5"/>
      <c r="D1626" s="63"/>
      <c r="E1626" s="11"/>
      <c r="F1626" s="143"/>
      <c r="G1626" s="9"/>
      <c r="H1626" s="64"/>
      <c r="I1626" s="64"/>
      <c r="J1626" s="1"/>
      <c r="K1626" s="1"/>
      <c r="L1626" s="5"/>
      <c r="M1626" s="12"/>
      <c r="N1626" s="12"/>
      <c r="O1626" s="5"/>
      <c r="P1626" s="5"/>
      <c r="Q1626" s="10"/>
      <c r="R1626" s="37"/>
      <c r="S1626" s="5"/>
      <c r="T1626" s="6"/>
      <c r="U1626" s="10"/>
      <c r="V1626" s="10"/>
      <c r="W1626" s="12"/>
      <c r="X1626" s="5"/>
      <c r="Y1626" s="11"/>
      <c r="Z1626" s="2"/>
      <c r="AA1626" s="64"/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2"/>
      <c r="DH1626" s="1"/>
      <c r="DI1626" s="1"/>
      <c r="DJ1626" s="1"/>
      <c r="DK1626" s="1"/>
      <c r="DL1626" s="1"/>
      <c r="DM1626" s="1"/>
    </row>
    <row r="1627" spans="1:117" x14ac:dyDescent="0.2">
      <c r="A1627" s="97"/>
      <c r="B1627" s="5"/>
      <c r="C1627" s="5"/>
      <c r="D1627" s="63"/>
      <c r="E1627" s="11"/>
      <c r="F1627" s="143"/>
      <c r="G1627" s="9"/>
      <c r="H1627" s="64"/>
      <c r="I1627" s="64"/>
      <c r="J1627" s="1"/>
      <c r="K1627" s="1"/>
      <c r="L1627" s="5"/>
      <c r="M1627" s="12"/>
      <c r="N1627" s="12"/>
      <c r="O1627" s="5"/>
      <c r="P1627" s="5"/>
      <c r="Q1627" s="10"/>
      <c r="R1627" s="37"/>
      <c r="S1627" s="5"/>
      <c r="T1627" s="6"/>
      <c r="U1627" s="10"/>
      <c r="V1627" s="10"/>
      <c r="W1627" s="12"/>
      <c r="X1627" s="5"/>
      <c r="Y1627" s="11"/>
      <c r="Z1627" s="2"/>
      <c r="AA1627" s="64"/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2"/>
      <c r="DH1627" s="1"/>
      <c r="DI1627" s="1"/>
      <c r="DJ1627" s="1"/>
      <c r="DK1627" s="1"/>
      <c r="DL1627" s="1"/>
      <c r="DM1627" s="1"/>
    </row>
    <row r="1628" spans="1:117" x14ac:dyDescent="0.2">
      <c r="A1628" s="97"/>
      <c r="B1628" s="5"/>
      <c r="C1628" s="5"/>
      <c r="D1628" s="63"/>
      <c r="E1628" s="11"/>
      <c r="F1628" s="143"/>
      <c r="G1628" s="9"/>
      <c r="H1628" s="64"/>
      <c r="I1628" s="64"/>
      <c r="J1628" s="1"/>
      <c r="K1628" s="1"/>
      <c r="L1628" s="5"/>
      <c r="M1628" s="12"/>
      <c r="N1628" s="12"/>
      <c r="O1628" s="5"/>
      <c r="P1628" s="5"/>
      <c r="Q1628" s="10"/>
      <c r="R1628" s="37"/>
      <c r="S1628" s="5"/>
      <c r="T1628" s="6"/>
      <c r="U1628" s="10"/>
      <c r="V1628" s="10"/>
      <c r="W1628" s="12"/>
      <c r="X1628" s="5"/>
      <c r="Y1628" s="11"/>
      <c r="Z1628" s="2"/>
      <c r="AA1628" s="64"/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2"/>
      <c r="DH1628" s="1"/>
      <c r="DI1628" s="1"/>
      <c r="DJ1628" s="1"/>
      <c r="DK1628" s="1"/>
      <c r="DL1628" s="1"/>
      <c r="DM1628" s="1"/>
    </row>
    <row r="1629" spans="1:117" x14ac:dyDescent="0.2">
      <c r="A1629" s="97"/>
      <c r="B1629" s="5"/>
      <c r="C1629" s="5"/>
      <c r="D1629" s="63"/>
      <c r="E1629" s="11"/>
      <c r="F1629" s="143"/>
      <c r="G1629" s="9"/>
      <c r="H1629" s="64"/>
      <c r="I1629" s="64"/>
      <c r="J1629" s="1"/>
      <c r="K1629" s="1"/>
      <c r="L1629" s="5"/>
      <c r="M1629" s="12"/>
      <c r="N1629" s="12"/>
      <c r="O1629" s="5"/>
      <c r="P1629" s="5"/>
      <c r="Q1629" s="10"/>
      <c r="R1629" s="37"/>
      <c r="S1629" s="5"/>
      <c r="T1629" s="6"/>
      <c r="U1629" s="10"/>
      <c r="V1629" s="10"/>
      <c r="W1629" s="12"/>
      <c r="X1629" s="5"/>
      <c r="Y1629" s="11"/>
      <c r="Z1629" s="2"/>
      <c r="AA1629" s="64"/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2"/>
      <c r="DH1629" s="1"/>
      <c r="DI1629" s="1"/>
      <c r="DJ1629" s="1"/>
      <c r="DK1629" s="1"/>
      <c r="DL1629" s="1"/>
      <c r="DM1629" s="1"/>
    </row>
    <row r="1630" spans="1:117" x14ac:dyDescent="0.2">
      <c r="A1630" s="97"/>
      <c r="B1630" s="5"/>
      <c r="C1630" s="5"/>
      <c r="D1630" s="63"/>
      <c r="E1630" s="11"/>
      <c r="F1630" s="143"/>
      <c r="G1630" s="9"/>
      <c r="H1630" s="64"/>
      <c r="I1630" s="64"/>
      <c r="J1630" s="1"/>
      <c r="K1630" s="1"/>
      <c r="L1630" s="5"/>
      <c r="M1630" s="12"/>
      <c r="N1630" s="12"/>
      <c r="O1630" s="5"/>
      <c r="P1630" s="5"/>
      <c r="Q1630" s="10"/>
      <c r="R1630" s="37"/>
      <c r="S1630" s="5"/>
      <c r="T1630" s="6"/>
      <c r="U1630" s="10"/>
      <c r="V1630" s="10"/>
      <c r="W1630" s="12"/>
      <c r="X1630" s="5"/>
      <c r="Y1630" s="11"/>
      <c r="Z1630" s="2"/>
      <c r="AA1630" s="64"/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2"/>
      <c r="DH1630" s="1"/>
      <c r="DI1630" s="1"/>
      <c r="DJ1630" s="1"/>
      <c r="DK1630" s="1"/>
      <c r="DL1630" s="1"/>
      <c r="DM1630" s="1"/>
    </row>
    <row r="1631" spans="1:117" x14ac:dyDescent="0.2">
      <c r="A1631" s="97"/>
      <c r="B1631" s="5"/>
      <c r="C1631" s="5"/>
      <c r="D1631" s="63"/>
      <c r="E1631" s="11"/>
      <c r="F1631" s="143"/>
      <c r="G1631" s="9"/>
      <c r="H1631" s="64"/>
      <c r="I1631" s="64"/>
      <c r="J1631" s="1"/>
      <c r="K1631" s="1"/>
      <c r="L1631" s="5"/>
      <c r="M1631" s="12"/>
      <c r="N1631" s="12"/>
      <c r="O1631" s="5"/>
      <c r="P1631" s="5"/>
      <c r="Q1631" s="10"/>
      <c r="R1631" s="37"/>
      <c r="S1631" s="5"/>
      <c r="T1631" s="6"/>
      <c r="U1631" s="10"/>
      <c r="V1631" s="10"/>
      <c r="W1631" s="12"/>
      <c r="X1631" s="5"/>
      <c r="Y1631" s="11"/>
      <c r="Z1631" s="2"/>
      <c r="AA1631" s="64"/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2"/>
      <c r="DH1631" s="1"/>
      <c r="DI1631" s="1"/>
      <c r="DJ1631" s="1"/>
      <c r="DK1631" s="1"/>
      <c r="DL1631" s="1"/>
      <c r="DM1631" s="1"/>
    </row>
    <row r="1632" spans="1:117" x14ac:dyDescent="0.2">
      <c r="A1632" s="97"/>
      <c r="B1632" s="5"/>
      <c r="C1632" s="5"/>
      <c r="D1632" s="63"/>
      <c r="E1632" s="11"/>
      <c r="F1632" s="143"/>
      <c r="G1632" s="9"/>
      <c r="H1632" s="64"/>
      <c r="I1632" s="64"/>
      <c r="J1632" s="1"/>
      <c r="K1632" s="1"/>
      <c r="L1632" s="5"/>
      <c r="M1632" s="12"/>
      <c r="N1632" s="12"/>
      <c r="O1632" s="5"/>
      <c r="P1632" s="5"/>
      <c r="Q1632" s="10"/>
      <c r="R1632" s="37"/>
      <c r="S1632" s="5"/>
      <c r="T1632" s="6"/>
      <c r="U1632" s="10"/>
      <c r="V1632" s="10"/>
      <c r="W1632" s="12"/>
      <c r="X1632" s="5"/>
      <c r="Y1632" s="11"/>
      <c r="Z1632" s="2"/>
      <c r="AA1632" s="64"/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2"/>
      <c r="DH1632" s="1"/>
      <c r="DI1632" s="1"/>
      <c r="DJ1632" s="1"/>
      <c r="DK1632" s="1"/>
      <c r="DL1632" s="1"/>
      <c r="DM1632" s="1"/>
    </row>
    <row r="1633" spans="1:117" x14ac:dyDescent="0.2">
      <c r="A1633" s="97"/>
      <c r="B1633" s="5"/>
      <c r="C1633" s="5"/>
      <c r="D1633" s="63"/>
      <c r="E1633" s="11"/>
      <c r="F1633" s="143"/>
      <c r="G1633" s="9"/>
      <c r="H1633" s="64"/>
      <c r="I1633" s="64"/>
      <c r="J1633" s="1"/>
      <c r="K1633" s="1"/>
      <c r="L1633" s="5"/>
      <c r="M1633" s="12"/>
      <c r="N1633" s="12"/>
      <c r="O1633" s="5"/>
      <c r="P1633" s="5"/>
      <c r="Q1633" s="10"/>
      <c r="R1633" s="37"/>
      <c r="S1633" s="5"/>
      <c r="T1633" s="6"/>
      <c r="U1633" s="10"/>
      <c r="V1633" s="10"/>
      <c r="W1633" s="12"/>
      <c r="X1633" s="5"/>
      <c r="Y1633" s="11"/>
      <c r="Z1633" s="2"/>
      <c r="AA1633" s="64"/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2"/>
      <c r="DH1633" s="1"/>
      <c r="DI1633" s="1"/>
      <c r="DJ1633" s="1"/>
      <c r="DK1633" s="1"/>
      <c r="DL1633" s="1"/>
      <c r="DM1633" s="1"/>
    </row>
    <row r="1634" spans="1:117" x14ac:dyDescent="0.2">
      <c r="A1634" s="97"/>
      <c r="B1634" s="5"/>
      <c r="C1634" s="5"/>
      <c r="D1634" s="63"/>
      <c r="E1634" s="11"/>
      <c r="F1634" s="143"/>
      <c r="G1634" s="9"/>
      <c r="H1634" s="64"/>
      <c r="I1634" s="64"/>
      <c r="J1634" s="1"/>
      <c r="K1634" s="1"/>
      <c r="L1634" s="5"/>
      <c r="M1634" s="12"/>
      <c r="N1634" s="12"/>
      <c r="O1634" s="5"/>
      <c r="P1634" s="5"/>
      <c r="Q1634" s="10"/>
      <c r="R1634" s="37"/>
      <c r="S1634" s="5"/>
      <c r="T1634" s="6"/>
      <c r="U1634" s="10"/>
      <c r="V1634" s="10"/>
      <c r="W1634" s="12"/>
      <c r="X1634" s="5"/>
      <c r="Y1634" s="11"/>
      <c r="Z1634" s="2"/>
      <c r="AA1634" s="64"/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2"/>
      <c r="DH1634" s="1"/>
      <c r="DI1634" s="1"/>
      <c r="DJ1634" s="1"/>
      <c r="DK1634" s="1"/>
      <c r="DL1634" s="1"/>
      <c r="DM1634" s="1"/>
    </row>
    <row r="1635" spans="1:117" x14ac:dyDescent="0.2">
      <c r="A1635" s="97"/>
      <c r="B1635" s="5"/>
      <c r="C1635" s="5"/>
      <c r="D1635" s="63"/>
      <c r="E1635" s="11"/>
      <c r="F1635" s="143"/>
      <c r="G1635" s="9"/>
      <c r="H1635" s="64"/>
      <c r="I1635" s="64"/>
      <c r="J1635" s="1"/>
      <c r="K1635" s="1"/>
      <c r="L1635" s="5"/>
      <c r="M1635" s="12"/>
      <c r="N1635" s="12"/>
      <c r="O1635" s="5"/>
      <c r="P1635" s="5"/>
      <c r="Q1635" s="10"/>
      <c r="R1635" s="37"/>
      <c r="S1635" s="5"/>
      <c r="T1635" s="6"/>
      <c r="U1635" s="10"/>
      <c r="V1635" s="10"/>
      <c r="W1635" s="12"/>
      <c r="X1635" s="5"/>
      <c r="Y1635" s="11"/>
      <c r="Z1635" s="2"/>
      <c r="AA1635" s="64"/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2"/>
      <c r="DH1635" s="1"/>
      <c r="DI1635" s="1"/>
      <c r="DJ1635" s="1"/>
      <c r="DK1635" s="1"/>
      <c r="DL1635" s="1"/>
      <c r="DM1635" s="1"/>
    </row>
    <row r="1636" spans="1:117" x14ac:dyDescent="0.2">
      <c r="A1636" s="97"/>
      <c r="B1636" s="5"/>
      <c r="C1636" s="5"/>
      <c r="D1636" s="63"/>
      <c r="E1636" s="11"/>
      <c r="F1636" s="143"/>
      <c r="G1636" s="9"/>
      <c r="H1636" s="64"/>
      <c r="I1636" s="64"/>
      <c r="J1636" s="1"/>
      <c r="K1636" s="1"/>
      <c r="L1636" s="5"/>
      <c r="M1636" s="12"/>
      <c r="N1636" s="12"/>
      <c r="O1636" s="5"/>
      <c r="P1636" s="5"/>
      <c r="Q1636" s="10"/>
      <c r="R1636" s="37"/>
      <c r="S1636" s="5"/>
      <c r="T1636" s="6"/>
      <c r="U1636" s="10"/>
      <c r="V1636" s="10"/>
      <c r="W1636" s="12"/>
      <c r="X1636" s="5"/>
      <c r="Y1636" s="11"/>
      <c r="Z1636" s="2"/>
      <c r="AA1636" s="64"/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2"/>
      <c r="DH1636" s="1"/>
      <c r="DI1636" s="1"/>
      <c r="DJ1636" s="1"/>
      <c r="DK1636" s="1"/>
      <c r="DL1636" s="1"/>
      <c r="DM1636" s="1"/>
    </row>
    <row r="1637" spans="1:117" x14ac:dyDescent="0.2">
      <c r="A1637" s="97"/>
      <c r="B1637" s="5"/>
      <c r="C1637" s="5"/>
      <c r="D1637" s="63"/>
      <c r="E1637" s="11"/>
      <c r="F1637" s="143"/>
      <c r="G1637" s="9"/>
      <c r="H1637" s="64"/>
      <c r="I1637" s="64"/>
      <c r="J1637" s="1"/>
      <c r="K1637" s="1"/>
      <c r="L1637" s="5"/>
      <c r="M1637" s="12"/>
      <c r="N1637" s="12"/>
      <c r="O1637" s="5"/>
      <c r="P1637" s="5"/>
      <c r="Q1637" s="10"/>
      <c r="R1637" s="37"/>
      <c r="S1637" s="5"/>
      <c r="T1637" s="6"/>
      <c r="U1637" s="10"/>
      <c r="V1637" s="10"/>
      <c r="W1637" s="12"/>
      <c r="X1637" s="5"/>
      <c r="Y1637" s="11"/>
      <c r="Z1637" s="2"/>
      <c r="AA1637" s="64"/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2"/>
      <c r="DH1637" s="1"/>
      <c r="DI1637" s="1"/>
      <c r="DJ1637" s="1"/>
      <c r="DK1637" s="1"/>
      <c r="DL1637" s="1"/>
      <c r="DM1637" s="1"/>
    </row>
    <row r="1638" spans="1:117" x14ac:dyDescent="0.2">
      <c r="A1638" s="97"/>
      <c r="B1638" s="5"/>
      <c r="C1638" s="5"/>
      <c r="D1638" s="63"/>
      <c r="E1638" s="11"/>
      <c r="F1638" s="143"/>
      <c r="G1638" s="9"/>
      <c r="H1638" s="64"/>
      <c r="I1638" s="64"/>
      <c r="J1638" s="1"/>
      <c r="K1638" s="1"/>
      <c r="L1638" s="5"/>
      <c r="M1638" s="12"/>
      <c r="N1638" s="12"/>
      <c r="O1638" s="5"/>
      <c r="P1638" s="5"/>
      <c r="Q1638" s="10"/>
      <c r="R1638" s="37"/>
      <c r="S1638" s="5"/>
      <c r="T1638" s="6"/>
      <c r="U1638" s="10"/>
      <c r="V1638" s="10"/>
      <c r="W1638" s="12"/>
      <c r="X1638" s="5"/>
      <c r="Y1638" s="11"/>
      <c r="Z1638" s="2"/>
      <c r="AA1638" s="64"/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2"/>
      <c r="DH1638" s="1"/>
      <c r="DI1638" s="1"/>
      <c r="DJ1638" s="1"/>
      <c r="DK1638" s="1"/>
      <c r="DL1638" s="1"/>
      <c r="DM1638" s="1"/>
    </row>
    <row r="1639" spans="1:117" x14ac:dyDescent="0.2">
      <c r="A1639" s="97"/>
      <c r="B1639" s="5"/>
      <c r="C1639" s="5"/>
      <c r="D1639" s="63"/>
      <c r="E1639" s="11"/>
      <c r="F1639" s="143"/>
      <c r="G1639" s="9"/>
      <c r="H1639" s="64"/>
      <c r="I1639" s="64"/>
      <c r="J1639" s="1"/>
      <c r="K1639" s="1"/>
      <c r="L1639" s="5"/>
      <c r="M1639" s="12"/>
      <c r="N1639" s="12"/>
      <c r="O1639" s="5"/>
      <c r="P1639" s="5"/>
      <c r="Q1639" s="10"/>
      <c r="R1639" s="37"/>
      <c r="S1639" s="5"/>
      <c r="T1639" s="6"/>
      <c r="U1639" s="10"/>
      <c r="V1639" s="10"/>
      <c r="W1639" s="12"/>
      <c r="X1639" s="5"/>
      <c r="Y1639" s="11"/>
      <c r="Z1639" s="2"/>
      <c r="AA1639" s="64"/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2"/>
      <c r="DH1639" s="1"/>
      <c r="DI1639" s="1"/>
      <c r="DJ1639" s="1"/>
      <c r="DK1639" s="1"/>
      <c r="DL1639" s="1"/>
      <c r="DM1639" s="1"/>
    </row>
    <row r="1640" spans="1:117" x14ac:dyDescent="0.2">
      <c r="A1640" s="97"/>
      <c r="B1640" s="5"/>
      <c r="C1640" s="5"/>
      <c r="D1640" s="63"/>
      <c r="E1640" s="11"/>
      <c r="F1640" s="143"/>
      <c r="G1640" s="9"/>
      <c r="H1640" s="64"/>
      <c r="I1640" s="64"/>
      <c r="J1640" s="1"/>
      <c r="K1640" s="1"/>
      <c r="L1640" s="5"/>
      <c r="M1640" s="12"/>
      <c r="N1640" s="12"/>
      <c r="O1640" s="5"/>
      <c r="P1640" s="5"/>
      <c r="Q1640" s="10"/>
      <c r="R1640" s="37"/>
      <c r="S1640" s="5"/>
      <c r="T1640" s="6"/>
      <c r="U1640" s="10"/>
      <c r="V1640" s="10"/>
      <c r="W1640" s="12"/>
      <c r="X1640" s="5"/>
      <c r="Y1640" s="11"/>
      <c r="Z1640" s="2"/>
      <c r="AA1640" s="64"/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2"/>
      <c r="DH1640" s="1"/>
      <c r="DI1640" s="1"/>
      <c r="DJ1640" s="1"/>
      <c r="DK1640" s="1"/>
      <c r="DL1640" s="1"/>
      <c r="DM1640" s="1"/>
    </row>
    <row r="1641" spans="1:117" x14ac:dyDescent="0.2">
      <c r="A1641" s="97"/>
      <c r="B1641" s="5"/>
      <c r="C1641" s="5"/>
      <c r="D1641" s="63"/>
      <c r="E1641" s="11"/>
      <c r="F1641" s="143"/>
      <c r="G1641" s="9"/>
      <c r="H1641" s="64"/>
      <c r="I1641" s="64"/>
      <c r="J1641" s="1"/>
      <c r="K1641" s="1"/>
      <c r="L1641" s="5"/>
      <c r="M1641" s="12"/>
      <c r="N1641" s="12"/>
      <c r="O1641" s="5"/>
      <c r="P1641" s="5"/>
      <c r="Q1641" s="10"/>
      <c r="R1641" s="37"/>
      <c r="S1641" s="5"/>
      <c r="T1641" s="6"/>
      <c r="U1641" s="10"/>
      <c r="V1641" s="10"/>
      <c r="W1641" s="12"/>
      <c r="X1641" s="5"/>
      <c r="Y1641" s="11"/>
      <c r="Z1641" s="2"/>
      <c r="AA1641" s="64"/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2"/>
      <c r="DH1641" s="1"/>
      <c r="DI1641" s="1"/>
      <c r="DJ1641" s="1"/>
      <c r="DK1641" s="1"/>
      <c r="DL1641" s="1"/>
      <c r="DM1641" s="1"/>
    </row>
    <row r="1642" spans="1:117" x14ac:dyDescent="0.2">
      <c r="A1642" s="97"/>
      <c r="B1642" s="5"/>
      <c r="C1642" s="5"/>
      <c r="D1642" s="63"/>
      <c r="E1642" s="11"/>
      <c r="F1642" s="143"/>
      <c r="G1642" s="9"/>
      <c r="H1642" s="64"/>
      <c r="I1642" s="64"/>
      <c r="J1642" s="1"/>
      <c r="K1642" s="1"/>
      <c r="L1642" s="5"/>
      <c r="M1642" s="12"/>
      <c r="N1642" s="12"/>
      <c r="O1642" s="5"/>
      <c r="P1642" s="5"/>
      <c r="Q1642" s="10"/>
      <c r="R1642" s="37"/>
      <c r="S1642" s="5"/>
      <c r="T1642" s="6"/>
      <c r="U1642" s="10"/>
      <c r="V1642" s="10"/>
      <c r="W1642" s="12"/>
      <c r="X1642" s="5"/>
      <c r="Y1642" s="11"/>
      <c r="Z1642" s="2"/>
      <c r="AA1642" s="64"/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2"/>
      <c r="DH1642" s="1"/>
      <c r="DI1642" s="1"/>
      <c r="DJ1642" s="1"/>
      <c r="DK1642" s="1"/>
      <c r="DL1642" s="1"/>
      <c r="DM1642" s="1"/>
    </row>
    <row r="1643" spans="1:117" x14ac:dyDescent="0.2">
      <c r="A1643" s="97"/>
      <c r="B1643" s="5"/>
      <c r="C1643" s="5"/>
      <c r="D1643" s="63"/>
      <c r="E1643" s="11"/>
      <c r="F1643" s="143"/>
      <c r="G1643" s="9"/>
      <c r="H1643" s="64"/>
      <c r="I1643" s="64"/>
      <c r="J1643" s="1"/>
      <c r="K1643" s="1"/>
      <c r="L1643" s="5"/>
      <c r="M1643" s="12"/>
      <c r="N1643" s="12"/>
      <c r="O1643" s="5"/>
      <c r="P1643" s="5"/>
      <c r="Q1643" s="10"/>
      <c r="R1643" s="37"/>
      <c r="S1643" s="5"/>
      <c r="T1643" s="6"/>
      <c r="U1643" s="10"/>
      <c r="V1643" s="10"/>
      <c r="W1643" s="12"/>
      <c r="X1643" s="5"/>
      <c r="Y1643" s="11"/>
      <c r="Z1643" s="2"/>
      <c r="AA1643" s="64"/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2"/>
      <c r="DH1643" s="1"/>
      <c r="DI1643" s="1"/>
      <c r="DJ1643" s="1"/>
      <c r="DK1643" s="1"/>
      <c r="DL1643" s="1"/>
      <c r="DM1643" s="1"/>
    </row>
    <row r="1644" spans="1:117" x14ac:dyDescent="0.2">
      <c r="A1644" s="97"/>
      <c r="B1644" s="5"/>
      <c r="C1644" s="5"/>
      <c r="D1644" s="63"/>
      <c r="E1644" s="11"/>
      <c r="F1644" s="143"/>
      <c r="G1644" s="9"/>
      <c r="H1644" s="64"/>
      <c r="I1644" s="64"/>
      <c r="J1644" s="1"/>
      <c r="K1644" s="1"/>
      <c r="L1644" s="5"/>
      <c r="M1644" s="12"/>
      <c r="N1644" s="12"/>
      <c r="O1644" s="5"/>
      <c r="P1644" s="5"/>
      <c r="Q1644" s="10"/>
      <c r="R1644" s="37"/>
      <c r="S1644" s="5"/>
      <c r="T1644" s="6"/>
      <c r="U1644" s="10"/>
      <c r="V1644" s="10"/>
      <c r="W1644" s="12"/>
      <c r="X1644" s="5"/>
      <c r="Y1644" s="11"/>
      <c r="Z1644" s="2"/>
      <c r="AA1644" s="64"/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2"/>
      <c r="DH1644" s="1"/>
      <c r="DI1644" s="1"/>
      <c r="DJ1644" s="1"/>
      <c r="DK1644" s="1"/>
      <c r="DL1644" s="1"/>
      <c r="DM1644" s="1"/>
    </row>
    <row r="1645" spans="1:117" x14ac:dyDescent="0.2">
      <c r="A1645" s="97"/>
      <c r="B1645" s="5"/>
      <c r="C1645" s="5"/>
      <c r="D1645" s="63"/>
      <c r="E1645" s="11"/>
      <c r="F1645" s="143"/>
      <c r="G1645" s="9"/>
      <c r="H1645" s="64"/>
      <c r="I1645" s="64"/>
      <c r="J1645" s="1"/>
      <c r="K1645" s="1"/>
      <c r="L1645" s="5"/>
      <c r="M1645" s="12"/>
      <c r="N1645" s="12"/>
      <c r="O1645" s="5"/>
      <c r="P1645" s="5"/>
      <c r="Q1645" s="10"/>
      <c r="R1645" s="37"/>
      <c r="S1645" s="5"/>
      <c r="T1645" s="6"/>
      <c r="U1645" s="10"/>
      <c r="V1645" s="10"/>
      <c r="W1645" s="12"/>
      <c r="X1645" s="5"/>
      <c r="Y1645" s="11"/>
      <c r="Z1645" s="2"/>
      <c r="AA1645" s="64"/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2"/>
      <c r="DH1645" s="1"/>
      <c r="DI1645" s="1"/>
      <c r="DJ1645" s="1"/>
      <c r="DK1645" s="1"/>
      <c r="DL1645" s="1"/>
      <c r="DM1645" s="1"/>
    </row>
    <row r="1646" spans="1:117" x14ac:dyDescent="0.2">
      <c r="A1646" s="97"/>
      <c r="B1646" s="5"/>
      <c r="C1646" s="5"/>
      <c r="D1646" s="63"/>
      <c r="E1646" s="11"/>
      <c r="F1646" s="143"/>
      <c r="G1646" s="9"/>
      <c r="H1646" s="64"/>
      <c r="I1646" s="64"/>
      <c r="J1646" s="1"/>
      <c r="K1646" s="1"/>
      <c r="L1646" s="5"/>
      <c r="M1646" s="12"/>
      <c r="N1646" s="12"/>
      <c r="O1646" s="5"/>
      <c r="P1646" s="5"/>
      <c r="Q1646" s="10"/>
      <c r="R1646" s="37"/>
      <c r="S1646" s="5"/>
      <c r="T1646" s="6"/>
      <c r="U1646" s="10"/>
      <c r="V1646" s="10"/>
      <c r="W1646" s="12"/>
      <c r="X1646" s="5"/>
      <c r="Y1646" s="11"/>
      <c r="Z1646" s="2"/>
      <c r="AA1646" s="64"/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2"/>
      <c r="DH1646" s="1"/>
      <c r="DI1646" s="1"/>
      <c r="DJ1646" s="1"/>
      <c r="DK1646" s="1"/>
      <c r="DL1646" s="1"/>
      <c r="DM1646" s="1"/>
    </row>
    <row r="1647" spans="1:117" x14ac:dyDescent="0.2">
      <c r="A1647" s="97"/>
      <c r="B1647" s="5"/>
      <c r="C1647" s="5"/>
      <c r="D1647" s="63"/>
      <c r="E1647" s="11"/>
      <c r="F1647" s="143"/>
      <c r="G1647" s="9"/>
      <c r="H1647" s="64"/>
      <c r="I1647" s="64"/>
      <c r="J1647" s="1"/>
      <c r="K1647" s="1"/>
      <c r="L1647" s="5"/>
      <c r="M1647" s="12"/>
      <c r="N1647" s="12"/>
      <c r="O1647" s="5"/>
      <c r="P1647" s="5"/>
      <c r="Q1647" s="10"/>
      <c r="R1647" s="37"/>
      <c r="S1647" s="5"/>
      <c r="T1647" s="6"/>
      <c r="U1647" s="10"/>
      <c r="V1647" s="10"/>
      <c r="W1647" s="12"/>
      <c r="X1647" s="5"/>
      <c r="Y1647" s="11"/>
      <c r="Z1647" s="2"/>
      <c r="AA1647" s="64"/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2"/>
      <c r="DH1647" s="1"/>
      <c r="DI1647" s="1"/>
      <c r="DJ1647" s="1"/>
      <c r="DK1647" s="1"/>
      <c r="DL1647" s="1"/>
      <c r="DM1647" s="1"/>
    </row>
    <row r="1648" spans="1:117" x14ac:dyDescent="0.2">
      <c r="A1648" s="97"/>
      <c r="B1648" s="5"/>
      <c r="C1648" s="5"/>
      <c r="D1648" s="63"/>
      <c r="E1648" s="11"/>
      <c r="F1648" s="143"/>
      <c r="G1648" s="9"/>
      <c r="H1648" s="64"/>
      <c r="I1648" s="64"/>
      <c r="J1648" s="1"/>
      <c r="K1648" s="1"/>
      <c r="L1648" s="5"/>
      <c r="M1648" s="12"/>
      <c r="N1648" s="12"/>
      <c r="O1648" s="5"/>
      <c r="P1648" s="5"/>
      <c r="Q1648" s="10"/>
      <c r="R1648" s="37"/>
      <c r="S1648" s="5"/>
      <c r="T1648" s="6"/>
      <c r="U1648" s="10"/>
      <c r="V1648" s="10"/>
      <c r="W1648" s="12"/>
      <c r="X1648" s="5"/>
      <c r="Y1648" s="11"/>
      <c r="Z1648" s="2"/>
      <c r="AA1648" s="64"/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2"/>
      <c r="DH1648" s="1"/>
      <c r="DI1648" s="1"/>
      <c r="DJ1648" s="1"/>
      <c r="DK1648" s="1"/>
      <c r="DL1648" s="1"/>
      <c r="DM1648" s="1"/>
    </row>
    <row r="1649" spans="1:117" x14ac:dyDescent="0.2">
      <c r="A1649" s="97"/>
      <c r="B1649" s="5"/>
      <c r="C1649" s="5"/>
      <c r="D1649" s="63"/>
      <c r="E1649" s="11"/>
      <c r="F1649" s="143"/>
      <c r="G1649" s="9"/>
      <c r="H1649" s="64"/>
      <c r="I1649" s="64"/>
      <c r="J1649" s="1"/>
      <c r="K1649" s="1"/>
      <c r="L1649" s="5"/>
      <c r="M1649" s="12"/>
      <c r="N1649" s="12"/>
      <c r="O1649" s="5"/>
      <c r="P1649" s="5"/>
      <c r="Q1649" s="10"/>
      <c r="R1649" s="37"/>
      <c r="S1649" s="5"/>
      <c r="T1649" s="6"/>
      <c r="U1649" s="10"/>
      <c r="V1649" s="10"/>
      <c r="W1649" s="12"/>
      <c r="X1649" s="5"/>
      <c r="Y1649" s="11"/>
      <c r="Z1649" s="2"/>
      <c r="AA1649" s="64"/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2"/>
      <c r="DH1649" s="1"/>
      <c r="DI1649" s="1"/>
      <c r="DJ1649" s="1"/>
      <c r="DK1649" s="1"/>
      <c r="DL1649" s="1"/>
      <c r="DM1649" s="1"/>
    </row>
    <row r="1650" spans="1:117" x14ac:dyDescent="0.2">
      <c r="A1650" s="97"/>
      <c r="B1650" s="5"/>
      <c r="C1650" s="5"/>
      <c r="D1650" s="63"/>
      <c r="E1650" s="11"/>
      <c r="F1650" s="143"/>
      <c r="G1650" s="9"/>
      <c r="H1650" s="64"/>
      <c r="I1650" s="64"/>
      <c r="J1650" s="1"/>
      <c r="K1650" s="1"/>
      <c r="L1650" s="5"/>
      <c r="M1650" s="12"/>
      <c r="N1650" s="12"/>
      <c r="O1650" s="5"/>
      <c r="P1650" s="5"/>
      <c r="Q1650" s="10"/>
      <c r="R1650" s="37"/>
      <c r="S1650" s="5"/>
      <c r="T1650" s="6"/>
      <c r="U1650" s="10"/>
      <c r="V1650" s="10"/>
      <c r="W1650" s="12"/>
      <c r="X1650" s="5"/>
      <c r="Y1650" s="11"/>
      <c r="Z1650" s="2"/>
      <c r="AA1650" s="64"/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2"/>
      <c r="DH1650" s="1"/>
      <c r="DI1650" s="1"/>
      <c r="DJ1650" s="1"/>
      <c r="DK1650" s="1"/>
      <c r="DL1650" s="1"/>
      <c r="DM1650" s="1"/>
    </row>
    <row r="1651" spans="1:117" x14ac:dyDescent="0.2">
      <c r="A1651" s="97"/>
      <c r="B1651" s="5"/>
      <c r="C1651" s="5"/>
      <c r="D1651" s="63"/>
      <c r="E1651" s="11"/>
      <c r="F1651" s="143"/>
      <c r="G1651" s="9"/>
      <c r="H1651" s="64"/>
      <c r="I1651" s="64"/>
      <c r="J1651" s="1"/>
      <c r="K1651" s="1"/>
      <c r="L1651" s="5"/>
      <c r="M1651" s="12"/>
      <c r="N1651" s="12"/>
      <c r="O1651" s="5"/>
      <c r="P1651" s="5"/>
      <c r="Q1651" s="10"/>
      <c r="R1651" s="37"/>
      <c r="S1651" s="5"/>
      <c r="T1651" s="6"/>
      <c r="U1651" s="10"/>
      <c r="V1651" s="10"/>
      <c r="W1651" s="12"/>
      <c r="X1651" s="5"/>
      <c r="Y1651" s="11"/>
      <c r="Z1651" s="2"/>
      <c r="AA1651" s="64"/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2"/>
      <c r="DH1651" s="1"/>
      <c r="DI1651" s="1"/>
      <c r="DJ1651" s="1"/>
      <c r="DK1651" s="1"/>
      <c r="DL1651" s="1"/>
      <c r="DM1651" s="1"/>
    </row>
    <row r="1652" spans="1:117" x14ac:dyDescent="0.2">
      <c r="A1652" s="97"/>
      <c r="B1652" s="5"/>
      <c r="C1652" s="5"/>
      <c r="D1652" s="63"/>
      <c r="E1652" s="11"/>
      <c r="F1652" s="143"/>
      <c r="G1652" s="9"/>
      <c r="H1652" s="64"/>
      <c r="I1652" s="64"/>
      <c r="J1652" s="1"/>
      <c r="K1652" s="1"/>
      <c r="L1652" s="5"/>
      <c r="M1652" s="12"/>
      <c r="N1652" s="12"/>
      <c r="O1652" s="5"/>
      <c r="P1652" s="5"/>
      <c r="Q1652" s="10"/>
      <c r="R1652" s="37"/>
      <c r="S1652" s="5"/>
      <c r="T1652" s="6"/>
      <c r="U1652" s="10"/>
      <c r="V1652" s="10"/>
      <c r="W1652" s="12"/>
      <c r="X1652" s="5"/>
      <c r="Y1652" s="11"/>
      <c r="Z1652" s="2"/>
      <c r="AA1652" s="64"/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2"/>
      <c r="DH1652" s="1"/>
      <c r="DI1652" s="1"/>
      <c r="DJ1652" s="1"/>
      <c r="DK1652" s="1"/>
      <c r="DL1652" s="1"/>
      <c r="DM1652" s="1"/>
    </row>
    <row r="1653" spans="1:117" x14ac:dyDescent="0.2">
      <c r="A1653" s="97"/>
      <c r="B1653" s="5"/>
      <c r="C1653" s="5"/>
      <c r="D1653" s="63"/>
      <c r="E1653" s="11"/>
      <c r="F1653" s="143"/>
      <c r="G1653" s="9"/>
      <c r="H1653" s="64"/>
      <c r="I1653" s="64"/>
      <c r="J1653" s="1"/>
      <c r="K1653" s="1"/>
      <c r="L1653" s="5"/>
      <c r="M1653" s="12"/>
      <c r="N1653" s="12"/>
      <c r="O1653" s="5"/>
      <c r="P1653" s="5"/>
      <c r="Q1653" s="10"/>
      <c r="R1653" s="37"/>
      <c r="S1653" s="5"/>
      <c r="T1653" s="6"/>
      <c r="U1653" s="10"/>
      <c r="V1653" s="10"/>
      <c r="W1653" s="12"/>
      <c r="X1653" s="5"/>
      <c r="Y1653" s="11"/>
      <c r="Z1653" s="2"/>
      <c r="AA1653" s="64"/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2"/>
      <c r="DH1653" s="1"/>
      <c r="DI1653" s="1"/>
      <c r="DJ1653" s="1"/>
      <c r="DK1653" s="1"/>
      <c r="DL1653" s="1"/>
      <c r="DM1653" s="1"/>
    </row>
    <row r="1654" spans="1:117" x14ac:dyDescent="0.2">
      <c r="A1654" s="97"/>
      <c r="B1654" s="5"/>
      <c r="C1654" s="5"/>
      <c r="D1654" s="63"/>
      <c r="E1654" s="11"/>
      <c r="F1654" s="143"/>
      <c r="G1654" s="9"/>
      <c r="H1654" s="64"/>
      <c r="I1654" s="64"/>
      <c r="J1654" s="1"/>
      <c r="K1654" s="1"/>
      <c r="L1654" s="5"/>
      <c r="M1654" s="12"/>
      <c r="N1654" s="12"/>
      <c r="O1654" s="5"/>
      <c r="P1654" s="5"/>
      <c r="Q1654" s="10"/>
      <c r="R1654" s="37"/>
      <c r="S1654" s="5"/>
      <c r="T1654" s="6"/>
      <c r="U1654" s="10"/>
      <c r="V1654" s="10"/>
      <c r="W1654" s="12"/>
      <c r="X1654" s="5"/>
      <c r="Y1654" s="11"/>
      <c r="Z1654" s="2"/>
      <c r="AA1654" s="64"/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2"/>
      <c r="DH1654" s="1"/>
      <c r="DI1654" s="1"/>
      <c r="DJ1654" s="1"/>
      <c r="DK1654" s="1"/>
      <c r="DL1654" s="1"/>
      <c r="DM1654" s="1"/>
    </row>
    <row r="1655" spans="1:117" x14ac:dyDescent="0.2">
      <c r="A1655" s="97"/>
      <c r="B1655" s="5"/>
      <c r="C1655" s="5"/>
      <c r="D1655" s="63"/>
      <c r="E1655" s="11"/>
      <c r="F1655" s="143"/>
      <c r="G1655" s="9"/>
      <c r="H1655" s="64"/>
      <c r="I1655" s="64"/>
      <c r="J1655" s="1"/>
      <c r="K1655" s="1"/>
      <c r="L1655" s="5"/>
      <c r="M1655" s="12"/>
      <c r="N1655" s="12"/>
      <c r="O1655" s="5"/>
      <c r="P1655" s="5"/>
      <c r="Q1655" s="10"/>
      <c r="R1655" s="37"/>
      <c r="S1655" s="5"/>
      <c r="T1655" s="6"/>
      <c r="U1655" s="10"/>
      <c r="V1655" s="10"/>
      <c r="W1655" s="12"/>
      <c r="X1655" s="5"/>
      <c r="Y1655" s="11"/>
      <c r="Z1655" s="2"/>
      <c r="AA1655" s="64"/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2"/>
      <c r="DH1655" s="1"/>
      <c r="DI1655" s="1"/>
      <c r="DJ1655" s="1"/>
      <c r="DK1655" s="1"/>
      <c r="DL1655" s="1"/>
      <c r="DM1655" s="1"/>
    </row>
    <row r="1656" spans="1:117" x14ac:dyDescent="0.2">
      <c r="A1656" s="97"/>
      <c r="B1656" s="5"/>
      <c r="C1656" s="5"/>
      <c r="D1656" s="63"/>
      <c r="E1656" s="11"/>
      <c r="F1656" s="143"/>
      <c r="G1656" s="9"/>
      <c r="H1656" s="64"/>
      <c r="I1656" s="64"/>
      <c r="J1656" s="1"/>
      <c r="K1656" s="1"/>
      <c r="L1656" s="5"/>
      <c r="M1656" s="12"/>
      <c r="N1656" s="12"/>
      <c r="O1656" s="5"/>
      <c r="P1656" s="5"/>
      <c r="Q1656" s="10"/>
      <c r="R1656" s="37"/>
      <c r="S1656" s="5"/>
      <c r="T1656" s="6"/>
      <c r="U1656" s="10"/>
      <c r="V1656" s="10"/>
      <c r="W1656" s="12"/>
      <c r="X1656" s="5"/>
      <c r="Y1656" s="11"/>
      <c r="Z1656" s="2"/>
      <c r="AA1656" s="64"/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2"/>
      <c r="DH1656" s="1"/>
      <c r="DI1656" s="1"/>
      <c r="DJ1656" s="1"/>
      <c r="DK1656" s="1"/>
      <c r="DL1656" s="1"/>
      <c r="DM1656" s="1"/>
    </row>
    <row r="1657" spans="1:117" x14ac:dyDescent="0.2">
      <c r="A1657" s="97"/>
      <c r="B1657" s="5"/>
      <c r="C1657" s="5"/>
      <c r="D1657" s="63"/>
      <c r="E1657" s="11"/>
      <c r="F1657" s="143"/>
      <c r="G1657" s="9"/>
      <c r="H1657" s="64"/>
      <c r="I1657" s="64"/>
      <c r="J1657" s="1"/>
      <c r="K1657" s="1"/>
      <c r="L1657" s="5"/>
      <c r="M1657" s="12"/>
      <c r="N1657" s="12"/>
      <c r="O1657" s="5"/>
      <c r="P1657" s="5"/>
      <c r="Q1657" s="10"/>
      <c r="R1657" s="37"/>
      <c r="S1657" s="5"/>
      <c r="T1657" s="6"/>
      <c r="U1657" s="10"/>
      <c r="V1657" s="10"/>
      <c r="W1657" s="12"/>
      <c r="X1657" s="5"/>
      <c r="Y1657" s="11"/>
      <c r="Z1657" s="2"/>
      <c r="AA1657" s="64"/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2"/>
      <c r="DH1657" s="1"/>
      <c r="DI1657" s="1"/>
      <c r="DJ1657" s="1"/>
      <c r="DK1657" s="1"/>
      <c r="DL1657" s="1"/>
      <c r="DM1657" s="1"/>
    </row>
    <row r="1658" spans="1:117" x14ac:dyDescent="0.2">
      <c r="A1658" s="97"/>
      <c r="B1658" s="5"/>
      <c r="C1658" s="5"/>
      <c r="D1658" s="63"/>
      <c r="E1658" s="11"/>
      <c r="F1658" s="143"/>
      <c r="G1658" s="9"/>
      <c r="H1658" s="64"/>
      <c r="I1658" s="64"/>
      <c r="J1658" s="1"/>
      <c r="K1658" s="1"/>
      <c r="L1658" s="5"/>
      <c r="M1658" s="12"/>
      <c r="N1658" s="12"/>
      <c r="O1658" s="5"/>
      <c r="P1658" s="5"/>
      <c r="Q1658" s="10"/>
      <c r="R1658" s="37"/>
      <c r="S1658" s="5"/>
      <c r="T1658" s="6"/>
      <c r="U1658" s="10"/>
      <c r="V1658" s="10"/>
      <c r="W1658" s="12"/>
      <c r="X1658" s="5"/>
      <c r="Y1658" s="11"/>
      <c r="Z1658" s="2"/>
      <c r="AA1658" s="64"/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2"/>
      <c r="DH1658" s="1"/>
      <c r="DI1658" s="1"/>
      <c r="DJ1658" s="1"/>
      <c r="DK1658" s="1"/>
      <c r="DL1658" s="1"/>
      <c r="DM1658" s="1"/>
    </row>
    <row r="1659" spans="1:117" x14ac:dyDescent="0.2">
      <c r="A1659" s="97"/>
      <c r="B1659" s="5"/>
      <c r="C1659" s="5"/>
      <c r="D1659" s="63"/>
      <c r="E1659" s="11"/>
      <c r="F1659" s="143"/>
      <c r="G1659" s="9"/>
      <c r="H1659" s="64"/>
      <c r="I1659" s="64"/>
      <c r="J1659" s="1"/>
      <c r="K1659" s="1"/>
      <c r="L1659" s="5"/>
      <c r="M1659" s="12"/>
      <c r="N1659" s="12"/>
      <c r="O1659" s="5"/>
      <c r="P1659" s="5"/>
      <c r="Q1659" s="10"/>
      <c r="R1659" s="37"/>
      <c r="S1659" s="5"/>
      <c r="T1659" s="6"/>
      <c r="U1659" s="10"/>
      <c r="V1659" s="10"/>
      <c r="W1659" s="12"/>
      <c r="X1659" s="5"/>
      <c r="Y1659" s="11"/>
      <c r="Z1659" s="2"/>
      <c r="AA1659" s="64"/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2"/>
      <c r="DH1659" s="1"/>
      <c r="DI1659" s="1"/>
      <c r="DJ1659" s="1"/>
      <c r="DK1659" s="1"/>
      <c r="DL1659" s="1"/>
      <c r="DM1659" s="1"/>
    </row>
    <row r="1660" spans="1:117" x14ac:dyDescent="0.2">
      <c r="A1660" s="97"/>
      <c r="B1660" s="5"/>
      <c r="C1660" s="5"/>
      <c r="D1660" s="63"/>
      <c r="E1660" s="11"/>
      <c r="F1660" s="143"/>
      <c r="G1660" s="9"/>
      <c r="H1660" s="64"/>
      <c r="I1660" s="64"/>
      <c r="J1660" s="1"/>
      <c r="K1660" s="1"/>
      <c r="L1660" s="5"/>
      <c r="M1660" s="12"/>
      <c r="N1660" s="12"/>
      <c r="O1660" s="5"/>
      <c r="P1660" s="5"/>
      <c r="Q1660" s="10"/>
      <c r="R1660" s="37"/>
      <c r="S1660" s="5"/>
      <c r="T1660" s="6"/>
      <c r="U1660" s="10"/>
      <c r="V1660" s="10"/>
      <c r="W1660" s="12"/>
      <c r="X1660" s="5"/>
      <c r="Y1660" s="11"/>
      <c r="Z1660" s="2"/>
      <c r="AA1660" s="64"/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2"/>
      <c r="DH1660" s="1"/>
      <c r="DI1660" s="1"/>
      <c r="DJ1660" s="1"/>
      <c r="DK1660" s="1"/>
      <c r="DL1660" s="1"/>
      <c r="DM1660" s="1"/>
    </row>
    <row r="1661" spans="1:117" x14ac:dyDescent="0.2">
      <c r="A1661" s="97"/>
      <c r="B1661" s="5"/>
      <c r="C1661" s="5"/>
      <c r="D1661" s="63"/>
      <c r="E1661" s="11"/>
      <c r="F1661" s="143"/>
      <c r="G1661" s="9"/>
      <c r="H1661" s="64"/>
      <c r="I1661" s="64"/>
      <c r="J1661" s="1"/>
      <c r="K1661" s="1"/>
      <c r="L1661" s="5"/>
      <c r="M1661" s="12"/>
      <c r="N1661" s="12"/>
      <c r="O1661" s="5"/>
      <c r="P1661" s="5"/>
      <c r="Q1661" s="10"/>
      <c r="R1661" s="37"/>
      <c r="S1661" s="5"/>
      <c r="T1661" s="6"/>
      <c r="U1661" s="10"/>
      <c r="V1661" s="10"/>
      <c r="W1661" s="12"/>
      <c r="X1661" s="5"/>
      <c r="Y1661" s="11"/>
      <c r="Z1661" s="2"/>
      <c r="AA1661" s="64"/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2"/>
      <c r="DH1661" s="1"/>
      <c r="DI1661" s="1"/>
      <c r="DJ1661" s="1"/>
      <c r="DK1661" s="1"/>
      <c r="DL1661" s="1"/>
      <c r="DM1661" s="1"/>
    </row>
    <row r="1662" spans="1:117" x14ac:dyDescent="0.2">
      <c r="A1662" s="97"/>
      <c r="B1662" s="5"/>
      <c r="C1662" s="5"/>
      <c r="D1662" s="63"/>
      <c r="E1662" s="11"/>
      <c r="F1662" s="143"/>
      <c r="G1662" s="9"/>
      <c r="H1662" s="64"/>
      <c r="I1662" s="64"/>
      <c r="J1662" s="1"/>
      <c r="K1662" s="1"/>
      <c r="L1662" s="5"/>
      <c r="M1662" s="12"/>
      <c r="N1662" s="12"/>
      <c r="O1662" s="5"/>
      <c r="P1662" s="5"/>
      <c r="Q1662" s="10"/>
      <c r="R1662" s="37"/>
      <c r="S1662" s="5"/>
      <c r="T1662" s="6"/>
      <c r="U1662" s="10"/>
      <c r="V1662" s="10"/>
      <c r="W1662" s="12"/>
      <c r="X1662" s="5"/>
      <c r="Y1662" s="11"/>
      <c r="Z1662" s="2"/>
      <c r="AA1662" s="64"/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2"/>
      <c r="DH1662" s="1"/>
      <c r="DI1662" s="1"/>
      <c r="DJ1662" s="1"/>
      <c r="DK1662" s="1"/>
      <c r="DL1662" s="1"/>
      <c r="DM1662" s="1"/>
    </row>
    <row r="1663" spans="1:117" x14ac:dyDescent="0.2">
      <c r="A1663" s="97"/>
      <c r="B1663" s="5"/>
      <c r="C1663" s="5"/>
      <c r="D1663" s="63"/>
      <c r="E1663" s="11"/>
      <c r="F1663" s="143"/>
      <c r="G1663" s="9"/>
      <c r="H1663" s="64"/>
      <c r="I1663" s="64"/>
      <c r="J1663" s="1"/>
      <c r="K1663" s="1"/>
      <c r="L1663" s="5"/>
      <c r="M1663" s="12"/>
      <c r="N1663" s="12"/>
      <c r="O1663" s="5"/>
      <c r="P1663" s="5"/>
      <c r="Q1663" s="10"/>
      <c r="R1663" s="37"/>
      <c r="S1663" s="5"/>
      <c r="T1663" s="6"/>
      <c r="U1663" s="10"/>
      <c r="V1663" s="10"/>
      <c r="W1663" s="12"/>
      <c r="X1663" s="5"/>
      <c r="Y1663" s="11"/>
      <c r="Z1663" s="2"/>
      <c r="AA1663" s="64"/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2"/>
      <c r="DH1663" s="1"/>
      <c r="DI1663" s="1"/>
      <c r="DJ1663" s="1"/>
      <c r="DK1663" s="1"/>
      <c r="DL1663" s="1"/>
      <c r="DM1663" s="1"/>
    </row>
    <row r="1664" spans="1:117" x14ac:dyDescent="0.2">
      <c r="A1664" s="97"/>
      <c r="B1664" s="5"/>
      <c r="C1664" s="5"/>
      <c r="D1664" s="63"/>
      <c r="E1664" s="11"/>
      <c r="F1664" s="143"/>
      <c r="G1664" s="9"/>
      <c r="H1664" s="64"/>
      <c r="I1664" s="64"/>
      <c r="J1664" s="1"/>
      <c r="K1664" s="1"/>
      <c r="L1664" s="5"/>
      <c r="M1664" s="12"/>
      <c r="N1664" s="12"/>
      <c r="O1664" s="5"/>
      <c r="P1664" s="5"/>
      <c r="Q1664" s="10"/>
      <c r="R1664" s="37"/>
      <c r="S1664" s="5"/>
      <c r="T1664" s="6"/>
      <c r="U1664" s="10"/>
      <c r="V1664" s="10"/>
      <c r="W1664" s="12"/>
      <c r="X1664" s="5"/>
      <c r="Y1664" s="11"/>
      <c r="Z1664" s="2"/>
      <c r="AA1664" s="64"/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2"/>
      <c r="DH1664" s="1"/>
      <c r="DI1664" s="1"/>
      <c r="DJ1664" s="1"/>
      <c r="DK1664" s="1"/>
      <c r="DL1664" s="1"/>
      <c r="DM1664" s="1"/>
    </row>
    <row r="1665" spans="1:117" x14ac:dyDescent="0.2">
      <c r="A1665" s="97"/>
      <c r="B1665" s="5"/>
      <c r="C1665" s="5"/>
      <c r="D1665" s="63"/>
      <c r="E1665" s="11"/>
      <c r="F1665" s="143"/>
      <c r="G1665" s="9"/>
      <c r="H1665" s="64"/>
      <c r="I1665" s="64"/>
      <c r="J1665" s="1"/>
      <c r="K1665" s="1"/>
      <c r="L1665" s="5"/>
      <c r="M1665" s="12"/>
      <c r="N1665" s="12"/>
      <c r="O1665" s="5"/>
      <c r="P1665" s="5"/>
      <c r="Q1665" s="10"/>
      <c r="R1665" s="37"/>
      <c r="S1665" s="5"/>
      <c r="T1665" s="6"/>
      <c r="U1665" s="10"/>
      <c r="V1665" s="10"/>
      <c r="W1665" s="12"/>
      <c r="X1665" s="5"/>
      <c r="Y1665" s="11"/>
      <c r="Z1665" s="2"/>
      <c r="AA1665" s="64"/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2"/>
      <c r="DH1665" s="1"/>
      <c r="DI1665" s="1"/>
      <c r="DJ1665" s="1"/>
      <c r="DK1665" s="1"/>
      <c r="DL1665" s="1"/>
      <c r="DM1665" s="1"/>
    </row>
    <row r="1666" spans="1:117" x14ac:dyDescent="0.2">
      <c r="A1666" s="97"/>
      <c r="B1666" s="5"/>
      <c r="C1666" s="5"/>
      <c r="D1666" s="63"/>
      <c r="E1666" s="11"/>
      <c r="F1666" s="143"/>
      <c r="G1666" s="9"/>
      <c r="H1666" s="64"/>
      <c r="I1666" s="64"/>
      <c r="J1666" s="1"/>
      <c r="K1666" s="1"/>
      <c r="L1666" s="5"/>
      <c r="M1666" s="12"/>
      <c r="N1666" s="12"/>
      <c r="O1666" s="5"/>
      <c r="P1666" s="5"/>
      <c r="Q1666" s="10"/>
      <c r="R1666" s="37"/>
      <c r="S1666" s="5"/>
      <c r="T1666" s="6"/>
      <c r="U1666" s="10"/>
      <c r="V1666" s="10"/>
      <c r="W1666" s="12"/>
      <c r="X1666" s="5"/>
      <c r="Y1666" s="11"/>
      <c r="Z1666" s="2"/>
      <c r="AA1666" s="64"/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2"/>
      <c r="DH1666" s="1"/>
      <c r="DI1666" s="1"/>
      <c r="DJ1666" s="1"/>
      <c r="DK1666" s="1"/>
      <c r="DL1666" s="1"/>
      <c r="DM1666" s="1"/>
    </row>
    <row r="1667" spans="1:117" x14ac:dyDescent="0.2">
      <c r="A1667" s="97"/>
      <c r="B1667" s="5"/>
      <c r="C1667" s="5"/>
      <c r="D1667" s="63"/>
      <c r="E1667" s="11"/>
      <c r="F1667" s="143"/>
      <c r="G1667" s="9"/>
      <c r="H1667" s="64"/>
      <c r="I1667" s="64"/>
      <c r="J1667" s="1"/>
      <c r="K1667" s="1"/>
      <c r="L1667" s="5"/>
      <c r="M1667" s="12"/>
      <c r="N1667" s="12"/>
      <c r="O1667" s="5"/>
      <c r="P1667" s="5"/>
      <c r="Q1667" s="10"/>
      <c r="R1667" s="37"/>
      <c r="S1667" s="5"/>
      <c r="T1667" s="6"/>
      <c r="U1667" s="10"/>
      <c r="V1667" s="10"/>
      <c r="W1667" s="12"/>
      <c r="X1667" s="5"/>
      <c r="Y1667" s="11"/>
      <c r="Z1667" s="2"/>
      <c r="AA1667" s="64"/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2"/>
      <c r="DH1667" s="1"/>
      <c r="DI1667" s="1"/>
      <c r="DJ1667" s="1"/>
      <c r="DK1667" s="1"/>
      <c r="DL1667" s="1"/>
      <c r="DM1667" s="1"/>
    </row>
    <row r="1668" spans="1:117" x14ac:dyDescent="0.2">
      <c r="A1668" s="97"/>
      <c r="B1668" s="5"/>
      <c r="C1668" s="5"/>
      <c r="D1668" s="63"/>
      <c r="E1668" s="11"/>
      <c r="F1668" s="143"/>
      <c r="G1668" s="9"/>
      <c r="H1668" s="64"/>
      <c r="I1668" s="64"/>
      <c r="J1668" s="1"/>
      <c r="K1668" s="1"/>
      <c r="L1668" s="5"/>
      <c r="M1668" s="12"/>
      <c r="N1668" s="12"/>
      <c r="O1668" s="5"/>
      <c r="P1668" s="5"/>
      <c r="Q1668" s="10"/>
      <c r="R1668" s="37"/>
      <c r="S1668" s="5"/>
      <c r="T1668" s="6"/>
      <c r="U1668" s="10"/>
      <c r="V1668" s="10"/>
      <c r="W1668" s="12"/>
      <c r="X1668" s="5"/>
      <c r="Y1668" s="11"/>
      <c r="Z1668" s="2"/>
      <c r="AA1668" s="64"/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2"/>
      <c r="DH1668" s="1"/>
      <c r="DI1668" s="1"/>
      <c r="DJ1668" s="1"/>
      <c r="DK1668" s="1"/>
      <c r="DL1668" s="1"/>
      <c r="DM1668" s="1"/>
    </row>
    <row r="1669" spans="1:117" x14ac:dyDescent="0.2">
      <c r="A1669" s="97"/>
      <c r="B1669" s="5"/>
      <c r="C1669" s="5"/>
      <c r="D1669" s="63"/>
      <c r="E1669" s="11"/>
      <c r="F1669" s="143"/>
      <c r="G1669" s="9"/>
      <c r="H1669" s="64"/>
      <c r="I1669" s="64"/>
      <c r="J1669" s="1"/>
      <c r="K1669" s="1"/>
      <c r="L1669" s="5"/>
      <c r="M1669" s="12"/>
      <c r="N1669" s="12"/>
      <c r="O1669" s="5"/>
      <c r="P1669" s="5"/>
      <c r="Q1669" s="10"/>
      <c r="R1669" s="37"/>
      <c r="S1669" s="5"/>
      <c r="T1669" s="6"/>
      <c r="U1669" s="10"/>
      <c r="V1669" s="10"/>
      <c r="W1669" s="12"/>
      <c r="X1669" s="5"/>
      <c r="Y1669" s="11"/>
      <c r="Z1669" s="2"/>
      <c r="AA1669" s="64"/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2"/>
      <c r="DH1669" s="1"/>
      <c r="DI1669" s="1"/>
      <c r="DJ1669" s="1"/>
      <c r="DK1669" s="1"/>
      <c r="DL1669" s="1"/>
      <c r="DM1669" s="1"/>
    </row>
    <row r="1670" spans="1:117" x14ac:dyDescent="0.2">
      <c r="A1670" s="97"/>
      <c r="B1670" s="5"/>
      <c r="C1670" s="5"/>
      <c r="D1670" s="63"/>
      <c r="E1670" s="11"/>
      <c r="F1670" s="143"/>
      <c r="G1670" s="9"/>
      <c r="H1670" s="64"/>
      <c r="I1670" s="64"/>
      <c r="J1670" s="1"/>
      <c r="K1670" s="1"/>
      <c r="L1670" s="5"/>
      <c r="M1670" s="12"/>
      <c r="N1670" s="12"/>
      <c r="O1670" s="5"/>
      <c r="P1670" s="5"/>
      <c r="Q1670" s="10"/>
      <c r="R1670" s="37"/>
      <c r="S1670" s="5"/>
      <c r="T1670" s="6"/>
      <c r="U1670" s="10"/>
      <c r="V1670" s="10"/>
      <c r="W1670" s="12"/>
      <c r="X1670" s="5"/>
      <c r="Y1670" s="11"/>
      <c r="Z1670" s="2"/>
      <c r="AA1670" s="64"/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2"/>
      <c r="DH1670" s="1"/>
      <c r="DI1670" s="1"/>
      <c r="DJ1670" s="1"/>
      <c r="DK1670" s="1"/>
      <c r="DL1670" s="1"/>
      <c r="DM1670" s="1"/>
    </row>
    <row r="1671" spans="1:117" x14ac:dyDescent="0.2">
      <c r="A1671" s="97"/>
      <c r="B1671" s="5"/>
      <c r="C1671" s="5"/>
      <c r="D1671" s="63"/>
      <c r="E1671" s="11"/>
      <c r="F1671" s="143"/>
      <c r="G1671" s="9"/>
      <c r="H1671" s="64"/>
      <c r="I1671" s="64"/>
      <c r="J1671" s="1"/>
      <c r="K1671" s="1"/>
      <c r="L1671" s="5"/>
      <c r="M1671" s="12"/>
      <c r="N1671" s="12"/>
      <c r="O1671" s="5"/>
      <c r="P1671" s="5"/>
      <c r="Q1671" s="10"/>
      <c r="R1671" s="37"/>
      <c r="S1671" s="5"/>
      <c r="T1671" s="6"/>
      <c r="U1671" s="10"/>
      <c r="V1671" s="10"/>
      <c r="W1671" s="12"/>
      <c r="X1671" s="5"/>
      <c r="Y1671" s="11"/>
      <c r="Z1671" s="2"/>
      <c r="AA1671" s="64"/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2"/>
      <c r="DH1671" s="1"/>
      <c r="DI1671" s="1"/>
      <c r="DJ1671" s="1"/>
      <c r="DK1671" s="1"/>
      <c r="DL1671" s="1"/>
      <c r="DM1671" s="1"/>
    </row>
    <row r="1672" spans="1:117" x14ac:dyDescent="0.2">
      <c r="A1672" s="97"/>
      <c r="B1672" s="5"/>
      <c r="C1672" s="5"/>
      <c r="D1672" s="63"/>
      <c r="E1672" s="11"/>
      <c r="F1672" s="143"/>
      <c r="G1672" s="9"/>
      <c r="H1672" s="64"/>
      <c r="I1672" s="64"/>
      <c r="J1672" s="1"/>
      <c r="K1672" s="1"/>
      <c r="L1672" s="5"/>
      <c r="M1672" s="12"/>
      <c r="N1672" s="12"/>
      <c r="O1672" s="5"/>
      <c r="P1672" s="5"/>
      <c r="Q1672" s="10"/>
      <c r="R1672" s="37"/>
      <c r="S1672" s="5"/>
      <c r="T1672" s="6"/>
      <c r="U1672" s="10"/>
      <c r="V1672" s="10"/>
      <c r="W1672" s="12"/>
      <c r="X1672" s="5"/>
      <c r="Y1672" s="11"/>
      <c r="Z1672" s="2"/>
      <c r="AA1672" s="64"/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2"/>
      <c r="DH1672" s="1"/>
      <c r="DI1672" s="1"/>
      <c r="DJ1672" s="1"/>
      <c r="DK1672" s="1"/>
      <c r="DL1672" s="1"/>
      <c r="DM1672" s="1"/>
    </row>
    <row r="1673" spans="1:117" x14ac:dyDescent="0.2">
      <c r="A1673" s="97"/>
      <c r="B1673" s="5"/>
      <c r="C1673" s="5"/>
      <c r="D1673" s="63"/>
      <c r="E1673" s="11"/>
      <c r="F1673" s="143"/>
      <c r="G1673" s="9"/>
      <c r="H1673" s="64"/>
      <c r="I1673" s="64"/>
      <c r="J1673" s="1"/>
      <c r="K1673" s="1"/>
      <c r="L1673" s="5"/>
      <c r="M1673" s="12"/>
      <c r="N1673" s="12"/>
      <c r="O1673" s="5"/>
      <c r="P1673" s="5"/>
      <c r="Q1673" s="10"/>
      <c r="R1673" s="37"/>
      <c r="S1673" s="5"/>
      <c r="T1673" s="6"/>
      <c r="U1673" s="10"/>
      <c r="V1673" s="10"/>
      <c r="W1673" s="12"/>
      <c r="X1673" s="5"/>
      <c r="Y1673" s="11"/>
      <c r="Z1673" s="2"/>
      <c r="AA1673" s="64"/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2"/>
      <c r="DH1673" s="1"/>
      <c r="DI1673" s="1"/>
      <c r="DJ1673" s="1"/>
      <c r="DK1673" s="1"/>
      <c r="DL1673" s="1"/>
      <c r="DM1673" s="1"/>
    </row>
    <row r="1674" spans="1:117" x14ac:dyDescent="0.2">
      <c r="A1674" s="97"/>
      <c r="B1674" s="5"/>
      <c r="C1674" s="5"/>
      <c r="D1674" s="63"/>
      <c r="E1674" s="11"/>
      <c r="F1674" s="143"/>
      <c r="G1674" s="9"/>
      <c r="H1674" s="64"/>
      <c r="I1674" s="64"/>
      <c r="J1674" s="1"/>
      <c r="K1674" s="1"/>
      <c r="L1674" s="5"/>
      <c r="M1674" s="12"/>
      <c r="N1674" s="12"/>
      <c r="O1674" s="5"/>
      <c r="P1674" s="5"/>
      <c r="Q1674" s="10"/>
      <c r="R1674" s="37"/>
      <c r="S1674" s="5"/>
      <c r="T1674" s="6"/>
      <c r="U1674" s="10"/>
      <c r="V1674" s="10"/>
      <c r="W1674" s="12"/>
      <c r="X1674" s="5"/>
      <c r="Y1674" s="11"/>
      <c r="Z1674" s="2"/>
      <c r="AA1674" s="64"/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2"/>
      <c r="DH1674" s="1"/>
      <c r="DI1674" s="1"/>
      <c r="DJ1674" s="1"/>
      <c r="DK1674" s="1"/>
      <c r="DL1674" s="1"/>
      <c r="DM1674" s="1"/>
    </row>
    <row r="1675" spans="1:117" x14ac:dyDescent="0.2">
      <c r="A1675" s="97"/>
      <c r="B1675" s="5"/>
      <c r="C1675" s="5"/>
      <c r="D1675" s="63"/>
      <c r="E1675" s="11"/>
      <c r="F1675" s="143"/>
      <c r="G1675" s="9"/>
      <c r="H1675" s="64"/>
      <c r="I1675" s="64"/>
      <c r="J1675" s="1"/>
      <c r="K1675" s="1"/>
      <c r="L1675" s="5"/>
      <c r="M1675" s="12"/>
      <c r="N1675" s="12"/>
      <c r="O1675" s="5"/>
      <c r="P1675" s="5"/>
      <c r="Q1675" s="10"/>
      <c r="R1675" s="37"/>
      <c r="S1675" s="5"/>
      <c r="T1675" s="6"/>
      <c r="U1675" s="10"/>
      <c r="V1675" s="10"/>
      <c r="W1675" s="12"/>
      <c r="X1675" s="5"/>
      <c r="Y1675" s="11"/>
      <c r="Z1675" s="2"/>
      <c r="AA1675" s="64"/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2"/>
      <c r="DH1675" s="1"/>
      <c r="DI1675" s="1"/>
      <c r="DJ1675" s="1"/>
      <c r="DK1675" s="1"/>
      <c r="DL1675" s="1"/>
      <c r="DM1675" s="1"/>
    </row>
    <row r="1676" spans="1:117" x14ac:dyDescent="0.2">
      <c r="A1676" s="97"/>
      <c r="B1676" s="5"/>
      <c r="C1676" s="5"/>
      <c r="D1676" s="63"/>
      <c r="E1676" s="11"/>
      <c r="F1676" s="143"/>
      <c r="G1676" s="9"/>
      <c r="H1676" s="64"/>
      <c r="I1676" s="64"/>
      <c r="J1676" s="1"/>
      <c r="K1676" s="1"/>
      <c r="L1676" s="5"/>
      <c r="M1676" s="12"/>
      <c r="N1676" s="12"/>
      <c r="O1676" s="5"/>
      <c r="P1676" s="5"/>
      <c r="Q1676" s="10"/>
      <c r="R1676" s="37"/>
      <c r="S1676" s="5"/>
      <c r="T1676" s="6"/>
      <c r="U1676" s="10"/>
      <c r="V1676" s="10"/>
      <c r="W1676" s="12"/>
      <c r="X1676" s="5"/>
      <c r="Y1676" s="11"/>
      <c r="Z1676" s="2"/>
      <c r="AA1676" s="64"/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2"/>
      <c r="DH1676" s="1"/>
      <c r="DI1676" s="1"/>
      <c r="DJ1676" s="1"/>
      <c r="DK1676" s="1"/>
      <c r="DL1676" s="1"/>
      <c r="DM1676" s="1"/>
    </row>
    <row r="1677" spans="1:117" x14ac:dyDescent="0.2">
      <c r="A1677" s="97"/>
      <c r="B1677" s="5"/>
      <c r="C1677" s="5"/>
      <c r="D1677" s="63"/>
      <c r="E1677" s="11"/>
      <c r="F1677" s="143"/>
      <c r="G1677" s="9"/>
      <c r="H1677" s="64"/>
      <c r="I1677" s="64"/>
      <c r="J1677" s="1"/>
      <c r="K1677" s="1"/>
      <c r="L1677" s="5"/>
      <c r="M1677" s="12"/>
      <c r="N1677" s="12"/>
      <c r="O1677" s="5"/>
      <c r="P1677" s="5"/>
      <c r="Q1677" s="10"/>
      <c r="R1677" s="37"/>
      <c r="S1677" s="5"/>
      <c r="T1677" s="6"/>
      <c r="U1677" s="10"/>
      <c r="V1677" s="10"/>
      <c r="W1677" s="12"/>
      <c r="X1677" s="5"/>
      <c r="Y1677" s="11"/>
      <c r="Z1677" s="2"/>
      <c r="AA1677" s="64"/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2"/>
      <c r="DH1677" s="1"/>
      <c r="DI1677" s="1"/>
      <c r="DJ1677" s="1"/>
      <c r="DK1677" s="1"/>
      <c r="DL1677" s="1"/>
      <c r="DM1677" s="1"/>
    </row>
    <row r="1678" spans="1:117" x14ac:dyDescent="0.2">
      <c r="A1678" s="97"/>
      <c r="B1678" s="5"/>
      <c r="C1678" s="5"/>
      <c r="D1678" s="63"/>
      <c r="E1678" s="11"/>
      <c r="F1678" s="143"/>
      <c r="G1678" s="9"/>
      <c r="H1678" s="64"/>
      <c r="I1678" s="64"/>
      <c r="J1678" s="1"/>
      <c r="K1678" s="1"/>
      <c r="L1678" s="5"/>
      <c r="M1678" s="12"/>
      <c r="N1678" s="12"/>
      <c r="O1678" s="5"/>
      <c r="P1678" s="5"/>
      <c r="Q1678" s="10"/>
      <c r="R1678" s="37"/>
      <c r="S1678" s="5"/>
      <c r="T1678" s="6"/>
      <c r="U1678" s="10"/>
      <c r="V1678" s="10"/>
      <c r="W1678" s="12"/>
      <c r="X1678" s="5"/>
      <c r="Y1678" s="11"/>
      <c r="Z1678" s="2"/>
      <c r="AA1678" s="64"/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2"/>
      <c r="DH1678" s="1"/>
      <c r="DI1678" s="1"/>
      <c r="DJ1678" s="1"/>
      <c r="DK1678" s="1"/>
      <c r="DL1678" s="1"/>
      <c r="DM1678" s="1"/>
    </row>
    <row r="1679" spans="1:117" x14ac:dyDescent="0.2">
      <c r="A1679" s="97"/>
      <c r="B1679" s="5"/>
      <c r="C1679" s="5"/>
      <c r="D1679" s="63"/>
      <c r="E1679" s="11"/>
      <c r="F1679" s="143"/>
      <c r="G1679" s="9"/>
      <c r="H1679" s="64"/>
      <c r="I1679" s="64"/>
      <c r="J1679" s="1"/>
      <c r="K1679" s="1"/>
      <c r="L1679" s="5"/>
      <c r="M1679" s="12"/>
      <c r="N1679" s="12"/>
      <c r="O1679" s="5"/>
      <c r="P1679" s="5"/>
      <c r="Q1679" s="10"/>
      <c r="R1679" s="37"/>
      <c r="S1679" s="5"/>
      <c r="T1679" s="6"/>
      <c r="U1679" s="10"/>
      <c r="V1679" s="10"/>
      <c r="W1679" s="12"/>
      <c r="X1679" s="5"/>
      <c r="Y1679" s="11"/>
      <c r="Z1679" s="2"/>
      <c r="AA1679" s="64"/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2"/>
      <c r="DH1679" s="1"/>
      <c r="DI1679" s="1"/>
      <c r="DJ1679" s="1"/>
      <c r="DK1679" s="1"/>
      <c r="DL1679" s="1"/>
      <c r="DM1679" s="1"/>
    </row>
    <row r="1680" spans="1:117" x14ac:dyDescent="0.2">
      <c r="A1680" s="97"/>
      <c r="B1680" s="5"/>
      <c r="C1680" s="5"/>
      <c r="D1680" s="63"/>
      <c r="E1680" s="11"/>
      <c r="F1680" s="143"/>
      <c r="G1680" s="9"/>
      <c r="H1680" s="64"/>
      <c r="I1680" s="64"/>
      <c r="J1680" s="1"/>
      <c r="K1680" s="1"/>
      <c r="L1680" s="5"/>
      <c r="M1680" s="12"/>
      <c r="N1680" s="12"/>
      <c r="O1680" s="5"/>
      <c r="P1680" s="5"/>
      <c r="Q1680" s="10"/>
      <c r="R1680" s="37"/>
      <c r="S1680" s="5"/>
      <c r="T1680" s="6"/>
      <c r="U1680" s="10"/>
      <c r="V1680" s="10"/>
      <c r="W1680" s="12"/>
      <c r="X1680" s="5"/>
      <c r="Y1680" s="11"/>
      <c r="Z1680" s="2"/>
      <c r="AA1680" s="64"/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2"/>
      <c r="DH1680" s="1"/>
      <c r="DI1680" s="1"/>
      <c r="DJ1680" s="1"/>
      <c r="DK1680" s="1"/>
      <c r="DL1680" s="1"/>
      <c r="DM1680" s="1"/>
    </row>
    <row r="1681" spans="1:117" x14ac:dyDescent="0.2">
      <c r="A1681" s="97"/>
      <c r="B1681" s="5"/>
      <c r="C1681" s="5"/>
      <c r="D1681" s="63"/>
      <c r="E1681" s="11"/>
      <c r="F1681" s="143"/>
      <c r="G1681" s="9"/>
      <c r="H1681" s="64"/>
      <c r="I1681" s="64"/>
      <c r="J1681" s="1"/>
      <c r="K1681" s="1"/>
      <c r="L1681" s="5"/>
      <c r="M1681" s="12"/>
      <c r="N1681" s="12"/>
      <c r="O1681" s="5"/>
      <c r="P1681" s="5"/>
      <c r="Q1681" s="10"/>
      <c r="R1681" s="37"/>
      <c r="S1681" s="5"/>
      <c r="T1681" s="6"/>
      <c r="U1681" s="10"/>
      <c r="V1681" s="10"/>
      <c r="W1681" s="12"/>
      <c r="X1681" s="5"/>
      <c r="Y1681" s="11"/>
      <c r="Z1681" s="2"/>
      <c r="AA1681" s="64"/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2"/>
      <c r="DH1681" s="1"/>
      <c r="DI1681" s="1"/>
      <c r="DJ1681" s="1"/>
      <c r="DK1681" s="1"/>
      <c r="DL1681" s="1"/>
      <c r="DM1681" s="1"/>
    </row>
    <row r="1682" spans="1:117" x14ac:dyDescent="0.2">
      <c r="A1682" s="97"/>
      <c r="B1682" s="5"/>
      <c r="C1682" s="5"/>
      <c r="D1682" s="63"/>
      <c r="E1682" s="11"/>
      <c r="F1682" s="143"/>
      <c r="G1682" s="9"/>
      <c r="H1682" s="64"/>
      <c r="I1682" s="64"/>
      <c r="J1682" s="1"/>
      <c r="K1682" s="1"/>
      <c r="L1682" s="5"/>
      <c r="M1682" s="12"/>
      <c r="N1682" s="12"/>
      <c r="O1682" s="5"/>
      <c r="P1682" s="5"/>
      <c r="Q1682" s="10"/>
      <c r="R1682" s="37"/>
      <c r="S1682" s="5"/>
      <c r="T1682" s="6"/>
      <c r="U1682" s="10"/>
      <c r="V1682" s="10"/>
      <c r="W1682" s="12"/>
      <c r="X1682" s="5"/>
      <c r="Y1682" s="11"/>
      <c r="Z1682" s="2"/>
      <c r="AA1682" s="64"/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2"/>
      <c r="DH1682" s="1"/>
      <c r="DI1682" s="1"/>
      <c r="DJ1682" s="1"/>
      <c r="DK1682" s="1"/>
      <c r="DL1682" s="1"/>
      <c r="DM1682" s="1"/>
    </row>
    <row r="1683" spans="1:117" x14ac:dyDescent="0.2">
      <c r="A1683" s="97"/>
      <c r="B1683" s="5"/>
      <c r="C1683" s="5"/>
      <c r="D1683" s="63"/>
      <c r="E1683" s="11"/>
      <c r="F1683" s="143"/>
      <c r="G1683" s="9"/>
      <c r="H1683" s="64"/>
      <c r="I1683" s="64"/>
      <c r="J1683" s="1"/>
      <c r="K1683" s="1"/>
      <c r="L1683" s="5"/>
      <c r="M1683" s="12"/>
      <c r="N1683" s="12"/>
      <c r="O1683" s="5"/>
      <c r="P1683" s="5"/>
      <c r="Q1683" s="10"/>
      <c r="R1683" s="37"/>
      <c r="S1683" s="5"/>
      <c r="T1683" s="6"/>
      <c r="U1683" s="10"/>
      <c r="V1683" s="10"/>
      <c r="W1683" s="12"/>
      <c r="X1683" s="5"/>
      <c r="Y1683" s="11"/>
      <c r="Z1683" s="2"/>
      <c r="AA1683" s="64"/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2"/>
      <c r="DH1683" s="1"/>
      <c r="DI1683" s="1"/>
      <c r="DJ1683" s="1"/>
      <c r="DK1683" s="1"/>
      <c r="DL1683" s="1"/>
      <c r="DM1683" s="1"/>
    </row>
    <row r="1684" spans="1:117" x14ac:dyDescent="0.2">
      <c r="A1684" s="97"/>
      <c r="B1684" s="5"/>
      <c r="C1684" s="5"/>
      <c r="D1684" s="63"/>
      <c r="E1684" s="11"/>
      <c r="F1684" s="143"/>
      <c r="G1684" s="9"/>
      <c r="H1684" s="64"/>
      <c r="I1684" s="64"/>
      <c r="J1684" s="1"/>
      <c r="K1684" s="1"/>
      <c r="L1684" s="5"/>
      <c r="M1684" s="12"/>
      <c r="N1684" s="12"/>
      <c r="O1684" s="5"/>
      <c r="P1684" s="5"/>
      <c r="Q1684" s="10"/>
      <c r="R1684" s="37"/>
      <c r="S1684" s="5"/>
      <c r="T1684" s="6"/>
      <c r="U1684" s="10"/>
      <c r="V1684" s="10"/>
      <c r="W1684" s="12"/>
      <c r="X1684" s="5"/>
      <c r="Y1684" s="11"/>
      <c r="Z1684" s="2"/>
      <c r="AA1684" s="64"/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2"/>
      <c r="DH1684" s="1"/>
      <c r="DI1684" s="1"/>
      <c r="DJ1684" s="1"/>
      <c r="DK1684" s="1"/>
      <c r="DL1684" s="1"/>
      <c r="DM1684" s="1"/>
    </row>
    <row r="1685" spans="1:117" x14ac:dyDescent="0.2">
      <c r="A1685" s="97"/>
      <c r="B1685" s="5"/>
      <c r="C1685" s="5"/>
      <c r="D1685" s="63"/>
      <c r="E1685" s="11"/>
      <c r="F1685" s="143"/>
      <c r="G1685" s="9"/>
      <c r="H1685" s="64"/>
      <c r="I1685" s="64"/>
      <c r="J1685" s="1"/>
      <c r="K1685" s="1"/>
      <c r="L1685" s="5"/>
      <c r="M1685" s="12"/>
      <c r="N1685" s="12"/>
      <c r="O1685" s="5"/>
      <c r="P1685" s="5"/>
      <c r="Q1685" s="10"/>
      <c r="R1685" s="37"/>
      <c r="S1685" s="5"/>
      <c r="T1685" s="6"/>
      <c r="U1685" s="10"/>
      <c r="V1685" s="10"/>
      <c r="W1685" s="12"/>
      <c r="X1685" s="5"/>
      <c r="Y1685" s="11"/>
      <c r="Z1685" s="2"/>
      <c r="AA1685" s="64"/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2"/>
      <c r="DH1685" s="1"/>
      <c r="DI1685" s="1"/>
      <c r="DJ1685" s="1"/>
      <c r="DK1685" s="1"/>
      <c r="DL1685" s="1"/>
      <c r="DM1685" s="1"/>
    </row>
    <row r="1686" spans="1:117" x14ac:dyDescent="0.2">
      <c r="A1686" s="97"/>
      <c r="B1686" s="5"/>
      <c r="C1686" s="5"/>
      <c r="D1686" s="63"/>
      <c r="E1686" s="11"/>
      <c r="F1686" s="143"/>
      <c r="G1686" s="9"/>
      <c r="H1686" s="64"/>
      <c r="I1686" s="64"/>
      <c r="J1686" s="1"/>
      <c r="K1686" s="1"/>
      <c r="L1686" s="5"/>
      <c r="M1686" s="12"/>
      <c r="N1686" s="12"/>
      <c r="O1686" s="5"/>
      <c r="P1686" s="5"/>
      <c r="Q1686" s="10"/>
      <c r="R1686" s="37"/>
      <c r="S1686" s="5"/>
      <c r="T1686" s="6"/>
      <c r="U1686" s="10"/>
      <c r="V1686" s="10"/>
      <c r="W1686" s="12"/>
      <c r="X1686" s="5"/>
      <c r="Y1686" s="11"/>
      <c r="Z1686" s="2"/>
      <c r="AA1686" s="64"/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2"/>
      <c r="DH1686" s="1"/>
      <c r="DI1686" s="1"/>
      <c r="DJ1686" s="1"/>
      <c r="DK1686" s="1"/>
      <c r="DL1686" s="1"/>
      <c r="DM1686" s="1"/>
    </row>
    <row r="1687" spans="1:117" x14ac:dyDescent="0.2">
      <c r="A1687" s="97"/>
      <c r="B1687" s="5"/>
      <c r="C1687" s="5"/>
      <c r="D1687" s="63"/>
      <c r="E1687" s="11"/>
      <c r="F1687" s="143"/>
      <c r="G1687" s="9"/>
      <c r="H1687" s="64"/>
      <c r="I1687" s="64"/>
      <c r="J1687" s="1"/>
      <c r="K1687" s="1"/>
      <c r="L1687" s="5"/>
      <c r="M1687" s="12"/>
      <c r="N1687" s="12"/>
      <c r="O1687" s="5"/>
      <c r="P1687" s="5"/>
      <c r="Q1687" s="10"/>
      <c r="R1687" s="37"/>
      <c r="S1687" s="5"/>
      <c r="T1687" s="6"/>
      <c r="U1687" s="10"/>
      <c r="V1687" s="10"/>
      <c r="W1687" s="12"/>
      <c r="X1687" s="5"/>
      <c r="Y1687" s="11"/>
      <c r="Z1687" s="2"/>
      <c r="AA1687" s="64"/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2"/>
      <c r="DH1687" s="1"/>
      <c r="DI1687" s="1"/>
      <c r="DJ1687" s="1"/>
      <c r="DK1687" s="1"/>
      <c r="DL1687" s="1"/>
      <c r="DM1687" s="1"/>
    </row>
    <row r="1688" spans="1:117" x14ac:dyDescent="0.2">
      <c r="A1688" s="97"/>
      <c r="B1688" s="5"/>
      <c r="C1688" s="5"/>
      <c r="D1688" s="63"/>
      <c r="E1688" s="11"/>
      <c r="F1688" s="143"/>
      <c r="G1688" s="9"/>
      <c r="H1688" s="64"/>
      <c r="I1688" s="64"/>
      <c r="J1688" s="1"/>
      <c r="K1688" s="1"/>
      <c r="L1688" s="5"/>
      <c r="M1688" s="12"/>
      <c r="N1688" s="12"/>
      <c r="O1688" s="5"/>
      <c r="P1688" s="5"/>
      <c r="Q1688" s="10"/>
      <c r="R1688" s="37"/>
      <c r="S1688" s="5"/>
      <c r="T1688" s="6"/>
      <c r="U1688" s="10"/>
      <c r="V1688" s="10"/>
      <c r="W1688" s="12"/>
      <c r="X1688" s="5"/>
      <c r="Y1688" s="11"/>
      <c r="Z1688" s="2"/>
      <c r="AA1688" s="64"/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2"/>
      <c r="DH1688" s="1"/>
      <c r="DI1688" s="1"/>
      <c r="DJ1688" s="1"/>
      <c r="DK1688" s="1"/>
      <c r="DL1688" s="1"/>
      <c r="DM1688" s="1"/>
    </row>
    <row r="1689" spans="1:117" x14ac:dyDescent="0.2">
      <c r="A1689" s="97"/>
      <c r="B1689" s="5"/>
      <c r="C1689" s="5"/>
      <c r="D1689" s="63"/>
      <c r="E1689" s="11"/>
      <c r="F1689" s="143"/>
      <c r="G1689" s="9"/>
      <c r="H1689" s="64"/>
      <c r="I1689" s="64"/>
      <c r="J1689" s="1"/>
      <c r="K1689" s="1"/>
      <c r="L1689" s="5"/>
      <c r="M1689" s="12"/>
      <c r="N1689" s="12"/>
      <c r="O1689" s="5"/>
      <c r="P1689" s="5"/>
      <c r="Q1689" s="10"/>
      <c r="R1689" s="37"/>
      <c r="S1689" s="5"/>
      <c r="T1689" s="6"/>
      <c r="U1689" s="10"/>
      <c r="V1689" s="10"/>
      <c r="W1689" s="12"/>
      <c r="X1689" s="5"/>
      <c r="Y1689" s="11"/>
      <c r="Z1689" s="2"/>
      <c r="AA1689" s="64"/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2"/>
      <c r="DH1689" s="1"/>
      <c r="DI1689" s="1"/>
      <c r="DJ1689" s="1"/>
      <c r="DK1689" s="1"/>
      <c r="DL1689" s="1"/>
      <c r="DM1689" s="1"/>
    </row>
    <row r="1690" spans="1:117" x14ac:dyDescent="0.2">
      <c r="A1690" s="97"/>
      <c r="B1690" s="5"/>
      <c r="C1690" s="5"/>
      <c r="D1690" s="63"/>
      <c r="E1690" s="11"/>
      <c r="F1690" s="143"/>
      <c r="G1690" s="9"/>
      <c r="H1690" s="64"/>
      <c r="I1690" s="64"/>
      <c r="J1690" s="1"/>
      <c r="K1690" s="1"/>
      <c r="L1690" s="5"/>
      <c r="M1690" s="12"/>
      <c r="N1690" s="12"/>
      <c r="O1690" s="5"/>
      <c r="P1690" s="5"/>
      <c r="Q1690" s="10"/>
      <c r="R1690" s="37"/>
      <c r="S1690" s="5"/>
      <c r="T1690" s="6"/>
      <c r="U1690" s="10"/>
      <c r="V1690" s="10"/>
      <c r="W1690" s="12"/>
      <c r="X1690" s="5"/>
      <c r="Y1690" s="11"/>
      <c r="Z1690" s="2"/>
      <c r="AA1690" s="64"/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2"/>
      <c r="DH1690" s="1"/>
      <c r="DI1690" s="1"/>
      <c r="DJ1690" s="1"/>
      <c r="DK1690" s="1"/>
      <c r="DL1690" s="1"/>
      <c r="DM1690" s="1"/>
    </row>
    <row r="1691" spans="1:117" x14ac:dyDescent="0.2">
      <c r="A1691" s="97"/>
      <c r="B1691" s="5"/>
      <c r="C1691" s="5"/>
      <c r="D1691" s="63"/>
      <c r="E1691" s="11"/>
      <c r="F1691" s="143"/>
      <c r="G1691" s="9"/>
      <c r="H1691" s="64"/>
      <c r="I1691" s="64"/>
      <c r="J1691" s="1"/>
      <c r="K1691" s="1"/>
      <c r="L1691" s="5"/>
      <c r="M1691" s="12"/>
      <c r="N1691" s="12"/>
      <c r="O1691" s="5"/>
      <c r="P1691" s="5"/>
      <c r="Q1691" s="10"/>
      <c r="R1691" s="37"/>
      <c r="S1691" s="5"/>
      <c r="T1691" s="6"/>
      <c r="U1691" s="10"/>
      <c r="V1691" s="10"/>
      <c r="W1691" s="12"/>
      <c r="X1691" s="5"/>
      <c r="Y1691" s="11"/>
      <c r="Z1691" s="2"/>
      <c r="AA1691" s="64"/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2"/>
      <c r="DH1691" s="1"/>
      <c r="DI1691" s="1"/>
      <c r="DJ1691" s="1"/>
      <c r="DK1691" s="1"/>
      <c r="DL1691" s="1"/>
      <c r="DM1691" s="1"/>
    </row>
    <row r="1692" spans="1:117" x14ac:dyDescent="0.2">
      <c r="A1692" s="97"/>
      <c r="B1692" s="5"/>
      <c r="C1692" s="5"/>
      <c r="D1692" s="63"/>
      <c r="E1692" s="11"/>
      <c r="F1692" s="143"/>
      <c r="G1692" s="9"/>
      <c r="H1692" s="64"/>
      <c r="I1692" s="64"/>
      <c r="J1692" s="1"/>
      <c r="K1692" s="1"/>
      <c r="L1692" s="5"/>
      <c r="M1692" s="12"/>
      <c r="N1692" s="12"/>
      <c r="O1692" s="5"/>
      <c r="P1692" s="5"/>
      <c r="Q1692" s="10"/>
      <c r="R1692" s="37"/>
      <c r="S1692" s="5"/>
      <c r="T1692" s="6"/>
      <c r="U1692" s="10"/>
      <c r="V1692" s="10"/>
      <c r="W1692" s="12"/>
      <c r="X1692" s="5"/>
      <c r="Y1692" s="11"/>
      <c r="Z1692" s="2"/>
      <c r="AA1692" s="64"/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2"/>
      <c r="DH1692" s="1"/>
      <c r="DI1692" s="1"/>
      <c r="DJ1692" s="1"/>
      <c r="DK1692" s="1"/>
      <c r="DL1692" s="1"/>
      <c r="DM1692" s="1"/>
    </row>
    <row r="1693" spans="1:117" x14ac:dyDescent="0.2">
      <c r="A1693" s="97"/>
      <c r="B1693" s="5"/>
      <c r="C1693" s="5"/>
      <c r="D1693" s="63"/>
      <c r="E1693" s="11"/>
      <c r="F1693" s="143"/>
      <c r="G1693" s="9"/>
      <c r="H1693" s="64"/>
      <c r="I1693" s="64"/>
      <c r="J1693" s="1"/>
      <c r="K1693" s="1"/>
      <c r="L1693" s="5"/>
      <c r="M1693" s="12"/>
      <c r="N1693" s="12"/>
      <c r="O1693" s="5"/>
      <c r="P1693" s="5"/>
      <c r="Q1693" s="10"/>
      <c r="R1693" s="37"/>
      <c r="S1693" s="5"/>
      <c r="T1693" s="6"/>
      <c r="U1693" s="10"/>
      <c r="V1693" s="10"/>
      <c r="W1693" s="12"/>
      <c r="X1693" s="5"/>
      <c r="Y1693" s="11"/>
      <c r="Z1693" s="2"/>
      <c r="AA1693" s="64"/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2"/>
      <c r="DH1693" s="1"/>
      <c r="DI1693" s="1"/>
      <c r="DJ1693" s="1"/>
      <c r="DK1693" s="1"/>
      <c r="DL1693" s="1"/>
      <c r="DM1693" s="1"/>
    </row>
    <row r="1694" spans="1:117" x14ac:dyDescent="0.2">
      <c r="A1694" s="97"/>
      <c r="B1694" s="5"/>
      <c r="C1694" s="5"/>
      <c r="D1694" s="63"/>
      <c r="E1694" s="11"/>
      <c r="F1694" s="143"/>
      <c r="G1694" s="9"/>
      <c r="H1694" s="64"/>
      <c r="I1694" s="64"/>
      <c r="J1694" s="1"/>
      <c r="K1694" s="1"/>
      <c r="L1694" s="5"/>
      <c r="M1694" s="12"/>
      <c r="N1694" s="12"/>
      <c r="O1694" s="5"/>
      <c r="P1694" s="5"/>
      <c r="Q1694" s="10"/>
      <c r="R1694" s="37"/>
      <c r="S1694" s="5"/>
      <c r="T1694" s="6"/>
      <c r="U1694" s="10"/>
      <c r="V1694" s="10"/>
      <c r="W1694" s="12"/>
      <c r="X1694" s="5"/>
      <c r="Y1694" s="11"/>
      <c r="Z1694" s="2"/>
      <c r="AA1694" s="64"/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2"/>
      <c r="DH1694" s="1"/>
      <c r="DI1694" s="1"/>
      <c r="DJ1694" s="1"/>
      <c r="DK1694" s="1"/>
      <c r="DL1694" s="1"/>
      <c r="DM1694" s="1"/>
    </row>
    <row r="1695" spans="1:117" x14ac:dyDescent="0.2">
      <c r="A1695" s="97"/>
      <c r="B1695" s="5"/>
      <c r="C1695" s="5"/>
      <c r="D1695" s="63"/>
      <c r="E1695" s="11"/>
      <c r="F1695" s="143"/>
      <c r="G1695" s="9"/>
      <c r="H1695" s="64"/>
      <c r="I1695" s="64"/>
      <c r="J1695" s="1"/>
      <c r="K1695" s="1"/>
      <c r="L1695" s="5"/>
      <c r="M1695" s="12"/>
      <c r="N1695" s="12"/>
      <c r="O1695" s="5"/>
      <c r="P1695" s="5"/>
      <c r="Q1695" s="10"/>
      <c r="R1695" s="37"/>
      <c r="S1695" s="5"/>
      <c r="T1695" s="6"/>
      <c r="U1695" s="10"/>
      <c r="V1695" s="10"/>
      <c r="W1695" s="12"/>
      <c r="X1695" s="5"/>
      <c r="Y1695" s="11"/>
      <c r="Z1695" s="2"/>
      <c r="AA1695" s="64"/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2"/>
      <c r="DH1695" s="1"/>
      <c r="DI1695" s="1"/>
      <c r="DJ1695" s="1"/>
      <c r="DK1695" s="1"/>
      <c r="DL1695" s="1"/>
      <c r="DM1695" s="1"/>
    </row>
    <row r="1696" spans="1:117" x14ac:dyDescent="0.2">
      <c r="A1696" s="97"/>
      <c r="B1696" s="5"/>
      <c r="C1696" s="5"/>
      <c r="D1696" s="63"/>
      <c r="E1696" s="11"/>
      <c r="F1696" s="143"/>
      <c r="G1696" s="9"/>
      <c r="H1696" s="64"/>
      <c r="I1696" s="64"/>
      <c r="J1696" s="1"/>
      <c r="K1696" s="1"/>
      <c r="L1696" s="5"/>
      <c r="M1696" s="12"/>
      <c r="N1696" s="12"/>
      <c r="O1696" s="5"/>
      <c r="P1696" s="5"/>
      <c r="Q1696" s="10"/>
      <c r="R1696" s="37"/>
      <c r="S1696" s="5"/>
      <c r="T1696" s="6"/>
      <c r="U1696" s="10"/>
      <c r="V1696" s="10"/>
      <c r="W1696" s="12"/>
      <c r="X1696" s="5"/>
      <c r="Y1696" s="11"/>
      <c r="Z1696" s="2"/>
      <c r="AA1696" s="64"/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2"/>
      <c r="DH1696" s="1"/>
      <c r="DI1696" s="1"/>
      <c r="DJ1696" s="1"/>
      <c r="DK1696" s="1"/>
      <c r="DL1696" s="1"/>
      <c r="DM1696" s="1"/>
    </row>
    <row r="1697" spans="1:117" x14ac:dyDescent="0.2">
      <c r="A1697" s="97"/>
      <c r="B1697" s="5"/>
      <c r="C1697" s="5"/>
      <c r="D1697" s="63"/>
      <c r="E1697" s="11"/>
      <c r="F1697" s="143"/>
      <c r="G1697" s="9"/>
      <c r="H1697" s="64"/>
      <c r="I1697" s="64"/>
      <c r="J1697" s="1"/>
      <c r="K1697" s="1"/>
      <c r="L1697" s="5"/>
      <c r="M1697" s="12"/>
      <c r="N1697" s="12"/>
      <c r="O1697" s="5"/>
      <c r="P1697" s="5"/>
      <c r="Q1697" s="10"/>
      <c r="R1697" s="37"/>
      <c r="S1697" s="5"/>
      <c r="T1697" s="6"/>
      <c r="U1697" s="10"/>
      <c r="V1697" s="10"/>
      <c r="W1697" s="12"/>
      <c r="X1697" s="5"/>
      <c r="Y1697" s="11"/>
      <c r="Z1697" s="2"/>
      <c r="AA1697" s="64"/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2"/>
      <c r="DH1697" s="1"/>
      <c r="DI1697" s="1"/>
      <c r="DJ1697" s="1"/>
      <c r="DK1697" s="1"/>
      <c r="DL1697" s="1"/>
      <c r="DM1697" s="1"/>
    </row>
    <row r="1698" spans="1:117" x14ac:dyDescent="0.2">
      <c r="A1698" s="97"/>
      <c r="B1698" s="5"/>
      <c r="C1698" s="5"/>
      <c r="D1698" s="63"/>
      <c r="E1698" s="11"/>
      <c r="F1698" s="143"/>
      <c r="G1698" s="9"/>
      <c r="H1698" s="64"/>
      <c r="I1698" s="64"/>
      <c r="J1698" s="1"/>
      <c r="K1698" s="1"/>
      <c r="L1698" s="5"/>
      <c r="M1698" s="12"/>
      <c r="N1698" s="12"/>
      <c r="O1698" s="5"/>
      <c r="P1698" s="5"/>
      <c r="Q1698" s="10"/>
      <c r="R1698" s="37"/>
      <c r="S1698" s="5"/>
      <c r="T1698" s="6"/>
      <c r="U1698" s="10"/>
      <c r="V1698" s="10"/>
      <c r="W1698" s="12"/>
      <c r="X1698" s="5"/>
      <c r="Y1698" s="11"/>
      <c r="Z1698" s="2"/>
      <c r="AA1698" s="64"/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2"/>
      <c r="DH1698" s="1"/>
      <c r="DI1698" s="1"/>
      <c r="DJ1698" s="1"/>
      <c r="DK1698" s="1"/>
      <c r="DL1698" s="1"/>
      <c r="DM1698" s="1"/>
    </row>
    <row r="1699" spans="1:117" x14ac:dyDescent="0.2">
      <c r="A1699" s="97"/>
      <c r="B1699" s="5"/>
      <c r="C1699" s="5"/>
      <c r="D1699" s="63"/>
      <c r="E1699" s="11"/>
      <c r="F1699" s="143"/>
      <c r="G1699" s="9"/>
      <c r="H1699" s="64"/>
      <c r="I1699" s="64"/>
      <c r="J1699" s="1"/>
      <c r="K1699" s="1"/>
      <c r="L1699" s="5"/>
      <c r="M1699" s="12"/>
      <c r="N1699" s="12"/>
      <c r="O1699" s="5"/>
      <c r="P1699" s="5"/>
      <c r="Q1699" s="10"/>
      <c r="R1699" s="37"/>
      <c r="S1699" s="5"/>
      <c r="T1699" s="6"/>
      <c r="U1699" s="10"/>
      <c r="V1699" s="10"/>
      <c r="W1699" s="12"/>
      <c r="X1699" s="5"/>
      <c r="Y1699" s="11"/>
      <c r="Z1699" s="2"/>
      <c r="AA1699" s="64"/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2"/>
      <c r="DH1699" s="1"/>
      <c r="DI1699" s="1"/>
      <c r="DJ1699" s="1"/>
      <c r="DK1699" s="1"/>
      <c r="DL1699" s="1"/>
      <c r="DM1699" s="1"/>
    </row>
    <row r="1700" spans="1:117" x14ac:dyDescent="0.2">
      <c r="A1700" s="97"/>
      <c r="B1700" s="5"/>
      <c r="C1700" s="5"/>
      <c r="D1700" s="63"/>
      <c r="E1700" s="11"/>
      <c r="F1700" s="143"/>
      <c r="G1700" s="9"/>
      <c r="H1700" s="64"/>
      <c r="I1700" s="64"/>
      <c r="J1700" s="1"/>
      <c r="K1700" s="1"/>
      <c r="L1700" s="5"/>
      <c r="M1700" s="12"/>
      <c r="N1700" s="12"/>
      <c r="O1700" s="5"/>
      <c r="P1700" s="5"/>
      <c r="Q1700" s="10"/>
      <c r="R1700" s="37"/>
      <c r="S1700" s="5"/>
      <c r="T1700" s="6"/>
      <c r="U1700" s="10"/>
      <c r="V1700" s="10"/>
      <c r="W1700" s="12"/>
      <c r="X1700" s="5"/>
      <c r="Y1700" s="11"/>
      <c r="Z1700" s="2"/>
      <c r="AA1700" s="64"/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2"/>
      <c r="DH1700" s="1"/>
      <c r="DI1700" s="1"/>
      <c r="DJ1700" s="1"/>
      <c r="DK1700" s="1"/>
      <c r="DL1700" s="1"/>
      <c r="DM1700" s="1"/>
    </row>
    <row r="1701" spans="1:117" x14ac:dyDescent="0.2">
      <c r="A1701" s="97"/>
      <c r="B1701" s="5"/>
      <c r="C1701" s="5"/>
      <c r="D1701" s="63"/>
      <c r="E1701" s="11"/>
      <c r="F1701" s="143"/>
      <c r="G1701" s="9"/>
      <c r="H1701" s="64"/>
      <c r="I1701" s="64"/>
      <c r="J1701" s="1"/>
      <c r="K1701" s="1"/>
      <c r="L1701" s="5"/>
      <c r="M1701" s="12"/>
      <c r="N1701" s="12"/>
      <c r="O1701" s="5"/>
      <c r="P1701" s="5"/>
      <c r="Q1701" s="10"/>
      <c r="R1701" s="37"/>
      <c r="S1701" s="5"/>
      <c r="T1701" s="6"/>
      <c r="U1701" s="10"/>
      <c r="V1701" s="10"/>
      <c r="W1701" s="12"/>
      <c r="X1701" s="5"/>
      <c r="Y1701" s="11"/>
      <c r="Z1701" s="2"/>
      <c r="AA1701" s="64"/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2"/>
      <c r="DH1701" s="1"/>
      <c r="DI1701" s="1"/>
      <c r="DJ1701" s="1"/>
      <c r="DK1701" s="1"/>
      <c r="DL1701" s="1"/>
      <c r="DM1701" s="1"/>
    </row>
    <row r="1702" spans="1:117" x14ac:dyDescent="0.2">
      <c r="A1702" s="97"/>
      <c r="B1702" s="5"/>
      <c r="C1702" s="5"/>
      <c r="D1702" s="63"/>
      <c r="E1702" s="11"/>
      <c r="F1702" s="143"/>
      <c r="G1702" s="9"/>
      <c r="H1702" s="64"/>
      <c r="I1702" s="64"/>
      <c r="J1702" s="1"/>
      <c r="K1702" s="1"/>
      <c r="L1702" s="5"/>
      <c r="M1702" s="12"/>
      <c r="N1702" s="12"/>
      <c r="O1702" s="5"/>
      <c r="P1702" s="5"/>
      <c r="Q1702" s="10"/>
      <c r="R1702" s="37"/>
      <c r="S1702" s="5"/>
      <c r="T1702" s="6"/>
      <c r="U1702" s="10"/>
      <c r="V1702" s="10"/>
      <c r="W1702" s="12"/>
      <c r="X1702" s="5"/>
      <c r="Y1702" s="11"/>
      <c r="Z1702" s="2"/>
      <c r="AA1702" s="64"/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2"/>
      <c r="DH1702" s="1"/>
      <c r="DI1702" s="1"/>
      <c r="DJ1702" s="1"/>
      <c r="DK1702" s="1"/>
      <c r="DL1702" s="1"/>
      <c r="DM1702" s="1"/>
    </row>
    <row r="1703" spans="1:117" x14ac:dyDescent="0.2">
      <c r="A1703" s="97"/>
      <c r="B1703" s="5"/>
      <c r="C1703" s="5"/>
      <c r="D1703" s="63"/>
      <c r="E1703" s="11"/>
      <c r="F1703" s="143"/>
      <c r="G1703" s="9"/>
      <c r="H1703" s="64"/>
      <c r="I1703" s="64"/>
      <c r="J1703" s="1"/>
      <c r="K1703" s="1"/>
      <c r="L1703" s="5"/>
      <c r="M1703" s="12"/>
      <c r="N1703" s="12"/>
      <c r="O1703" s="5"/>
      <c r="P1703" s="5"/>
      <c r="Q1703" s="10"/>
      <c r="R1703" s="37"/>
      <c r="S1703" s="5"/>
      <c r="T1703" s="6"/>
      <c r="U1703" s="10"/>
      <c r="V1703" s="10"/>
      <c r="W1703" s="12"/>
      <c r="X1703" s="5"/>
      <c r="Y1703" s="11"/>
      <c r="Z1703" s="2"/>
      <c r="AA1703" s="64"/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2"/>
      <c r="DH1703" s="1"/>
      <c r="DI1703" s="1"/>
      <c r="DJ1703" s="1"/>
      <c r="DK1703" s="1"/>
      <c r="DL1703" s="1"/>
      <c r="DM1703" s="1"/>
    </row>
    <row r="1704" spans="1:117" x14ac:dyDescent="0.2">
      <c r="A1704" s="97"/>
      <c r="B1704" s="5"/>
      <c r="C1704" s="5"/>
      <c r="D1704" s="63"/>
      <c r="E1704" s="11"/>
      <c r="F1704" s="143"/>
      <c r="G1704" s="9"/>
      <c r="H1704" s="64"/>
      <c r="I1704" s="64"/>
      <c r="J1704" s="1"/>
      <c r="K1704" s="1"/>
      <c r="L1704" s="5"/>
      <c r="M1704" s="12"/>
      <c r="N1704" s="12"/>
      <c r="O1704" s="5"/>
      <c r="P1704" s="5"/>
      <c r="Q1704" s="10"/>
      <c r="R1704" s="37"/>
      <c r="S1704" s="5"/>
      <c r="T1704" s="6"/>
      <c r="U1704" s="10"/>
      <c r="V1704" s="10"/>
      <c r="W1704" s="12"/>
      <c r="X1704" s="5"/>
      <c r="Y1704" s="11"/>
      <c r="Z1704" s="2"/>
      <c r="AA1704" s="64"/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2"/>
      <c r="DH1704" s="1"/>
      <c r="DI1704" s="1"/>
      <c r="DJ1704" s="1"/>
      <c r="DK1704" s="1"/>
      <c r="DL1704" s="1"/>
      <c r="DM1704" s="1"/>
    </row>
    <row r="1705" spans="1:117" x14ac:dyDescent="0.2">
      <c r="A1705" s="97"/>
      <c r="B1705" s="5"/>
      <c r="C1705" s="5"/>
      <c r="D1705" s="63"/>
      <c r="E1705" s="11"/>
      <c r="F1705" s="143"/>
      <c r="G1705" s="9"/>
      <c r="H1705" s="64"/>
      <c r="I1705" s="64"/>
      <c r="J1705" s="1"/>
      <c r="K1705" s="1"/>
      <c r="L1705" s="5"/>
      <c r="M1705" s="12"/>
      <c r="N1705" s="12"/>
      <c r="O1705" s="5"/>
      <c r="P1705" s="5"/>
      <c r="Q1705" s="10"/>
      <c r="R1705" s="37"/>
      <c r="S1705" s="5"/>
      <c r="T1705" s="6"/>
      <c r="U1705" s="10"/>
      <c r="V1705" s="10"/>
      <c r="W1705" s="12"/>
      <c r="X1705" s="5"/>
      <c r="Y1705" s="11"/>
      <c r="Z1705" s="2"/>
      <c r="AA1705" s="64"/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2"/>
      <c r="DH1705" s="1"/>
      <c r="DI1705" s="1"/>
      <c r="DJ1705" s="1"/>
      <c r="DK1705" s="1"/>
      <c r="DL1705" s="1"/>
      <c r="DM1705" s="1"/>
    </row>
    <row r="1706" spans="1:117" x14ac:dyDescent="0.2">
      <c r="A1706" s="97"/>
      <c r="B1706" s="5"/>
      <c r="C1706" s="5"/>
      <c r="D1706" s="63"/>
      <c r="E1706" s="11"/>
      <c r="F1706" s="143"/>
      <c r="G1706" s="9"/>
      <c r="H1706" s="64"/>
      <c r="I1706" s="64"/>
      <c r="J1706" s="1"/>
      <c r="K1706" s="1"/>
      <c r="L1706" s="5"/>
      <c r="M1706" s="12"/>
      <c r="N1706" s="12"/>
      <c r="O1706" s="5"/>
      <c r="P1706" s="5"/>
      <c r="Q1706" s="10"/>
      <c r="R1706" s="37"/>
      <c r="S1706" s="5"/>
      <c r="T1706" s="6"/>
      <c r="U1706" s="10"/>
      <c r="V1706" s="10"/>
      <c r="W1706" s="12"/>
      <c r="X1706" s="5"/>
      <c r="Y1706" s="11"/>
      <c r="Z1706" s="2"/>
      <c r="AA1706" s="64"/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2"/>
      <c r="DH1706" s="1"/>
      <c r="DI1706" s="1"/>
      <c r="DJ1706" s="1"/>
      <c r="DK1706" s="1"/>
      <c r="DL1706" s="1"/>
      <c r="DM1706" s="1"/>
    </row>
    <row r="1707" spans="1:117" x14ac:dyDescent="0.2">
      <c r="A1707" s="97"/>
      <c r="B1707" s="5"/>
      <c r="C1707" s="5"/>
      <c r="D1707" s="63"/>
      <c r="E1707" s="11"/>
      <c r="F1707" s="143"/>
      <c r="G1707" s="9"/>
      <c r="H1707" s="64"/>
      <c r="I1707" s="64"/>
      <c r="J1707" s="1"/>
      <c r="K1707" s="1"/>
      <c r="L1707" s="5"/>
      <c r="M1707" s="12"/>
      <c r="N1707" s="12"/>
      <c r="O1707" s="5"/>
      <c r="P1707" s="5"/>
      <c r="Q1707" s="10"/>
      <c r="R1707" s="37"/>
      <c r="S1707" s="5"/>
      <c r="T1707" s="6"/>
      <c r="U1707" s="10"/>
      <c r="V1707" s="10"/>
      <c r="W1707" s="12"/>
      <c r="X1707" s="5"/>
      <c r="Y1707" s="11"/>
      <c r="Z1707" s="2"/>
      <c r="AA1707" s="64"/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2"/>
      <c r="DH1707" s="1"/>
      <c r="DI1707" s="1"/>
      <c r="DJ1707" s="1"/>
      <c r="DK1707" s="1"/>
      <c r="DL1707" s="1"/>
      <c r="DM1707" s="1"/>
    </row>
    <row r="1708" spans="1:117" x14ac:dyDescent="0.2">
      <c r="A1708" s="97"/>
      <c r="B1708" s="5"/>
      <c r="C1708" s="5"/>
      <c r="D1708" s="63"/>
      <c r="E1708" s="11"/>
      <c r="F1708" s="143"/>
      <c r="G1708" s="9"/>
      <c r="H1708" s="64"/>
      <c r="I1708" s="64"/>
      <c r="J1708" s="1"/>
      <c r="K1708" s="1"/>
      <c r="L1708" s="5"/>
      <c r="M1708" s="12"/>
      <c r="N1708" s="12"/>
      <c r="O1708" s="5"/>
      <c r="P1708" s="5"/>
      <c r="Q1708" s="10"/>
      <c r="R1708" s="37"/>
      <c r="S1708" s="5"/>
      <c r="T1708" s="6"/>
      <c r="U1708" s="10"/>
      <c r="V1708" s="10"/>
      <c r="W1708" s="12"/>
      <c r="X1708" s="5"/>
      <c r="Y1708" s="11"/>
      <c r="Z1708" s="2"/>
      <c r="AA1708" s="64"/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2"/>
      <c r="DH1708" s="1"/>
      <c r="DI1708" s="1"/>
      <c r="DJ1708" s="1"/>
      <c r="DK1708" s="1"/>
      <c r="DL1708" s="1"/>
      <c r="DM1708" s="1"/>
    </row>
    <row r="1709" spans="1:117" x14ac:dyDescent="0.2">
      <c r="A1709" s="97"/>
      <c r="B1709" s="5"/>
      <c r="C1709" s="5"/>
      <c r="D1709" s="63"/>
      <c r="E1709" s="11"/>
      <c r="F1709" s="143"/>
      <c r="G1709" s="9"/>
      <c r="H1709" s="64"/>
      <c r="I1709" s="64"/>
      <c r="J1709" s="1"/>
      <c r="K1709" s="1"/>
      <c r="L1709" s="5"/>
      <c r="M1709" s="12"/>
      <c r="N1709" s="12"/>
      <c r="O1709" s="5"/>
      <c r="P1709" s="5"/>
      <c r="Q1709" s="10"/>
      <c r="R1709" s="37"/>
      <c r="S1709" s="5"/>
      <c r="T1709" s="6"/>
      <c r="U1709" s="10"/>
      <c r="V1709" s="10"/>
      <c r="W1709" s="12"/>
      <c r="X1709" s="5"/>
      <c r="Y1709" s="11"/>
      <c r="Z1709" s="2"/>
      <c r="AA1709" s="64"/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2"/>
      <c r="DH1709" s="1"/>
      <c r="DI1709" s="1"/>
      <c r="DJ1709" s="1"/>
      <c r="DK1709" s="1"/>
      <c r="DL1709" s="1"/>
      <c r="DM1709" s="1"/>
    </row>
    <row r="1710" spans="1:117" x14ac:dyDescent="0.2">
      <c r="A1710" s="97"/>
      <c r="B1710" s="5"/>
      <c r="C1710" s="5"/>
      <c r="D1710" s="63"/>
      <c r="E1710" s="11"/>
      <c r="F1710" s="143"/>
      <c r="G1710" s="9"/>
      <c r="H1710" s="64"/>
      <c r="I1710" s="64"/>
      <c r="J1710" s="1"/>
      <c r="K1710" s="1"/>
      <c r="L1710" s="5"/>
      <c r="M1710" s="12"/>
      <c r="N1710" s="12"/>
      <c r="O1710" s="5"/>
      <c r="P1710" s="5"/>
      <c r="Q1710" s="10"/>
      <c r="R1710" s="37"/>
      <c r="S1710" s="5"/>
      <c r="T1710" s="6"/>
      <c r="U1710" s="10"/>
      <c r="V1710" s="10"/>
      <c r="W1710" s="12"/>
      <c r="X1710" s="5"/>
      <c r="Y1710" s="11"/>
      <c r="Z1710" s="2"/>
      <c r="AA1710" s="64"/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2"/>
      <c r="DH1710" s="1"/>
      <c r="DI1710" s="1"/>
      <c r="DJ1710" s="1"/>
      <c r="DK1710" s="1"/>
      <c r="DL1710" s="1"/>
      <c r="DM1710" s="1"/>
    </row>
    <row r="1711" spans="1:117" x14ac:dyDescent="0.2">
      <c r="A1711" s="97"/>
      <c r="B1711" s="5"/>
      <c r="C1711" s="5"/>
      <c r="D1711" s="63"/>
      <c r="E1711" s="11"/>
      <c r="F1711" s="143"/>
      <c r="G1711" s="9"/>
      <c r="H1711" s="64"/>
      <c r="I1711" s="64"/>
      <c r="J1711" s="1"/>
      <c r="K1711" s="1"/>
      <c r="L1711" s="5"/>
      <c r="M1711" s="12"/>
      <c r="N1711" s="12"/>
      <c r="O1711" s="5"/>
      <c r="P1711" s="5"/>
      <c r="Q1711" s="10"/>
      <c r="R1711" s="37"/>
      <c r="S1711" s="5"/>
      <c r="T1711" s="6"/>
      <c r="U1711" s="10"/>
      <c r="V1711" s="10"/>
      <c r="W1711" s="12"/>
      <c r="X1711" s="5"/>
      <c r="Y1711" s="11"/>
      <c r="Z1711" s="2"/>
      <c r="AA1711" s="64"/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2"/>
      <c r="DH1711" s="1"/>
      <c r="DI1711" s="1"/>
      <c r="DJ1711" s="1"/>
      <c r="DK1711" s="1"/>
      <c r="DL1711" s="1"/>
      <c r="DM1711" s="1"/>
    </row>
    <row r="1712" spans="1:117" x14ac:dyDescent="0.2">
      <c r="A1712" s="97"/>
      <c r="B1712" s="5"/>
      <c r="C1712" s="5"/>
      <c r="D1712" s="63"/>
      <c r="E1712" s="11"/>
      <c r="F1712" s="143"/>
      <c r="G1712" s="9"/>
      <c r="H1712" s="64"/>
      <c r="I1712" s="64"/>
      <c r="J1712" s="1"/>
      <c r="K1712" s="1"/>
      <c r="L1712" s="5"/>
      <c r="M1712" s="12"/>
      <c r="N1712" s="12"/>
      <c r="O1712" s="5"/>
      <c r="P1712" s="5"/>
      <c r="Q1712" s="10"/>
      <c r="R1712" s="37"/>
      <c r="S1712" s="5"/>
      <c r="T1712" s="6"/>
      <c r="U1712" s="10"/>
      <c r="V1712" s="10"/>
      <c r="W1712" s="12"/>
      <c r="X1712" s="5"/>
      <c r="Y1712" s="11"/>
      <c r="Z1712" s="2"/>
      <c r="AA1712" s="64"/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2"/>
      <c r="DH1712" s="1"/>
      <c r="DI1712" s="1"/>
      <c r="DJ1712" s="1"/>
      <c r="DK1712" s="1"/>
      <c r="DL1712" s="1"/>
      <c r="DM1712" s="1"/>
    </row>
    <row r="1713" spans="1:117" x14ac:dyDescent="0.2">
      <c r="A1713" s="97"/>
      <c r="B1713" s="5"/>
      <c r="C1713" s="5"/>
      <c r="D1713" s="63"/>
      <c r="E1713" s="11"/>
      <c r="F1713" s="143"/>
      <c r="G1713" s="9"/>
      <c r="H1713" s="64"/>
      <c r="I1713" s="64"/>
      <c r="J1713" s="1"/>
      <c r="K1713" s="1"/>
      <c r="L1713" s="5"/>
      <c r="M1713" s="12"/>
      <c r="N1713" s="12"/>
      <c r="O1713" s="5"/>
      <c r="P1713" s="5"/>
      <c r="Q1713" s="10"/>
      <c r="R1713" s="37"/>
      <c r="S1713" s="5"/>
      <c r="T1713" s="6"/>
      <c r="U1713" s="10"/>
      <c r="V1713" s="10"/>
      <c r="W1713" s="12"/>
      <c r="X1713" s="5"/>
      <c r="Y1713" s="11"/>
      <c r="Z1713" s="2"/>
      <c r="AA1713" s="64"/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2"/>
      <c r="DH1713" s="1"/>
      <c r="DI1713" s="1"/>
      <c r="DJ1713" s="1"/>
      <c r="DK1713" s="1"/>
      <c r="DL1713" s="1"/>
      <c r="DM1713" s="1"/>
    </row>
    <row r="1714" spans="1:117" x14ac:dyDescent="0.2">
      <c r="A1714" s="97"/>
      <c r="B1714" s="5"/>
      <c r="C1714" s="5"/>
      <c r="D1714" s="63"/>
      <c r="E1714" s="11"/>
      <c r="F1714" s="143"/>
      <c r="G1714" s="9"/>
      <c r="H1714" s="64"/>
      <c r="I1714" s="64"/>
      <c r="J1714" s="1"/>
      <c r="K1714" s="1"/>
      <c r="L1714" s="5"/>
      <c r="M1714" s="12"/>
      <c r="N1714" s="12"/>
      <c r="O1714" s="5"/>
      <c r="P1714" s="5"/>
      <c r="Q1714" s="10"/>
      <c r="R1714" s="37"/>
      <c r="S1714" s="5"/>
      <c r="T1714" s="6"/>
      <c r="U1714" s="10"/>
      <c r="V1714" s="10"/>
      <c r="W1714" s="12"/>
      <c r="X1714" s="5"/>
      <c r="Y1714" s="11"/>
      <c r="Z1714" s="2"/>
      <c r="AA1714" s="64"/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2"/>
      <c r="DH1714" s="1"/>
      <c r="DI1714" s="1"/>
      <c r="DJ1714" s="1"/>
      <c r="DK1714" s="1"/>
      <c r="DL1714" s="1"/>
      <c r="DM1714" s="1"/>
    </row>
    <row r="1715" spans="1:117" x14ac:dyDescent="0.2">
      <c r="A1715" s="97"/>
      <c r="B1715" s="5"/>
      <c r="C1715" s="5"/>
      <c r="D1715" s="63"/>
      <c r="E1715" s="11"/>
      <c r="F1715" s="143"/>
      <c r="G1715" s="9"/>
      <c r="H1715" s="64"/>
      <c r="I1715" s="64"/>
      <c r="J1715" s="1"/>
      <c r="K1715" s="1"/>
      <c r="L1715" s="5"/>
      <c r="M1715" s="12"/>
      <c r="N1715" s="12"/>
      <c r="O1715" s="5"/>
      <c r="P1715" s="5"/>
      <c r="Q1715" s="10"/>
      <c r="R1715" s="37"/>
      <c r="S1715" s="5"/>
      <c r="T1715" s="6"/>
      <c r="U1715" s="10"/>
      <c r="V1715" s="10"/>
      <c r="W1715" s="12"/>
      <c r="X1715" s="5"/>
      <c r="Y1715" s="11"/>
      <c r="Z1715" s="2"/>
      <c r="AA1715" s="64"/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2"/>
      <c r="DH1715" s="1"/>
      <c r="DI1715" s="1"/>
      <c r="DJ1715" s="1"/>
      <c r="DK1715" s="1"/>
      <c r="DL1715" s="1"/>
      <c r="DM1715" s="1"/>
    </row>
    <row r="1716" spans="1:117" x14ac:dyDescent="0.2">
      <c r="A1716" s="97"/>
      <c r="B1716" s="5"/>
      <c r="C1716" s="5"/>
      <c r="D1716" s="63"/>
      <c r="E1716" s="11"/>
      <c r="F1716" s="143"/>
      <c r="G1716" s="9"/>
      <c r="H1716" s="64"/>
      <c r="I1716" s="64"/>
      <c r="J1716" s="1"/>
      <c r="K1716" s="1"/>
      <c r="L1716" s="5"/>
      <c r="M1716" s="12"/>
      <c r="N1716" s="12"/>
      <c r="O1716" s="5"/>
      <c r="P1716" s="5"/>
      <c r="Q1716" s="10"/>
      <c r="R1716" s="37"/>
      <c r="S1716" s="5"/>
      <c r="T1716" s="6"/>
      <c r="U1716" s="10"/>
      <c r="V1716" s="10"/>
      <c r="W1716" s="12"/>
      <c r="X1716" s="5"/>
      <c r="Y1716" s="11"/>
      <c r="Z1716" s="2"/>
      <c r="AA1716" s="64"/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2"/>
      <c r="DH1716" s="1"/>
      <c r="DI1716" s="1"/>
      <c r="DJ1716" s="1"/>
      <c r="DK1716" s="1"/>
      <c r="DL1716" s="1"/>
      <c r="DM1716" s="1"/>
    </row>
    <row r="1717" spans="1:117" x14ac:dyDescent="0.2">
      <c r="A1717" s="97"/>
      <c r="B1717" s="5"/>
      <c r="C1717" s="5"/>
      <c r="D1717" s="63"/>
      <c r="E1717" s="11"/>
      <c r="F1717" s="143"/>
      <c r="G1717" s="9"/>
      <c r="H1717" s="64"/>
      <c r="I1717" s="64"/>
      <c r="J1717" s="1"/>
      <c r="K1717" s="1"/>
      <c r="L1717" s="5"/>
      <c r="M1717" s="12"/>
      <c r="N1717" s="12"/>
      <c r="O1717" s="5"/>
      <c r="P1717" s="5"/>
      <c r="Q1717" s="10"/>
      <c r="R1717" s="37"/>
      <c r="S1717" s="5"/>
      <c r="T1717" s="6"/>
      <c r="U1717" s="10"/>
      <c r="V1717" s="10"/>
      <c r="W1717" s="12"/>
      <c r="X1717" s="5"/>
      <c r="Y1717" s="11"/>
      <c r="Z1717" s="2"/>
      <c r="AA1717" s="64"/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2"/>
      <c r="DH1717" s="1"/>
      <c r="DI1717" s="1"/>
      <c r="DJ1717" s="1"/>
      <c r="DK1717" s="1"/>
      <c r="DL1717" s="1"/>
      <c r="DM1717" s="1"/>
    </row>
    <row r="1718" spans="1:117" x14ac:dyDescent="0.2">
      <c r="A1718" s="97"/>
      <c r="B1718" s="5"/>
      <c r="C1718" s="5"/>
      <c r="D1718" s="63"/>
      <c r="E1718" s="11"/>
      <c r="F1718" s="143"/>
      <c r="G1718" s="9"/>
      <c r="H1718" s="64"/>
      <c r="I1718" s="64"/>
      <c r="J1718" s="1"/>
      <c r="K1718" s="1"/>
      <c r="L1718" s="5"/>
      <c r="M1718" s="12"/>
      <c r="N1718" s="12"/>
      <c r="O1718" s="5"/>
      <c r="P1718" s="5"/>
      <c r="Q1718" s="10"/>
      <c r="R1718" s="37"/>
      <c r="S1718" s="5"/>
      <c r="T1718" s="6"/>
      <c r="U1718" s="10"/>
      <c r="V1718" s="10"/>
      <c r="W1718" s="12"/>
      <c r="X1718" s="5"/>
      <c r="Y1718" s="11"/>
      <c r="Z1718" s="2"/>
      <c r="AA1718" s="64"/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2"/>
      <c r="DH1718" s="1"/>
      <c r="DI1718" s="1"/>
      <c r="DJ1718" s="1"/>
      <c r="DK1718" s="1"/>
      <c r="DL1718" s="1"/>
      <c r="DM1718" s="1"/>
    </row>
    <row r="1719" spans="1:117" x14ac:dyDescent="0.2">
      <c r="A1719" s="97"/>
      <c r="B1719" s="5"/>
      <c r="C1719" s="5"/>
      <c r="D1719" s="63"/>
      <c r="E1719" s="11"/>
      <c r="F1719" s="143"/>
      <c r="G1719" s="9"/>
      <c r="H1719" s="64"/>
      <c r="I1719" s="64"/>
      <c r="J1719" s="1"/>
      <c r="K1719" s="1"/>
      <c r="L1719" s="5"/>
      <c r="M1719" s="12"/>
      <c r="N1719" s="12"/>
      <c r="O1719" s="5"/>
      <c r="P1719" s="5"/>
      <c r="Q1719" s="10"/>
      <c r="R1719" s="37"/>
      <c r="S1719" s="5"/>
      <c r="T1719" s="6"/>
      <c r="U1719" s="10"/>
      <c r="V1719" s="10"/>
      <c r="W1719" s="12"/>
      <c r="X1719" s="5"/>
      <c r="Y1719" s="11"/>
      <c r="Z1719" s="2"/>
      <c r="AA1719" s="64"/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2"/>
      <c r="DH1719" s="1"/>
      <c r="DI1719" s="1"/>
      <c r="DJ1719" s="1"/>
      <c r="DK1719" s="1"/>
      <c r="DL1719" s="1"/>
      <c r="DM1719" s="1"/>
    </row>
    <row r="1720" spans="1:117" x14ac:dyDescent="0.2">
      <c r="A1720" s="97"/>
      <c r="B1720" s="5"/>
      <c r="C1720" s="5"/>
      <c r="D1720" s="63"/>
      <c r="E1720" s="11"/>
      <c r="F1720" s="143"/>
      <c r="G1720" s="9"/>
      <c r="H1720" s="64"/>
      <c r="I1720" s="64"/>
      <c r="J1720" s="1"/>
      <c r="K1720" s="1"/>
      <c r="L1720" s="5"/>
      <c r="M1720" s="12"/>
      <c r="N1720" s="12"/>
      <c r="O1720" s="5"/>
      <c r="P1720" s="5"/>
      <c r="Q1720" s="10"/>
      <c r="R1720" s="37"/>
      <c r="S1720" s="5"/>
      <c r="T1720" s="6"/>
      <c r="U1720" s="10"/>
      <c r="V1720" s="10"/>
      <c r="W1720" s="12"/>
      <c r="X1720" s="5"/>
      <c r="Y1720" s="11"/>
      <c r="Z1720" s="2"/>
      <c r="AA1720" s="64"/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2"/>
      <c r="DH1720" s="1"/>
      <c r="DI1720" s="1"/>
      <c r="DJ1720" s="1"/>
      <c r="DK1720" s="1"/>
      <c r="DL1720" s="1"/>
      <c r="DM1720" s="1"/>
    </row>
    <row r="1721" spans="1:117" x14ac:dyDescent="0.2">
      <c r="A1721" s="97"/>
      <c r="B1721" s="5"/>
      <c r="C1721" s="5"/>
      <c r="D1721" s="63"/>
      <c r="E1721" s="11"/>
      <c r="F1721" s="143"/>
      <c r="G1721" s="9"/>
      <c r="H1721" s="64"/>
      <c r="I1721" s="64"/>
      <c r="J1721" s="1"/>
      <c r="K1721" s="1"/>
      <c r="L1721" s="5"/>
      <c r="M1721" s="12"/>
      <c r="N1721" s="12"/>
      <c r="O1721" s="5"/>
      <c r="P1721" s="5"/>
      <c r="Q1721" s="10"/>
      <c r="R1721" s="37"/>
      <c r="S1721" s="5"/>
      <c r="T1721" s="6"/>
      <c r="U1721" s="10"/>
      <c r="V1721" s="10"/>
      <c r="W1721" s="12"/>
      <c r="X1721" s="5"/>
      <c r="Y1721" s="11"/>
      <c r="Z1721" s="2"/>
      <c r="AA1721" s="64"/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2"/>
      <c r="DH1721" s="1"/>
      <c r="DI1721" s="1"/>
      <c r="DJ1721" s="1"/>
      <c r="DK1721" s="1"/>
      <c r="DL1721" s="1"/>
      <c r="DM1721" s="1"/>
    </row>
    <row r="1722" spans="1:117" x14ac:dyDescent="0.2">
      <c r="A1722" s="97"/>
      <c r="B1722" s="5"/>
      <c r="C1722" s="5"/>
      <c r="D1722" s="63"/>
      <c r="E1722" s="11"/>
      <c r="F1722" s="143"/>
      <c r="G1722" s="9"/>
      <c r="H1722" s="64"/>
      <c r="I1722" s="64"/>
      <c r="J1722" s="1"/>
      <c r="K1722" s="1"/>
      <c r="L1722" s="5"/>
      <c r="M1722" s="12"/>
      <c r="N1722" s="12"/>
      <c r="O1722" s="5"/>
      <c r="P1722" s="5"/>
      <c r="Q1722" s="10"/>
      <c r="R1722" s="37"/>
      <c r="S1722" s="5"/>
      <c r="T1722" s="6"/>
      <c r="U1722" s="10"/>
      <c r="V1722" s="10"/>
      <c r="W1722" s="12"/>
      <c r="X1722" s="5"/>
      <c r="Y1722" s="11"/>
      <c r="Z1722" s="2"/>
      <c r="AA1722" s="64"/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2"/>
      <c r="DH1722" s="1"/>
      <c r="DI1722" s="1"/>
      <c r="DJ1722" s="1"/>
      <c r="DK1722" s="1"/>
      <c r="DL1722" s="1"/>
      <c r="DM1722" s="1"/>
    </row>
    <row r="1723" spans="1:117" x14ac:dyDescent="0.2">
      <c r="A1723" s="97"/>
      <c r="B1723" s="5"/>
      <c r="C1723" s="5"/>
      <c r="D1723" s="63"/>
      <c r="E1723" s="11"/>
      <c r="F1723" s="143"/>
      <c r="G1723" s="9"/>
      <c r="H1723" s="64"/>
      <c r="I1723" s="64"/>
      <c r="J1723" s="1"/>
      <c r="K1723" s="1"/>
      <c r="L1723" s="5"/>
      <c r="M1723" s="12"/>
      <c r="N1723" s="12"/>
      <c r="O1723" s="5"/>
      <c r="P1723" s="5"/>
      <c r="Q1723" s="10"/>
      <c r="R1723" s="37"/>
      <c r="S1723" s="5"/>
      <c r="T1723" s="6"/>
      <c r="U1723" s="10"/>
      <c r="V1723" s="10"/>
      <c r="W1723" s="12"/>
      <c r="X1723" s="5"/>
      <c r="Y1723" s="11"/>
      <c r="Z1723" s="2"/>
      <c r="AA1723" s="64"/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2"/>
      <c r="DH1723" s="1"/>
      <c r="DI1723" s="1"/>
      <c r="DJ1723" s="1"/>
      <c r="DK1723" s="1"/>
      <c r="DL1723" s="1"/>
      <c r="DM1723" s="1"/>
    </row>
    <row r="1724" spans="1:117" x14ac:dyDescent="0.2">
      <c r="A1724" s="97"/>
      <c r="B1724" s="5"/>
      <c r="C1724" s="5"/>
      <c r="D1724" s="63"/>
      <c r="E1724" s="11"/>
      <c r="F1724" s="143"/>
      <c r="G1724" s="9"/>
      <c r="H1724" s="64"/>
      <c r="I1724" s="64"/>
      <c r="J1724" s="1"/>
      <c r="K1724" s="1"/>
      <c r="L1724" s="5"/>
      <c r="M1724" s="12"/>
      <c r="N1724" s="12"/>
      <c r="O1724" s="5"/>
      <c r="P1724" s="5"/>
      <c r="Q1724" s="10"/>
      <c r="R1724" s="37"/>
      <c r="S1724" s="5"/>
      <c r="T1724" s="6"/>
      <c r="U1724" s="10"/>
      <c r="V1724" s="10"/>
      <c r="W1724" s="12"/>
      <c r="X1724" s="5"/>
      <c r="Y1724" s="11"/>
      <c r="Z1724" s="2"/>
      <c r="AA1724" s="64"/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2"/>
      <c r="DH1724" s="1"/>
      <c r="DI1724" s="1"/>
      <c r="DJ1724" s="1"/>
      <c r="DK1724" s="1"/>
      <c r="DL1724" s="1"/>
      <c r="DM1724" s="1"/>
    </row>
    <row r="1725" spans="1:117" x14ac:dyDescent="0.2">
      <c r="A1725" s="97"/>
      <c r="B1725" s="5"/>
      <c r="C1725" s="5"/>
      <c r="D1725" s="63"/>
      <c r="E1725" s="11"/>
      <c r="F1725" s="143"/>
      <c r="G1725" s="9"/>
      <c r="H1725" s="64"/>
      <c r="I1725" s="64"/>
      <c r="J1725" s="1"/>
      <c r="K1725" s="1"/>
      <c r="L1725" s="5"/>
      <c r="M1725" s="12"/>
      <c r="N1725" s="12"/>
      <c r="O1725" s="5"/>
      <c r="P1725" s="5"/>
      <c r="Q1725" s="10"/>
      <c r="R1725" s="37"/>
      <c r="S1725" s="5"/>
      <c r="T1725" s="6"/>
      <c r="U1725" s="10"/>
      <c r="V1725" s="10"/>
      <c r="W1725" s="12"/>
      <c r="X1725" s="5"/>
      <c r="Y1725" s="11"/>
      <c r="Z1725" s="2"/>
      <c r="AA1725" s="64"/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2"/>
      <c r="DH1725" s="1"/>
      <c r="DI1725" s="1"/>
      <c r="DJ1725" s="1"/>
      <c r="DK1725" s="1"/>
      <c r="DL1725" s="1"/>
      <c r="DM1725" s="1"/>
    </row>
    <row r="1726" spans="1:117" x14ac:dyDescent="0.2">
      <c r="A1726" s="97"/>
      <c r="B1726" s="5"/>
      <c r="C1726" s="5"/>
      <c r="D1726" s="63"/>
      <c r="E1726" s="11"/>
      <c r="F1726" s="143"/>
      <c r="G1726" s="9"/>
      <c r="H1726" s="64"/>
      <c r="I1726" s="64"/>
      <c r="J1726" s="1"/>
      <c r="K1726" s="1"/>
      <c r="L1726" s="5"/>
      <c r="M1726" s="12"/>
      <c r="N1726" s="12"/>
      <c r="O1726" s="5"/>
      <c r="P1726" s="5"/>
      <c r="Q1726" s="10"/>
      <c r="R1726" s="37"/>
      <c r="S1726" s="5"/>
      <c r="T1726" s="6"/>
      <c r="U1726" s="10"/>
      <c r="V1726" s="10"/>
      <c r="W1726" s="12"/>
      <c r="X1726" s="5"/>
      <c r="Y1726" s="11"/>
      <c r="Z1726" s="2"/>
      <c r="AA1726" s="64"/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2"/>
      <c r="DH1726" s="1"/>
      <c r="DI1726" s="1"/>
      <c r="DJ1726" s="1"/>
      <c r="DK1726" s="1"/>
      <c r="DL1726" s="1"/>
      <c r="DM1726" s="1"/>
    </row>
    <row r="1727" spans="1:117" x14ac:dyDescent="0.2">
      <c r="A1727" s="97"/>
      <c r="B1727" s="5"/>
      <c r="C1727" s="5"/>
      <c r="D1727" s="63"/>
      <c r="E1727" s="11"/>
      <c r="F1727" s="143"/>
      <c r="G1727" s="9"/>
      <c r="H1727" s="64"/>
      <c r="I1727" s="64"/>
      <c r="J1727" s="1"/>
      <c r="K1727" s="1"/>
      <c r="L1727" s="5"/>
      <c r="M1727" s="12"/>
      <c r="N1727" s="12"/>
      <c r="O1727" s="5"/>
      <c r="P1727" s="5"/>
      <c r="Q1727" s="10"/>
      <c r="R1727" s="37"/>
      <c r="S1727" s="5"/>
      <c r="T1727" s="6"/>
      <c r="U1727" s="10"/>
      <c r="V1727" s="10"/>
      <c r="W1727" s="12"/>
      <c r="X1727" s="5"/>
      <c r="Y1727" s="11"/>
      <c r="Z1727" s="2"/>
      <c r="AA1727" s="64"/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2"/>
      <c r="DH1727" s="1"/>
      <c r="DI1727" s="1"/>
      <c r="DJ1727" s="1"/>
      <c r="DK1727" s="1"/>
      <c r="DL1727" s="1"/>
      <c r="DM1727" s="1"/>
    </row>
    <row r="1728" spans="1:117" x14ac:dyDescent="0.2">
      <c r="A1728" s="97"/>
      <c r="B1728" s="5"/>
      <c r="C1728" s="5"/>
      <c r="D1728" s="63"/>
      <c r="E1728" s="11"/>
      <c r="F1728" s="143"/>
      <c r="G1728" s="9"/>
      <c r="H1728" s="64"/>
      <c r="I1728" s="64"/>
      <c r="J1728" s="1"/>
      <c r="K1728" s="1"/>
      <c r="L1728" s="5"/>
      <c r="M1728" s="12"/>
      <c r="N1728" s="12"/>
      <c r="O1728" s="5"/>
      <c r="P1728" s="5"/>
      <c r="Q1728" s="10"/>
      <c r="R1728" s="37"/>
      <c r="S1728" s="5"/>
      <c r="T1728" s="6"/>
      <c r="U1728" s="10"/>
      <c r="V1728" s="10"/>
      <c r="W1728" s="12"/>
      <c r="X1728" s="5"/>
      <c r="Y1728" s="11"/>
      <c r="Z1728" s="2"/>
      <c r="AA1728" s="64"/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2"/>
      <c r="DH1728" s="1"/>
      <c r="DI1728" s="1"/>
      <c r="DJ1728" s="1"/>
      <c r="DK1728" s="1"/>
      <c r="DL1728" s="1"/>
      <c r="DM1728" s="1"/>
    </row>
    <row r="1729" spans="1:117" x14ac:dyDescent="0.2">
      <c r="A1729" s="97"/>
      <c r="B1729" s="5"/>
      <c r="C1729" s="5"/>
      <c r="D1729" s="63"/>
      <c r="E1729" s="11"/>
      <c r="F1729" s="143"/>
      <c r="G1729" s="9"/>
      <c r="H1729" s="64"/>
      <c r="I1729" s="64"/>
      <c r="J1729" s="1"/>
      <c r="K1729" s="1"/>
      <c r="L1729" s="5"/>
      <c r="M1729" s="12"/>
      <c r="N1729" s="12"/>
      <c r="O1729" s="5"/>
      <c r="P1729" s="5"/>
      <c r="Q1729" s="10"/>
      <c r="R1729" s="37"/>
      <c r="S1729" s="5"/>
      <c r="T1729" s="6"/>
      <c r="U1729" s="10"/>
      <c r="V1729" s="10"/>
      <c r="W1729" s="12"/>
      <c r="X1729" s="5"/>
      <c r="Y1729" s="11"/>
      <c r="Z1729" s="2"/>
      <c r="AA1729" s="64"/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2"/>
      <c r="DH1729" s="1"/>
      <c r="DI1729" s="1"/>
      <c r="DJ1729" s="1"/>
      <c r="DK1729" s="1"/>
      <c r="DL1729" s="1"/>
      <c r="DM1729" s="1"/>
    </row>
    <row r="1730" spans="1:117" x14ac:dyDescent="0.2">
      <c r="A1730" s="97"/>
      <c r="B1730" s="5"/>
      <c r="C1730" s="5"/>
      <c r="D1730" s="63"/>
      <c r="E1730" s="11"/>
      <c r="F1730" s="143"/>
      <c r="G1730" s="9"/>
      <c r="H1730" s="64"/>
      <c r="I1730" s="64"/>
      <c r="J1730" s="1"/>
      <c r="K1730" s="1"/>
      <c r="L1730" s="5"/>
      <c r="M1730" s="12"/>
      <c r="N1730" s="12"/>
      <c r="O1730" s="5"/>
      <c r="P1730" s="5"/>
      <c r="Q1730" s="10"/>
      <c r="R1730" s="37"/>
      <c r="S1730" s="5"/>
      <c r="T1730" s="6"/>
      <c r="U1730" s="10"/>
      <c r="V1730" s="10"/>
      <c r="W1730" s="12"/>
      <c r="X1730" s="5"/>
      <c r="Y1730" s="11"/>
      <c r="Z1730" s="2"/>
      <c r="AA1730" s="64"/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2"/>
      <c r="DH1730" s="1"/>
      <c r="DI1730" s="1"/>
      <c r="DJ1730" s="1"/>
      <c r="DK1730" s="1"/>
      <c r="DL1730" s="1"/>
      <c r="DM1730" s="1"/>
    </row>
    <row r="1731" spans="1:117" x14ac:dyDescent="0.2">
      <c r="A1731" s="97"/>
      <c r="B1731" s="5"/>
      <c r="C1731" s="5"/>
      <c r="D1731" s="63"/>
      <c r="E1731" s="11"/>
      <c r="F1731" s="143"/>
      <c r="G1731" s="9"/>
      <c r="H1731" s="64"/>
      <c r="I1731" s="64"/>
      <c r="J1731" s="1"/>
      <c r="K1731" s="1"/>
      <c r="L1731" s="5"/>
      <c r="M1731" s="12"/>
      <c r="N1731" s="12"/>
      <c r="O1731" s="5"/>
      <c r="P1731" s="5"/>
      <c r="Q1731" s="10"/>
      <c r="R1731" s="37"/>
      <c r="S1731" s="5"/>
      <c r="T1731" s="6"/>
      <c r="U1731" s="10"/>
      <c r="V1731" s="10"/>
      <c r="W1731" s="12"/>
      <c r="X1731" s="5"/>
      <c r="Y1731" s="11"/>
      <c r="Z1731" s="2"/>
      <c r="AA1731" s="64"/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2"/>
      <c r="DH1731" s="1"/>
      <c r="DI1731" s="1"/>
      <c r="DJ1731" s="1"/>
      <c r="DK1731" s="1"/>
      <c r="DL1731" s="1"/>
      <c r="DM1731" s="1"/>
    </row>
    <row r="1732" spans="1:117" x14ac:dyDescent="0.2">
      <c r="A1732" s="97"/>
      <c r="B1732" s="5"/>
      <c r="C1732" s="5"/>
      <c r="D1732" s="63"/>
      <c r="E1732" s="11"/>
      <c r="F1732" s="143"/>
      <c r="G1732" s="9"/>
      <c r="H1732" s="64"/>
      <c r="I1732" s="64"/>
      <c r="J1732" s="1"/>
      <c r="K1732" s="1"/>
      <c r="L1732" s="5"/>
      <c r="M1732" s="12"/>
      <c r="N1732" s="12"/>
      <c r="O1732" s="5"/>
      <c r="P1732" s="5"/>
      <c r="Q1732" s="10"/>
      <c r="R1732" s="37"/>
      <c r="S1732" s="5"/>
      <c r="T1732" s="6"/>
      <c r="U1732" s="10"/>
      <c r="V1732" s="10"/>
      <c r="W1732" s="12"/>
      <c r="X1732" s="5"/>
      <c r="Y1732" s="11"/>
      <c r="Z1732" s="2"/>
      <c r="AA1732" s="64"/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2"/>
      <c r="DH1732" s="1"/>
      <c r="DI1732" s="1"/>
      <c r="DJ1732" s="1"/>
      <c r="DK1732" s="1"/>
      <c r="DL1732" s="1"/>
      <c r="DM1732" s="1"/>
    </row>
    <row r="1733" spans="1:117" x14ac:dyDescent="0.2">
      <c r="A1733" s="97"/>
      <c r="B1733" s="5"/>
      <c r="C1733" s="5"/>
      <c r="D1733" s="63"/>
      <c r="E1733" s="11"/>
      <c r="F1733" s="143"/>
      <c r="G1733" s="9"/>
      <c r="H1733" s="64"/>
      <c r="I1733" s="64"/>
      <c r="J1733" s="1"/>
      <c r="K1733" s="1"/>
      <c r="L1733" s="5"/>
      <c r="M1733" s="12"/>
      <c r="N1733" s="12"/>
      <c r="O1733" s="5"/>
      <c r="P1733" s="5"/>
      <c r="Q1733" s="10"/>
      <c r="R1733" s="37"/>
      <c r="S1733" s="5"/>
      <c r="T1733" s="6"/>
      <c r="U1733" s="10"/>
      <c r="V1733" s="10"/>
      <c r="W1733" s="12"/>
      <c r="X1733" s="5"/>
      <c r="Y1733" s="11"/>
      <c r="Z1733" s="2"/>
      <c r="AA1733" s="64"/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2"/>
      <c r="DH1733" s="1"/>
      <c r="DI1733" s="1"/>
      <c r="DJ1733" s="1"/>
      <c r="DK1733" s="1"/>
      <c r="DL1733" s="1"/>
      <c r="DM1733" s="1"/>
    </row>
    <row r="1734" spans="1:117" x14ac:dyDescent="0.2">
      <c r="A1734" s="97"/>
      <c r="B1734" s="5"/>
      <c r="C1734" s="5"/>
      <c r="D1734" s="63"/>
      <c r="E1734" s="11"/>
      <c r="F1734" s="143"/>
      <c r="G1734" s="9"/>
      <c r="H1734" s="64"/>
      <c r="I1734" s="64"/>
      <c r="J1734" s="1"/>
      <c r="K1734" s="1"/>
      <c r="L1734" s="5"/>
      <c r="M1734" s="12"/>
      <c r="N1734" s="12"/>
      <c r="O1734" s="5"/>
      <c r="P1734" s="5"/>
      <c r="Q1734" s="10"/>
      <c r="R1734" s="37"/>
      <c r="S1734" s="5"/>
      <c r="T1734" s="6"/>
      <c r="U1734" s="10"/>
      <c r="V1734" s="10"/>
      <c r="W1734" s="12"/>
      <c r="X1734" s="5"/>
      <c r="Y1734" s="11"/>
      <c r="Z1734" s="2"/>
      <c r="AA1734" s="64"/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2"/>
      <c r="DH1734" s="1"/>
      <c r="DI1734" s="1"/>
      <c r="DJ1734" s="1"/>
      <c r="DK1734" s="1"/>
      <c r="DL1734" s="1"/>
      <c r="DM1734" s="1"/>
    </row>
    <row r="1735" spans="1:117" x14ac:dyDescent="0.2">
      <c r="A1735" s="97"/>
      <c r="B1735" s="5"/>
      <c r="C1735" s="5"/>
      <c r="D1735" s="63"/>
      <c r="E1735" s="11"/>
      <c r="F1735" s="143"/>
      <c r="G1735" s="9"/>
      <c r="H1735" s="64"/>
      <c r="I1735" s="64"/>
      <c r="J1735" s="1"/>
      <c r="K1735" s="1"/>
      <c r="L1735" s="5"/>
      <c r="M1735" s="12"/>
      <c r="N1735" s="12"/>
      <c r="O1735" s="5"/>
      <c r="P1735" s="5"/>
      <c r="Q1735" s="10"/>
      <c r="R1735" s="37"/>
      <c r="S1735" s="5"/>
      <c r="T1735" s="6"/>
      <c r="U1735" s="10"/>
      <c r="V1735" s="10"/>
      <c r="W1735" s="12"/>
      <c r="X1735" s="5"/>
      <c r="Y1735" s="11"/>
      <c r="Z1735" s="2"/>
      <c r="AA1735" s="64"/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2"/>
      <c r="DH1735" s="1"/>
      <c r="DI1735" s="1"/>
      <c r="DJ1735" s="1"/>
      <c r="DK1735" s="1"/>
      <c r="DL1735" s="1"/>
      <c r="DM1735" s="1"/>
    </row>
    <row r="1736" spans="1:117" x14ac:dyDescent="0.2">
      <c r="A1736" s="97"/>
      <c r="B1736" s="5"/>
      <c r="C1736" s="5"/>
      <c r="D1736" s="63"/>
      <c r="E1736" s="11"/>
      <c r="F1736" s="143"/>
      <c r="G1736" s="9"/>
      <c r="H1736" s="64"/>
      <c r="I1736" s="64"/>
      <c r="J1736" s="1"/>
      <c r="K1736" s="1"/>
      <c r="L1736" s="5"/>
      <c r="M1736" s="12"/>
      <c r="N1736" s="12"/>
      <c r="O1736" s="5"/>
      <c r="P1736" s="5"/>
      <c r="Q1736" s="10"/>
      <c r="R1736" s="37"/>
      <c r="S1736" s="5"/>
      <c r="T1736" s="6"/>
      <c r="U1736" s="10"/>
      <c r="V1736" s="10"/>
      <c r="W1736" s="12"/>
      <c r="X1736" s="5"/>
      <c r="Y1736" s="11"/>
      <c r="Z1736" s="2"/>
      <c r="AA1736" s="64"/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2"/>
      <c r="DH1736" s="1"/>
      <c r="DI1736" s="1"/>
      <c r="DJ1736" s="1"/>
      <c r="DK1736" s="1"/>
      <c r="DL1736" s="1"/>
      <c r="DM1736" s="1"/>
    </row>
    <row r="1737" spans="1:117" x14ac:dyDescent="0.2">
      <c r="A1737" s="97"/>
      <c r="B1737" s="5"/>
      <c r="C1737" s="5"/>
      <c r="D1737" s="63"/>
      <c r="E1737" s="11"/>
      <c r="F1737" s="143"/>
      <c r="G1737" s="9"/>
      <c r="H1737" s="64"/>
      <c r="I1737" s="64"/>
      <c r="J1737" s="1"/>
      <c r="K1737" s="1"/>
      <c r="L1737" s="5"/>
      <c r="M1737" s="12"/>
      <c r="N1737" s="12"/>
      <c r="O1737" s="5"/>
      <c r="P1737" s="5"/>
      <c r="Q1737" s="10"/>
      <c r="R1737" s="37"/>
      <c r="S1737" s="5"/>
      <c r="T1737" s="6"/>
      <c r="U1737" s="10"/>
      <c r="V1737" s="10"/>
      <c r="W1737" s="12"/>
      <c r="X1737" s="5"/>
      <c r="Y1737" s="11"/>
      <c r="Z1737" s="2"/>
      <c r="AA1737" s="64"/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2"/>
      <c r="DH1737" s="1"/>
      <c r="DI1737" s="1"/>
      <c r="DJ1737" s="1"/>
      <c r="DK1737" s="1"/>
      <c r="DL1737" s="1"/>
      <c r="DM1737" s="1"/>
    </row>
    <row r="1738" spans="1:117" x14ac:dyDescent="0.2">
      <c r="A1738" s="97"/>
      <c r="B1738" s="5"/>
      <c r="C1738" s="5"/>
      <c r="D1738" s="63"/>
      <c r="E1738" s="11"/>
      <c r="F1738" s="143"/>
      <c r="G1738" s="9"/>
      <c r="H1738" s="64"/>
      <c r="I1738" s="64"/>
      <c r="J1738" s="1"/>
      <c r="K1738" s="1"/>
      <c r="L1738" s="5"/>
      <c r="M1738" s="12"/>
      <c r="N1738" s="12"/>
      <c r="O1738" s="5"/>
      <c r="P1738" s="5"/>
      <c r="Q1738" s="10"/>
      <c r="R1738" s="37"/>
      <c r="S1738" s="5"/>
      <c r="T1738" s="6"/>
      <c r="U1738" s="10"/>
      <c r="V1738" s="10"/>
      <c r="W1738" s="12"/>
      <c r="X1738" s="5"/>
      <c r="Y1738" s="11"/>
      <c r="Z1738" s="2"/>
      <c r="AA1738" s="64"/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2"/>
      <c r="DH1738" s="1"/>
      <c r="DI1738" s="1"/>
      <c r="DJ1738" s="1"/>
      <c r="DK1738" s="1"/>
      <c r="DL1738" s="1"/>
      <c r="DM1738" s="1"/>
    </row>
    <row r="1739" spans="1:117" x14ac:dyDescent="0.2">
      <c r="A1739" s="97"/>
      <c r="B1739" s="5"/>
      <c r="C1739" s="5"/>
      <c r="D1739" s="63"/>
      <c r="E1739" s="11"/>
      <c r="F1739" s="143"/>
      <c r="G1739" s="9"/>
      <c r="H1739" s="64"/>
      <c r="I1739" s="64"/>
      <c r="J1739" s="1"/>
      <c r="K1739" s="1"/>
      <c r="L1739" s="5"/>
      <c r="M1739" s="12"/>
      <c r="N1739" s="12"/>
      <c r="O1739" s="5"/>
      <c r="P1739" s="5"/>
      <c r="Q1739" s="10"/>
      <c r="R1739" s="37"/>
      <c r="S1739" s="5"/>
      <c r="T1739" s="6"/>
      <c r="U1739" s="10"/>
      <c r="V1739" s="10"/>
      <c r="W1739" s="12"/>
      <c r="X1739" s="5"/>
      <c r="Y1739" s="11"/>
      <c r="Z1739" s="2"/>
      <c r="AA1739" s="64"/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2"/>
      <c r="DH1739" s="1"/>
      <c r="DI1739" s="1"/>
      <c r="DJ1739" s="1"/>
      <c r="DK1739" s="1"/>
      <c r="DL1739" s="1"/>
      <c r="DM1739" s="1"/>
    </row>
    <row r="1740" spans="1:117" x14ac:dyDescent="0.2">
      <c r="A1740" s="97"/>
      <c r="B1740" s="5"/>
      <c r="C1740" s="5"/>
      <c r="D1740" s="63"/>
      <c r="E1740" s="11"/>
      <c r="F1740" s="143"/>
      <c r="G1740" s="9"/>
      <c r="H1740" s="64"/>
      <c r="I1740" s="64"/>
      <c r="J1740" s="1"/>
      <c r="K1740" s="1"/>
      <c r="L1740" s="5"/>
      <c r="M1740" s="12"/>
      <c r="N1740" s="12"/>
      <c r="O1740" s="5"/>
      <c r="P1740" s="5"/>
      <c r="Q1740" s="10"/>
      <c r="R1740" s="37"/>
      <c r="S1740" s="5"/>
      <c r="T1740" s="6"/>
      <c r="U1740" s="10"/>
      <c r="V1740" s="10"/>
      <c r="W1740" s="12"/>
      <c r="X1740" s="5"/>
      <c r="Y1740" s="11"/>
      <c r="Z1740" s="2"/>
      <c r="AA1740" s="64"/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2"/>
      <c r="DH1740" s="1"/>
      <c r="DI1740" s="1"/>
      <c r="DJ1740" s="1"/>
      <c r="DK1740" s="1"/>
      <c r="DL1740" s="1"/>
      <c r="DM1740" s="1"/>
    </row>
    <row r="1741" spans="1:117" x14ac:dyDescent="0.2">
      <c r="A1741" s="97"/>
      <c r="B1741" s="5"/>
      <c r="C1741" s="5"/>
      <c r="D1741" s="63"/>
      <c r="E1741" s="11"/>
      <c r="F1741" s="143"/>
      <c r="G1741" s="9"/>
      <c r="H1741" s="64"/>
      <c r="I1741" s="64"/>
      <c r="J1741" s="1"/>
      <c r="K1741" s="1"/>
      <c r="L1741" s="5"/>
      <c r="M1741" s="12"/>
      <c r="N1741" s="12"/>
      <c r="O1741" s="5"/>
      <c r="P1741" s="5"/>
      <c r="Q1741" s="10"/>
      <c r="R1741" s="37"/>
      <c r="S1741" s="5"/>
      <c r="T1741" s="6"/>
      <c r="U1741" s="10"/>
      <c r="V1741" s="10"/>
      <c r="W1741" s="12"/>
      <c r="X1741" s="5"/>
      <c r="Y1741" s="11"/>
      <c r="Z1741" s="2"/>
      <c r="AA1741" s="64"/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2"/>
      <c r="DH1741" s="1"/>
      <c r="DI1741" s="1"/>
      <c r="DJ1741" s="1"/>
      <c r="DK1741" s="1"/>
      <c r="DL1741" s="1"/>
      <c r="DM1741" s="1"/>
    </row>
    <row r="1742" spans="1:117" x14ac:dyDescent="0.2">
      <c r="A1742" s="97"/>
      <c r="B1742" s="5"/>
      <c r="C1742" s="5"/>
      <c r="D1742" s="63"/>
      <c r="E1742" s="11"/>
      <c r="F1742" s="143"/>
      <c r="G1742" s="9"/>
      <c r="H1742" s="64"/>
      <c r="I1742" s="64"/>
      <c r="J1742" s="1"/>
      <c r="K1742" s="1"/>
      <c r="L1742" s="5"/>
      <c r="M1742" s="12"/>
      <c r="N1742" s="12"/>
      <c r="O1742" s="5"/>
      <c r="P1742" s="5"/>
      <c r="Q1742" s="10"/>
      <c r="R1742" s="37"/>
      <c r="S1742" s="5"/>
      <c r="T1742" s="6"/>
      <c r="U1742" s="10"/>
      <c r="V1742" s="10"/>
      <c r="W1742" s="12"/>
      <c r="X1742" s="5"/>
      <c r="Y1742" s="11"/>
      <c r="Z1742" s="2"/>
      <c r="AA1742" s="64"/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2"/>
      <c r="DH1742" s="1"/>
      <c r="DI1742" s="1"/>
      <c r="DJ1742" s="1"/>
      <c r="DK1742" s="1"/>
      <c r="DL1742" s="1"/>
      <c r="DM1742" s="1"/>
    </row>
    <row r="1743" spans="1:117" x14ac:dyDescent="0.2">
      <c r="A1743" s="97"/>
      <c r="B1743" s="5"/>
      <c r="C1743" s="5"/>
      <c r="D1743" s="63"/>
      <c r="E1743" s="11"/>
      <c r="F1743" s="143"/>
      <c r="G1743" s="9"/>
      <c r="H1743" s="64"/>
      <c r="I1743" s="64"/>
      <c r="J1743" s="1"/>
      <c r="K1743" s="1"/>
      <c r="L1743" s="5"/>
      <c r="M1743" s="12"/>
      <c r="N1743" s="12"/>
      <c r="O1743" s="5"/>
      <c r="P1743" s="5"/>
      <c r="Q1743" s="10"/>
      <c r="R1743" s="37"/>
      <c r="S1743" s="5"/>
      <c r="T1743" s="6"/>
      <c r="U1743" s="10"/>
      <c r="V1743" s="10"/>
      <c r="W1743" s="12"/>
      <c r="X1743" s="5"/>
      <c r="Y1743" s="11"/>
      <c r="Z1743" s="2"/>
      <c r="AA1743" s="64"/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2"/>
      <c r="DH1743" s="1"/>
      <c r="DI1743" s="1"/>
      <c r="DJ1743" s="1"/>
      <c r="DK1743" s="1"/>
      <c r="DL1743" s="1"/>
      <c r="DM1743" s="1"/>
    </row>
    <row r="1744" spans="1:117" x14ac:dyDescent="0.2">
      <c r="A1744" s="97"/>
      <c r="B1744" s="5"/>
      <c r="C1744" s="5"/>
      <c r="D1744" s="63"/>
      <c r="E1744" s="11"/>
      <c r="F1744" s="143"/>
      <c r="G1744" s="9"/>
      <c r="H1744" s="64"/>
      <c r="I1744" s="64"/>
      <c r="J1744" s="1"/>
      <c r="K1744" s="1"/>
      <c r="L1744" s="5"/>
      <c r="M1744" s="12"/>
      <c r="N1744" s="12"/>
      <c r="O1744" s="5"/>
      <c r="P1744" s="5"/>
      <c r="Q1744" s="10"/>
      <c r="R1744" s="37"/>
      <c r="S1744" s="5"/>
      <c r="T1744" s="6"/>
      <c r="U1744" s="10"/>
      <c r="V1744" s="10"/>
      <c r="W1744" s="12"/>
      <c r="X1744" s="5"/>
      <c r="Y1744" s="11"/>
      <c r="Z1744" s="2"/>
      <c r="AA1744" s="64"/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2"/>
      <c r="DH1744" s="1"/>
      <c r="DI1744" s="1"/>
      <c r="DJ1744" s="1"/>
      <c r="DK1744" s="1"/>
      <c r="DL1744" s="1"/>
      <c r="DM1744" s="1"/>
    </row>
    <row r="1745" spans="1:117" x14ac:dyDescent="0.2">
      <c r="A1745" s="97"/>
      <c r="B1745" s="5"/>
      <c r="C1745" s="5"/>
      <c r="D1745" s="63"/>
      <c r="E1745" s="11"/>
      <c r="F1745" s="143"/>
      <c r="G1745" s="9"/>
      <c r="H1745" s="64"/>
      <c r="I1745" s="64"/>
      <c r="J1745" s="1"/>
      <c r="K1745" s="1"/>
      <c r="L1745" s="5"/>
      <c r="M1745" s="12"/>
      <c r="N1745" s="12"/>
      <c r="O1745" s="5"/>
      <c r="P1745" s="5"/>
      <c r="Q1745" s="10"/>
      <c r="R1745" s="37"/>
      <c r="S1745" s="5"/>
      <c r="T1745" s="6"/>
      <c r="U1745" s="10"/>
      <c r="V1745" s="10"/>
      <c r="W1745" s="12"/>
      <c r="X1745" s="5"/>
      <c r="Y1745" s="11"/>
      <c r="Z1745" s="2"/>
      <c r="AA1745" s="64"/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2"/>
      <c r="DH1745" s="1"/>
      <c r="DI1745" s="1"/>
      <c r="DJ1745" s="1"/>
      <c r="DK1745" s="1"/>
      <c r="DL1745" s="1"/>
      <c r="DM1745" s="1"/>
    </row>
    <row r="1746" spans="1:117" x14ac:dyDescent="0.2">
      <c r="A1746" s="97"/>
      <c r="B1746" s="5"/>
      <c r="C1746" s="5"/>
      <c r="D1746" s="63"/>
      <c r="E1746" s="11"/>
      <c r="F1746" s="143"/>
      <c r="G1746" s="9"/>
      <c r="H1746" s="64"/>
      <c r="I1746" s="64"/>
      <c r="J1746" s="1"/>
      <c r="K1746" s="1"/>
      <c r="L1746" s="5"/>
      <c r="M1746" s="12"/>
      <c r="N1746" s="12"/>
      <c r="O1746" s="5"/>
      <c r="P1746" s="5"/>
      <c r="Q1746" s="10"/>
      <c r="R1746" s="37"/>
      <c r="S1746" s="5"/>
      <c r="T1746" s="6"/>
      <c r="U1746" s="10"/>
      <c r="V1746" s="10"/>
      <c r="W1746" s="12"/>
      <c r="X1746" s="5"/>
      <c r="Y1746" s="11"/>
      <c r="Z1746" s="2"/>
      <c r="AA1746" s="64"/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2"/>
      <c r="DH1746" s="1"/>
      <c r="DI1746" s="1"/>
      <c r="DJ1746" s="1"/>
      <c r="DK1746" s="1"/>
      <c r="DL1746" s="1"/>
      <c r="DM1746" s="1"/>
    </row>
    <row r="1747" spans="1:117" x14ac:dyDescent="0.2">
      <c r="A1747" s="97"/>
      <c r="B1747" s="5"/>
      <c r="C1747" s="5"/>
      <c r="D1747" s="63"/>
      <c r="E1747" s="11"/>
      <c r="F1747" s="143"/>
      <c r="G1747" s="9"/>
      <c r="H1747" s="64"/>
      <c r="I1747" s="64"/>
      <c r="J1747" s="1"/>
      <c r="K1747" s="1"/>
      <c r="L1747" s="5"/>
      <c r="M1747" s="12"/>
      <c r="N1747" s="12"/>
      <c r="O1747" s="5"/>
      <c r="P1747" s="5"/>
      <c r="Q1747" s="10"/>
      <c r="R1747" s="37"/>
      <c r="S1747" s="5"/>
      <c r="T1747" s="6"/>
      <c r="U1747" s="10"/>
      <c r="V1747" s="10"/>
      <c r="W1747" s="12"/>
      <c r="X1747" s="5"/>
      <c r="Y1747" s="11"/>
      <c r="Z1747" s="2"/>
      <c r="AA1747" s="64"/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2"/>
      <c r="DH1747" s="1"/>
      <c r="DI1747" s="1"/>
      <c r="DJ1747" s="1"/>
      <c r="DK1747" s="1"/>
      <c r="DL1747" s="1"/>
      <c r="DM1747" s="1"/>
    </row>
    <row r="1748" spans="1:117" x14ac:dyDescent="0.2">
      <c r="A1748" s="97"/>
      <c r="B1748" s="5"/>
      <c r="C1748" s="5"/>
      <c r="D1748" s="63"/>
      <c r="E1748" s="11"/>
      <c r="F1748" s="143"/>
      <c r="G1748" s="9"/>
      <c r="H1748" s="64"/>
      <c r="I1748" s="64"/>
      <c r="J1748" s="1"/>
      <c r="K1748" s="1"/>
      <c r="L1748" s="5"/>
      <c r="M1748" s="12"/>
      <c r="N1748" s="12"/>
      <c r="O1748" s="5"/>
      <c r="P1748" s="5"/>
      <c r="Q1748" s="10"/>
      <c r="R1748" s="37"/>
      <c r="S1748" s="5"/>
      <c r="T1748" s="6"/>
      <c r="U1748" s="10"/>
      <c r="V1748" s="10"/>
      <c r="W1748" s="12"/>
      <c r="X1748" s="5"/>
      <c r="Y1748" s="11"/>
      <c r="Z1748" s="2"/>
      <c r="AA1748" s="64"/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2"/>
      <c r="DH1748" s="1"/>
      <c r="DI1748" s="1"/>
      <c r="DJ1748" s="1"/>
      <c r="DK1748" s="1"/>
      <c r="DL1748" s="1"/>
      <c r="DM1748" s="1"/>
    </row>
    <row r="1749" spans="1:117" x14ac:dyDescent="0.2">
      <c r="A1749" s="97"/>
      <c r="B1749" s="5"/>
      <c r="C1749" s="5"/>
      <c r="D1749" s="63"/>
      <c r="E1749" s="11"/>
      <c r="F1749" s="143"/>
      <c r="G1749" s="9"/>
      <c r="H1749" s="64"/>
      <c r="I1749" s="64"/>
      <c r="J1749" s="1"/>
      <c r="K1749" s="1"/>
      <c r="L1749" s="5"/>
      <c r="M1749" s="12"/>
      <c r="N1749" s="12"/>
      <c r="O1749" s="5"/>
      <c r="P1749" s="5"/>
      <c r="Q1749" s="10"/>
      <c r="R1749" s="37"/>
      <c r="S1749" s="5"/>
      <c r="T1749" s="6"/>
      <c r="U1749" s="10"/>
      <c r="V1749" s="10"/>
      <c r="W1749" s="12"/>
      <c r="X1749" s="5"/>
      <c r="Y1749" s="11"/>
      <c r="Z1749" s="2"/>
      <c r="AA1749" s="64"/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2"/>
      <c r="DH1749" s="1"/>
      <c r="DI1749" s="1"/>
      <c r="DJ1749" s="1"/>
      <c r="DK1749" s="1"/>
      <c r="DL1749" s="1"/>
      <c r="DM1749" s="1"/>
    </row>
    <row r="1750" spans="1:117" x14ac:dyDescent="0.2">
      <c r="A1750" s="97"/>
      <c r="B1750" s="5"/>
      <c r="C1750" s="5"/>
      <c r="D1750" s="63"/>
      <c r="E1750" s="11"/>
      <c r="F1750" s="143"/>
      <c r="G1750" s="9"/>
      <c r="H1750" s="64"/>
      <c r="I1750" s="64"/>
      <c r="J1750" s="1"/>
      <c r="K1750" s="1"/>
      <c r="L1750" s="5"/>
      <c r="M1750" s="12"/>
      <c r="N1750" s="12"/>
      <c r="O1750" s="5"/>
      <c r="P1750" s="5"/>
      <c r="Q1750" s="10"/>
      <c r="R1750" s="37"/>
      <c r="S1750" s="5"/>
      <c r="T1750" s="6"/>
      <c r="U1750" s="10"/>
      <c r="V1750" s="10"/>
      <c r="W1750" s="12"/>
      <c r="X1750" s="5"/>
      <c r="Y1750" s="11"/>
      <c r="Z1750" s="2"/>
      <c r="AA1750" s="64"/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2"/>
      <c r="DH1750" s="1"/>
      <c r="DI1750" s="1"/>
      <c r="DJ1750" s="1"/>
      <c r="DK1750" s="1"/>
      <c r="DL1750" s="1"/>
      <c r="DM1750" s="1"/>
    </row>
    <row r="1751" spans="1:117" x14ac:dyDescent="0.2">
      <c r="A1751" s="97"/>
      <c r="B1751" s="5"/>
      <c r="C1751" s="5"/>
      <c r="D1751" s="63"/>
      <c r="E1751" s="11"/>
      <c r="F1751" s="143"/>
      <c r="G1751" s="9"/>
      <c r="H1751" s="64"/>
      <c r="I1751" s="64"/>
      <c r="J1751" s="1"/>
      <c r="K1751" s="1"/>
      <c r="L1751" s="5"/>
      <c r="M1751" s="12"/>
      <c r="N1751" s="12"/>
      <c r="O1751" s="5"/>
      <c r="P1751" s="5"/>
      <c r="Q1751" s="10"/>
      <c r="R1751" s="37"/>
      <c r="S1751" s="5"/>
      <c r="T1751" s="6"/>
      <c r="U1751" s="10"/>
      <c r="V1751" s="10"/>
      <c r="W1751" s="12"/>
      <c r="X1751" s="5"/>
      <c r="Y1751" s="11"/>
      <c r="Z1751" s="2"/>
      <c r="AA1751" s="64"/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2"/>
      <c r="DH1751" s="1"/>
      <c r="DI1751" s="1"/>
      <c r="DJ1751" s="1"/>
      <c r="DK1751" s="1"/>
      <c r="DL1751" s="1"/>
      <c r="DM1751" s="1"/>
    </row>
    <row r="1752" spans="1:117" x14ac:dyDescent="0.2">
      <c r="A1752" s="97"/>
      <c r="B1752" s="5"/>
      <c r="C1752" s="5"/>
      <c r="D1752" s="63"/>
      <c r="E1752" s="11"/>
      <c r="F1752" s="143"/>
      <c r="G1752" s="9"/>
      <c r="H1752" s="64"/>
      <c r="I1752" s="64"/>
      <c r="J1752" s="1"/>
      <c r="K1752" s="1"/>
      <c r="L1752" s="5"/>
      <c r="M1752" s="12"/>
      <c r="N1752" s="12"/>
      <c r="O1752" s="5"/>
      <c r="P1752" s="5"/>
      <c r="Q1752" s="10"/>
      <c r="R1752" s="37"/>
      <c r="S1752" s="5"/>
      <c r="T1752" s="6"/>
      <c r="U1752" s="10"/>
      <c r="V1752" s="10"/>
      <c r="W1752" s="12"/>
      <c r="X1752" s="5"/>
      <c r="Y1752" s="11"/>
      <c r="Z1752" s="2"/>
      <c r="AA1752" s="64"/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2"/>
      <c r="DH1752" s="1"/>
      <c r="DI1752" s="1"/>
      <c r="DJ1752" s="1"/>
      <c r="DK1752" s="1"/>
      <c r="DL1752" s="1"/>
      <c r="DM1752" s="1"/>
    </row>
    <row r="1753" spans="1:117" x14ac:dyDescent="0.2">
      <c r="A1753" s="97"/>
      <c r="B1753" s="5"/>
      <c r="C1753" s="5"/>
      <c r="D1753" s="63"/>
      <c r="E1753" s="11"/>
      <c r="F1753" s="143"/>
      <c r="G1753" s="9"/>
      <c r="H1753" s="64"/>
      <c r="I1753" s="64"/>
      <c r="J1753" s="1"/>
      <c r="K1753" s="1"/>
      <c r="L1753" s="5"/>
      <c r="M1753" s="12"/>
      <c r="N1753" s="12"/>
      <c r="O1753" s="5"/>
      <c r="P1753" s="5"/>
      <c r="Q1753" s="10"/>
      <c r="R1753" s="37"/>
      <c r="S1753" s="5"/>
      <c r="T1753" s="6"/>
      <c r="U1753" s="10"/>
      <c r="V1753" s="10"/>
      <c r="W1753" s="12"/>
      <c r="X1753" s="5"/>
      <c r="Y1753" s="11"/>
      <c r="Z1753" s="2"/>
      <c r="AA1753" s="64"/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2"/>
      <c r="DH1753" s="1"/>
      <c r="DI1753" s="1"/>
      <c r="DJ1753" s="1"/>
      <c r="DK1753" s="1"/>
      <c r="DL1753" s="1"/>
      <c r="DM1753" s="1"/>
    </row>
    <row r="1754" spans="1:117" x14ac:dyDescent="0.2">
      <c r="A1754" s="97"/>
      <c r="B1754" s="5"/>
      <c r="C1754" s="5"/>
      <c r="D1754" s="63"/>
      <c r="E1754" s="11"/>
      <c r="F1754" s="143"/>
      <c r="G1754" s="9"/>
      <c r="H1754" s="64"/>
      <c r="I1754" s="64"/>
      <c r="J1754" s="1"/>
      <c r="K1754" s="1"/>
      <c r="L1754" s="5"/>
      <c r="M1754" s="12"/>
      <c r="N1754" s="12"/>
      <c r="O1754" s="5"/>
      <c r="P1754" s="5"/>
      <c r="Q1754" s="10"/>
      <c r="R1754" s="37"/>
      <c r="S1754" s="5"/>
      <c r="T1754" s="6"/>
      <c r="U1754" s="10"/>
      <c r="V1754" s="10"/>
      <c r="W1754" s="12"/>
      <c r="X1754" s="5"/>
      <c r="Y1754" s="11"/>
      <c r="Z1754" s="2"/>
      <c r="AA1754" s="64"/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2"/>
      <c r="DH1754" s="1"/>
      <c r="DI1754" s="1"/>
      <c r="DJ1754" s="1"/>
      <c r="DK1754" s="1"/>
      <c r="DL1754" s="1"/>
      <c r="DM1754" s="1"/>
    </row>
    <row r="1755" spans="1:117" x14ac:dyDescent="0.2">
      <c r="A1755" s="97"/>
      <c r="B1755" s="5"/>
      <c r="C1755" s="5"/>
      <c r="D1755" s="63"/>
      <c r="E1755" s="11"/>
      <c r="F1755" s="143"/>
      <c r="G1755" s="9"/>
      <c r="H1755" s="64"/>
      <c r="I1755" s="64"/>
      <c r="J1755" s="1"/>
      <c r="K1755" s="1"/>
      <c r="L1755" s="5"/>
      <c r="M1755" s="12"/>
      <c r="N1755" s="12"/>
      <c r="O1755" s="5"/>
      <c r="P1755" s="5"/>
      <c r="Q1755" s="10"/>
      <c r="R1755" s="37"/>
      <c r="S1755" s="5"/>
      <c r="T1755" s="6"/>
      <c r="U1755" s="10"/>
      <c r="V1755" s="10"/>
      <c r="W1755" s="12"/>
      <c r="X1755" s="5"/>
      <c r="Y1755" s="11"/>
      <c r="Z1755" s="2"/>
      <c r="AA1755" s="64"/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2"/>
      <c r="DH1755" s="1"/>
      <c r="DI1755" s="1"/>
      <c r="DJ1755" s="1"/>
      <c r="DK1755" s="1"/>
      <c r="DL1755" s="1"/>
      <c r="DM1755" s="1"/>
    </row>
    <row r="1756" spans="1:117" x14ac:dyDescent="0.2">
      <c r="A1756" s="97"/>
      <c r="B1756" s="5"/>
      <c r="C1756" s="5"/>
      <c r="D1756" s="63"/>
      <c r="E1756" s="11"/>
      <c r="F1756" s="143"/>
      <c r="G1756" s="9"/>
      <c r="H1756" s="64"/>
      <c r="I1756" s="64"/>
      <c r="J1756" s="1"/>
      <c r="K1756" s="1"/>
      <c r="L1756" s="5"/>
      <c r="M1756" s="12"/>
      <c r="N1756" s="12"/>
      <c r="O1756" s="5"/>
      <c r="P1756" s="5"/>
      <c r="Q1756" s="10"/>
      <c r="R1756" s="37"/>
      <c r="S1756" s="5"/>
      <c r="T1756" s="6"/>
      <c r="U1756" s="10"/>
      <c r="V1756" s="10"/>
      <c r="W1756" s="12"/>
      <c r="X1756" s="5"/>
      <c r="Y1756" s="11"/>
      <c r="Z1756" s="2"/>
      <c r="AA1756" s="64"/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2"/>
      <c r="DH1756" s="1"/>
      <c r="DI1756" s="1"/>
      <c r="DJ1756" s="1"/>
      <c r="DK1756" s="1"/>
      <c r="DL1756" s="1"/>
      <c r="DM1756" s="1"/>
    </row>
    <row r="1757" spans="1:117" x14ac:dyDescent="0.2">
      <c r="A1757" s="97"/>
      <c r="B1757" s="5"/>
      <c r="C1757" s="5"/>
      <c r="D1757" s="63"/>
      <c r="E1757" s="11"/>
      <c r="F1757" s="143"/>
      <c r="G1757" s="9"/>
      <c r="H1757" s="64"/>
      <c r="I1757" s="64"/>
      <c r="J1757" s="1"/>
      <c r="K1757" s="1"/>
      <c r="L1757" s="5"/>
      <c r="M1757" s="12"/>
      <c r="N1757" s="12"/>
      <c r="O1757" s="5"/>
      <c r="P1757" s="5"/>
      <c r="Q1757" s="10"/>
      <c r="R1757" s="37"/>
      <c r="S1757" s="5"/>
      <c r="T1757" s="6"/>
      <c r="U1757" s="10"/>
      <c r="V1757" s="10"/>
      <c r="W1757" s="12"/>
      <c r="X1757" s="5"/>
      <c r="Y1757" s="11"/>
      <c r="Z1757" s="2"/>
      <c r="AA1757" s="64"/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2"/>
      <c r="DH1757" s="1"/>
      <c r="DI1757" s="1"/>
      <c r="DJ1757" s="1"/>
      <c r="DK1757" s="1"/>
      <c r="DL1757" s="1"/>
      <c r="DM1757" s="1"/>
    </row>
    <row r="1758" spans="1:117" x14ac:dyDescent="0.2">
      <c r="A1758" s="97"/>
      <c r="B1758" s="5"/>
      <c r="C1758" s="5"/>
      <c r="D1758" s="63"/>
      <c r="E1758" s="11"/>
      <c r="F1758" s="143"/>
      <c r="G1758" s="9"/>
      <c r="H1758" s="64"/>
      <c r="I1758" s="64"/>
      <c r="J1758" s="1"/>
      <c r="K1758" s="1"/>
      <c r="L1758" s="5"/>
      <c r="M1758" s="12"/>
      <c r="N1758" s="12"/>
      <c r="O1758" s="5"/>
      <c r="P1758" s="5"/>
      <c r="Q1758" s="10"/>
      <c r="R1758" s="37"/>
      <c r="S1758" s="5"/>
      <c r="T1758" s="6"/>
      <c r="U1758" s="10"/>
      <c r="V1758" s="10"/>
      <c r="W1758" s="12"/>
      <c r="X1758" s="5"/>
      <c r="Y1758" s="11"/>
      <c r="Z1758" s="2"/>
      <c r="AA1758" s="64"/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2"/>
      <c r="DH1758" s="1"/>
      <c r="DI1758" s="1"/>
      <c r="DJ1758" s="1"/>
      <c r="DK1758" s="1"/>
      <c r="DL1758" s="1"/>
      <c r="DM1758" s="1"/>
    </row>
    <row r="1759" spans="1:117" x14ac:dyDescent="0.2">
      <c r="A1759" s="97"/>
      <c r="B1759" s="5"/>
      <c r="C1759" s="5"/>
      <c r="D1759" s="63"/>
      <c r="E1759" s="11"/>
      <c r="F1759" s="143"/>
      <c r="G1759" s="9"/>
      <c r="H1759" s="64"/>
      <c r="I1759" s="64"/>
      <c r="J1759" s="1"/>
      <c r="K1759" s="1"/>
      <c r="L1759" s="5"/>
      <c r="M1759" s="12"/>
      <c r="N1759" s="12"/>
      <c r="O1759" s="5"/>
      <c r="P1759" s="5"/>
      <c r="Q1759" s="10"/>
      <c r="R1759" s="37"/>
      <c r="S1759" s="5"/>
      <c r="T1759" s="6"/>
      <c r="U1759" s="10"/>
      <c r="V1759" s="10"/>
      <c r="W1759" s="12"/>
      <c r="X1759" s="5"/>
      <c r="Y1759" s="11"/>
      <c r="Z1759" s="2"/>
      <c r="AA1759" s="64"/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2"/>
      <c r="DH1759" s="1"/>
      <c r="DI1759" s="1"/>
      <c r="DJ1759" s="1"/>
      <c r="DK1759" s="1"/>
      <c r="DL1759" s="1"/>
      <c r="DM1759" s="1"/>
    </row>
    <row r="1760" spans="1:117" x14ac:dyDescent="0.2">
      <c r="A1760" s="97"/>
      <c r="B1760" s="5"/>
      <c r="C1760" s="5"/>
      <c r="D1760" s="63"/>
      <c r="E1760" s="11"/>
      <c r="F1760" s="143"/>
      <c r="G1760" s="9"/>
      <c r="H1760" s="64"/>
      <c r="I1760" s="64"/>
      <c r="J1760" s="1"/>
      <c r="K1760" s="1"/>
      <c r="L1760" s="5"/>
      <c r="M1760" s="12"/>
      <c r="N1760" s="12"/>
      <c r="O1760" s="5"/>
      <c r="P1760" s="5"/>
      <c r="Q1760" s="10"/>
      <c r="R1760" s="37"/>
      <c r="S1760" s="5"/>
      <c r="T1760" s="6"/>
      <c r="U1760" s="10"/>
      <c r="V1760" s="10"/>
      <c r="W1760" s="12"/>
      <c r="X1760" s="5"/>
      <c r="Y1760" s="11"/>
      <c r="Z1760" s="2"/>
      <c r="AA1760" s="64"/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2"/>
      <c r="DH1760" s="1"/>
      <c r="DI1760" s="1"/>
      <c r="DJ1760" s="1"/>
      <c r="DK1760" s="1"/>
      <c r="DL1760" s="1"/>
      <c r="DM1760" s="1"/>
    </row>
    <row r="1761" spans="1:117" x14ac:dyDescent="0.2">
      <c r="A1761" s="97"/>
      <c r="B1761" s="5"/>
      <c r="C1761" s="5"/>
      <c r="D1761" s="63"/>
      <c r="E1761" s="11"/>
      <c r="F1761" s="143"/>
      <c r="G1761" s="9"/>
      <c r="H1761" s="64"/>
      <c r="I1761" s="64"/>
      <c r="J1761" s="1"/>
      <c r="K1761" s="1"/>
      <c r="L1761" s="5"/>
      <c r="M1761" s="12"/>
      <c r="N1761" s="12"/>
      <c r="O1761" s="5"/>
      <c r="P1761" s="5"/>
      <c r="Q1761" s="10"/>
      <c r="R1761" s="37"/>
      <c r="S1761" s="5"/>
      <c r="T1761" s="6"/>
      <c r="U1761" s="10"/>
      <c r="V1761" s="10"/>
      <c r="W1761" s="12"/>
      <c r="X1761" s="5"/>
      <c r="Y1761" s="11"/>
      <c r="Z1761" s="2"/>
      <c r="AA1761" s="64"/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2"/>
      <c r="DH1761" s="1"/>
      <c r="DI1761" s="1"/>
      <c r="DJ1761" s="1"/>
      <c r="DK1761" s="1"/>
      <c r="DL1761" s="1"/>
      <c r="DM1761" s="1"/>
    </row>
    <row r="1762" spans="1:117" x14ac:dyDescent="0.2">
      <c r="A1762" s="97"/>
      <c r="B1762" s="5"/>
      <c r="C1762" s="5"/>
      <c r="D1762" s="63"/>
      <c r="E1762" s="11"/>
      <c r="F1762" s="143"/>
      <c r="G1762" s="9"/>
      <c r="H1762" s="64"/>
      <c r="I1762" s="64"/>
      <c r="J1762" s="1"/>
      <c r="K1762" s="1"/>
      <c r="L1762" s="5"/>
      <c r="M1762" s="12"/>
      <c r="N1762" s="12"/>
      <c r="O1762" s="5"/>
      <c r="P1762" s="5"/>
      <c r="Q1762" s="10"/>
      <c r="R1762" s="37"/>
      <c r="S1762" s="5"/>
      <c r="T1762" s="6"/>
      <c r="U1762" s="10"/>
      <c r="V1762" s="10"/>
      <c r="W1762" s="12"/>
      <c r="X1762" s="5"/>
      <c r="Y1762" s="11"/>
      <c r="Z1762" s="2"/>
      <c r="AA1762" s="64"/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2"/>
      <c r="DH1762" s="1"/>
      <c r="DI1762" s="1"/>
      <c r="DJ1762" s="1"/>
      <c r="DK1762" s="1"/>
      <c r="DL1762" s="1"/>
      <c r="DM1762" s="1"/>
    </row>
    <row r="1763" spans="1:117" x14ac:dyDescent="0.2">
      <c r="A1763" s="97"/>
      <c r="B1763" s="5"/>
      <c r="C1763" s="5"/>
      <c r="D1763" s="63"/>
      <c r="E1763" s="11"/>
      <c r="F1763" s="143"/>
      <c r="G1763" s="9"/>
      <c r="H1763" s="64"/>
      <c r="I1763" s="64"/>
      <c r="J1763" s="1"/>
      <c r="K1763" s="1"/>
      <c r="L1763" s="5"/>
      <c r="M1763" s="12"/>
      <c r="N1763" s="12"/>
      <c r="O1763" s="5"/>
      <c r="P1763" s="5"/>
      <c r="Q1763" s="10"/>
      <c r="R1763" s="37"/>
      <c r="S1763" s="5"/>
      <c r="T1763" s="6"/>
      <c r="U1763" s="10"/>
      <c r="V1763" s="10"/>
      <c r="W1763" s="12"/>
      <c r="X1763" s="5"/>
      <c r="Y1763" s="11"/>
      <c r="Z1763" s="2"/>
      <c r="AA1763" s="64"/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2"/>
      <c r="DH1763" s="1"/>
      <c r="DI1763" s="1"/>
      <c r="DJ1763" s="1"/>
      <c r="DK1763" s="1"/>
      <c r="DL1763" s="1"/>
      <c r="DM1763" s="1"/>
    </row>
    <row r="1764" spans="1:117" x14ac:dyDescent="0.2">
      <c r="A1764" s="97"/>
      <c r="B1764" s="5"/>
      <c r="C1764" s="5"/>
      <c r="D1764" s="63"/>
      <c r="E1764" s="11"/>
      <c r="F1764" s="143"/>
      <c r="G1764" s="9"/>
      <c r="H1764" s="64"/>
      <c r="I1764" s="64"/>
      <c r="J1764" s="1"/>
      <c r="K1764" s="1"/>
      <c r="L1764" s="5"/>
      <c r="M1764" s="12"/>
      <c r="N1764" s="12"/>
      <c r="O1764" s="5"/>
      <c r="P1764" s="5"/>
      <c r="Q1764" s="10"/>
      <c r="R1764" s="37"/>
      <c r="S1764" s="5"/>
      <c r="T1764" s="6"/>
      <c r="U1764" s="10"/>
      <c r="V1764" s="10"/>
      <c r="W1764" s="12"/>
      <c r="X1764" s="5"/>
      <c r="Y1764" s="11"/>
      <c r="Z1764" s="2"/>
      <c r="AA1764" s="64"/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2"/>
      <c r="DH1764" s="1"/>
      <c r="DI1764" s="1"/>
      <c r="DJ1764" s="1"/>
      <c r="DK1764" s="1"/>
      <c r="DL1764" s="1"/>
      <c r="DM1764" s="1"/>
    </row>
    <row r="1765" spans="1:117" x14ac:dyDescent="0.2">
      <c r="A1765" s="97"/>
      <c r="B1765" s="5"/>
      <c r="C1765" s="5"/>
      <c r="D1765" s="63"/>
      <c r="E1765" s="11"/>
      <c r="F1765" s="143"/>
      <c r="G1765" s="9"/>
      <c r="H1765" s="64"/>
      <c r="I1765" s="64"/>
      <c r="J1765" s="1"/>
      <c r="K1765" s="1"/>
      <c r="L1765" s="5"/>
      <c r="M1765" s="12"/>
      <c r="N1765" s="12"/>
      <c r="O1765" s="5"/>
      <c r="P1765" s="5"/>
      <c r="Q1765" s="10"/>
      <c r="R1765" s="37"/>
      <c r="S1765" s="5"/>
      <c r="T1765" s="6"/>
      <c r="U1765" s="10"/>
      <c r="V1765" s="10"/>
      <c r="W1765" s="12"/>
      <c r="X1765" s="5"/>
      <c r="Y1765" s="11"/>
      <c r="Z1765" s="2"/>
      <c r="AA1765" s="64"/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2"/>
      <c r="DH1765" s="1"/>
      <c r="DI1765" s="1"/>
      <c r="DJ1765" s="1"/>
      <c r="DK1765" s="1"/>
      <c r="DL1765" s="1"/>
      <c r="DM1765" s="1"/>
    </row>
    <row r="1766" spans="1:117" x14ac:dyDescent="0.2">
      <c r="A1766" s="97"/>
      <c r="B1766" s="5"/>
      <c r="C1766" s="5"/>
      <c r="D1766" s="63"/>
      <c r="E1766" s="11"/>
      <c r="F1766" s="143"/>
      <c r="G1766" s="9"/>
      <c r="H1766" s="64"/>
      <c r="I1766" s="64"/>
      <c r="J1766" s="1"/>
      <c r="K1766" s="1"/>
      <c r="L1766" s="5"/>
      <c r="M1766" s="12"/>
      <c r="N1766" s="12"/>
      <c r="O1766" s="5"/>
      <c r="P1766" s="5"/>
      <c r="Q1766" s="10"/>
      <c r="R1766" s="37"/>
      <c r="S1766" s="5"/>
      <c r="T1766" s="6"/>
      <c r="U1766" s="10"/>
      <c r="V1766" s="10"/>
      <c r="W1766" s="12"/>
      <c r="X1766" s="5"/>
      <c r="Y1766" s="11"/>
      <c r="Z1766" s="2"/>
      <c r="AA1766" s="64"/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2"/>
      <c r="DH1766" s="1"/>
      <c r="DI1766" s="1"/>
      <c r="DJ1766" s="1"/>
      <c r="DK1766" s="1"/>
      <c r="DL1766" s="1"/>
      <c r="DM1766" s="1"/>
    </row>
    <row r="1767" spans="1:117" x14ac:dyDescent="0.2">
      <c r="A1767" s="97"/>
      <c r="B1767" s="5"/>
      <c r="C1767" s="5"/>
      <c r="D1767" s="63"/>
      <c r="E1767" s="11"/>
      <c r="F1767" s="143"/>
      <c r="G1767" s="9"/>
      <c r="H1767" s="64"/>
      <c r="I1767" s="64"/>
      <c r="J1767" s="1"/>
      <c r="K1767" s="1"/>
      <c r="L1767" s="5"/>
      <c r="M1767" s="12"/>
      <c r="N1767" s="12"/>
      <c r="O1767" s="5"/>
      <c r="P1767" s="5"/>
      <c r="Q1767" s="10"/>
      <c r="R1767" s="37"/>
      <c r="S1767" s="5"/>
      <c r="T1767" s="6"/>
      <c r="U1767" s="10"/>
      <c r="V1767" s="10"/>
      <c r="W1767" s="12"/>
      <c r="X1767" s="5"/>
      <c r="Y1767" s="11"/>
      <c r="Z1767" s="2"/>
      <c r="AA1767" s="64"/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2"/>
      <c r="DH1767" s="1"/>
      <c r="DI1767" s="1"/>
      <c r="DJ1767" s="1"/>
      <c r="DK1767" s="1"/>
      <c r="DL1767" s="1"/>
      <c r="DM1767" s="1"/>
    </row>
    <row r="1768" spans="1:117" x14ac:dyDescent="0.2">
      <c r="A1768" s="97"/>
      <c r="B1768" s="5"/>
      <c r="C1768" s="5"/>
      <c r="D1768" s="63"/>
      <c r="E1768" s="11"/>
      <c r="F1768" s="143"/>
      <c r="G1768" s="9"/>
      <c r="H1768" s="64"/>
      <c r="I1768" s="64"/>
      <c r="J1768" s="1"/>
      <c r="K1768" s="1"/>
      <c r="L1768" s="5"/>
      <c r="M1768" s="12"/>
      <c r="N1768" s="12"/>
      <c r="O1768" s="5"/>
      <c r="P1768" s="5"/>
      <c r="Q1768" s="10"/>
      <c r="R1768" s="37"/>
      <c r="S1768" s="5"/>
      <c r="T1768" s="6"/>
      <c r="U1768" s="10"/>
      <c r="V1768" s="10"/>
      <c r="W1768" s="12"/>
      <c r="X1768" s="5"/>
      <c r="Y1768" s="11"/>
      <c r="Z1768" s="2"/>
      <c r="AA1768" s="64"/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2"/>
      <c r="DH1768" s="1"/>
      <c r="DI1768" s="1"/>
      <c r="DJ1768" s="1"/>
      <c r="DK1768" s="1"/>
      <c r="DL1768" s="1"/>
      <c r="DM1768" s="1"/>
    </row>
    <row r="1769" spans="1:117" x14ac:dyDescent="0.2">
      <c r="A1769" s="97"/>
      <c r="B1769" s="5"/>
      <c r="C1769" s="5"/>
      <c r="D1769" s="63"/>
      <c r="E1769" s="11"/>
      <c r="F1769" s="143"/>
      <c r="G1769" s="9"/>
      <c r="H1769" s="64"/>
      <c r="I1769" s="64"/>
      <c r="J1769" s="1"/>
      <c r="K1769" s="1"/>
      <c r="L1769" s="5"/>
      <c r="M1769" s="12"/>
      <c r="N1769" s="12"/>
      <c r="O1769" s="5"/>
      <c r="P1769" s="5"/>
      <c r="Q1769" s="10"/>
      <c r="R1769" s="37"/>
      <c r="S1769" s="5"/>
      <c r="T1769" s="6"/>
      <c r="U1769" s="10"/>
      <c r="V1769" s="10"/>
      <c r="W1769" s="12"/>
      <c r="X1769" s="5"/>
      <c r="Y1769" s="11"/>
      <c r="Z1769" s="2"/>
      <c r="AA1769" s="64"/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2"/>
      <c r="DH1769" s="1"/>
      <c r="DI1769" s="1"/>
      <c r="DJ1769" s="1"/>
      <c r="DK1769" s="1"/>
      <c r="DL1769" s="1"/>
      <c r="DM1769" s="1"/>
    </row>
    <row r="1770" spans="1:117" x14ac:dyDescent="0.2">
      <c r="A1770" s="97"/>
      <c r="B1770" s="5"/>
      <c r="C1770" s="5"/>
      <c r="D1770" s="63"/>
      <c r="E1770" s="11"/>
      <c r="F1770" s="143"/>
      <c r="G1770" s="9"/>
      <c r="H1770" s="64"/>
      <c r="I1770" s="64"/>
      <c r="J1770" s="1"/>
      <c r="K1770" s="1"/>
      <c r="L1770" s="5"/>
      <c r="M1770" s="12"/>
      <c r="N1770" s="12"/>
      <c r="O1770" s="5"/>
      <c r="P1770" s="5"/>
      <c r="Q1770" s="10"/>
      <c r="R1770" s="37"/>
      <c r="S1770" s="5"/>
      <c r="T1770" s="6"/>
      <c r="U1770" s="10"/>
      <c r="V1770" s="10"/>
      <c r="W1770" s="12"/>
      <c r="X1770" s="5"/>
      <c r="Y1770" s="11"/>
      <c r="Z1770" s="2"/>
      <c r="AA1770" s="64"/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2"/>
      <c r="DH1770" s="1"/>
      <c r="DI1770" s="1"/>
      <c r="DJ1770" s="1"/>
      <c r="DK1770" s="1"/>
      <c r="DL1770" s="1"/>
      <c r="DM1770" s="1"/>
    </row>
    <row r="1771" spans="1:117" x14ac:dyDescent="0.2">
      <c r="A1771" s="97"/>
      <c r="B1771" s="5"/>
      <c r="C1771" s="5"/>
      <c r="D1771" s="63"/>
      <c r="E1771" s="11"/>
      <c r="F1771" s="143"/>
      <c r="G1771" s="9"/>
      <c r="H1771" s="64"/>
      <c r="I1771" s="64"/>
      <c r="J1771" s="1"/>
      <c r="K1771" s="1"/>
      <c r="L1771" s="5"/>
      <c r="M1771" s="12"/>
      <c r="N1771" s="12"/>
      <c r="O1771" s="5"/>
      <c r="P1771" s="5"/>
      <c r="Q1771" s="10"/>
      <c r="R1771" s="37"/>
      <c r="S1771" s="5"/>
      <c r="T1771" s="6"/>
      <c r="U1771" s="10"/>
      <c r="V1771" s="10"/>
      <c r="W1771" s="12"/>
      <c r="X1771" s="5"/>
      <c r="Y1771" s="11"/>
      <c r="Z1771" s="2"/>
      <c r="AA1771" s="64"/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2"/>
      <c r="DH1771" s="1"/>
      <c r="DI1771" s="1"/>
      <c r="DJ1771" s="1"/>
      <c r="DK1771" s="1"/>
      <c r="DL1771" s="1"/>
      <c r="DM1771" s="1"/>
    </row>
    <row r="1772" spans="1:117" x14ac:dyDescent="0.2">
      <c r="A1772" s="97"/>
      <c r="B1772" s="5"/>
      <c r="C1772" s="5"/>
      <c r="D1772" s="63"/>
      <c r="E1772" s="11"/>
      <c r="F1772" s="143"/>
      <c r="G1772" s="9"/>
      <c r="H1772" s="64"/>
      <c r="I1772" s="64"/>
      <c r="J1772" s="1"/>
      <c r="K1772" s="1"/>
      <c r="L1772" s="5"/>
      <c r="M1772" s="12"/>
      <c r="N1772" s="12"/>
      <c r="O1772" s="5"/>
      <c r="P1772" s="5"/>
      <c r="Q1772" s="10"/>
      <c r="R1772" s="37"/>
      <c r="S1772" s="5"/>
      <c r="T1772" s="6"/>
      <c r="U1772" s="10"/>
      <c r="V1772" s="10"/>
      <c r="W1772" s="12"/>
      <c r="X1772" s="5"/>
      <c r="Y1772" s="11"/>
      <c r="Z1772" s="2"/>
      <c r="AA1772" s="64"/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2"/>
      <c r="DH1772" s="1"/>
      <c r="DI1772" s="1"/>
      <c r="DJ1772" s="1"/>
      <c r="DK1772" s="1"/>
      <c r="DL1772" s="1"/>
      <c r="DM1772" s="1"/>
    </row>
    <row r="1773" spans="1:117" x14ac:dyDescent="0.2">
      <c r="A1773" s="97"/>
      <c r="B1773" s="5"/>
      <c r="C1773" s="5"/>
      <c r="D1773" s="63"/>
      <c r="E1773" s="11"/>
      <c r="F1773" s="143"/>
      <c r="G1773" s="9"/>
      <c r="H1773" s="64"/>
      <c r="I1773" s="64"/>
      <c r="J1773" s="1"/>
      <c r="K1773" s="1"/>
      <c r="L1773" s="5"/>
      <c r="M1773" s="12"/>
      <c r="N1773" s="12"/>
      <c r="O1773" s="5"/>
      <c r="P1773" s="5"/>
      <c r="Q1773" s="10"/>
      <c r="R1773" s="37"/>
      <c r="S1773" s="5"/>
      <c r="T1773" s="6"/>
      <c r="U1773" s="10"/>
      <c r="V1773" s="10"/>
      <c r="W1773" s="12"/>
      <c r="X1773" s="5"/>
      <c r="Y1773" s="11"/>
      <c r="Z1773" s="2"/>
      <c r="AA1773" s="64"/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2"/>
      <c r="DH1773" s="1"/>
      <c r="DI1773" s="1"/>
      <c r="DJ1773" s="1"/>
      <c r="DK1773" s="1"/>
      <c r="DL1773" s="1"/>
      <c r="DM1773" s="1"/>
    </row>
    <row r="1774" spans="1:117" x14ac:dyDescent="0.2">
      <c r="A1774" s="97"/>
      <c r="B1774" s="5"/>
      <c r="C1774" s="5"/>
      <c r="D1774" s="63"/>
      <c r="E1774" s="11"/>
      <c r="F1774" s="143"/>
      <c r="G1774" s="9"/>
      <c r="H1774" s="64"/>
      <c r="I1774" s="64"/>
      <c r="J1774" s="1"/>
      <c r="K1774" s="1"/>
      <c r="L1774" s="5"/>
      <c r="M1774" s="12"/>
      <c r="N1774" s="12"/>
      <c r="O1774" s="5"/>
      <c r="P1774" s="5"/>
      <c r="Q1774" s="10"/>
      <c r="R1774" s="37"/>
      <c r="S1774" s="5"/>
      <c r="T1774" s="6"/>
      <c r="U1774" s="10"/>
      <c r="V1774" s="10"/>
      <c r="W1774" s="12"/>
      <c r="X1774" s="5"/>
      <c r="Y1774" s="11"/>
      <c r="Z1774" s="2"/>
      <c r="AA1774" s="64"/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2"/>
      <c r="DH1774" s="1"/>
      <c r="DI1774" s="1"/>
      <c r="DJ1774" s="1"/>
      <c r="DK1774" s="1"/>
      <c r="DL1774" s="1"/>
      <c r="DM1774" s="1"/>
    </row>
    <row r="1775" spans="1:117" x14ac:dyDescent="0.2">
      <c r="A1775" s="97"/>
      <c r="B1775" s="5"/>
      <c r="C1775" s="5"/>
      <c r="D1775" s="63"/>
      <c r="E1775" s="11"/>
      <c r="F1775" s="143"/>
      <c r="G1775" s="9"/>
      <c r="H1775" s="64"/>
      <c r="I1775" s="64"/>
      <c r="J1775" s="1"/>
      <c r="K1775" s="1"/>
      <c r="L1775" s="5"/>
      <c r="M1775" s="12"/>
      <c r="N1775" s="12"/>
      <c r="O1775" s="5"/>
      <c r="P1775" s="5"/>
      <c r="Q1775" s="10"/>
      <c r="R1775" s="37"/>
      <c r="S1775" s="5"/>
      <c r="T1775" s="6"/>
      <c r="U1775" s="10"/>
      <c r="V1775" s="10"/>
      <c r="W1775" s="12"/>
      <c r="X1775" s="5"/>
      <c r="Y1775" s="11"/>
      <c r="Z1775" s="2"/>
      <c r="AA1775" s="64"/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2"/>
      <c r="DH1775" s="1"/>
      <c r="DI1775" s="1"/>
      <c r="DJ1775" s="1"/>
      <c r="DK1775" s="1"/>
      <c r="DL1775" s="1"/>
      <c r="DM1775" s="1"/>
    </row>
    <row r="1776" spans="1:117" x14ac:dyDescent="0.2">
      <c r="A1776" s="97"/>
      <c r="B1776" s="5"/>
      <c r="C1776" s="5"/>
      <c r="D1776" s="63"/>
      <c r="E1776" s="11"/>
      <c r="F1776" s="143"/>
      <c r="G1776" s="9"/>
      <c r="H1776" s="64"/>
      <c r="I1776" s="64"/>
      <c r="J1776" s="1"/>
      <c r="K1776" s="1"/>
      <c r="L1776" s="5"/>
      <c r="M1776" s="12"/>
      <c r="N1776" s="12"/>
      <c r="O1776" s="5"/>
      <c r="P1776" s="5"/>
      <c r="Q1776" s="10"/>
      <c r="R1776" s="37"/>
      <c r="S1776" s="5"/>
      <c r="T1776" s="6"/>
      <c r="U1776" s="10"/>
      <c r="V1776" s="10"/>
      <c r="W1776" s="12"/>
      <c r="X1776" s="5"/>
      <c r="Y1776" s="11"/>
      <c r="Z1776" s="2"/>
      <c r="AA1776" s="64"/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2"/>
      <c r="DH1776" s="1"/>
      <c r="DI1776" s="1"/>
      <c r="DJ1776" s="1"/>
      <c r="DK1776" s="1"/>
      <c r="DL1776" s="1"/>
      <c r="DM1776" s="1"/>
    </row>
    <row r="1777" spans="1:117" x14ac:dyDescent="0.2">
      <c r="A1777" s="97"/>
      <c r="B1777" s="5"/>
      <c r="C1777" s="5"/>
      <c r="D1777" s="63"/>
      <c r="E1777" s="11"/>
      <c r="F1777" s="143"/>
      <c r="G1777" s="9"/>
      <c r="H1777" s="64"/>
      <c r="I1777" s="64"/>
      <c r="J1777" s="1"/>
      <c r="K1777" s="1"/>
      <c r="L1777" s="5"/>
      <c r="M1777" s="12"/>
      <c r="N1777" s="12"/>
      <c r="O1777" s="5"/>
      <c r="P1777" s="5"/>
      <c r="Q1777" s="10"/>
      <c r="R1777" s="37"/>
      <c r="S1777" s="5"/>
      <c r="T1777" s="6"/>
      <c r="U1777" s="10"/>
      <c r="V1777" s="10"/>
      <c r="W1777" s="12"/>
      <c r="X1777" s="5"/>
      <c r="Y1777" s="11"/>
      <c r="Z1777" s="2"/>
      <c r="AA1777" s="64"/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2"/>
      <c r="DH1777" s="1"/>
      <c r="DI1777" s="1"/>
      <c r="DJ1777" s="1"/>
      <c r="DK1777" s="1"/>
      <c r="DL1777" s="1"/>
      <c r="DM1777" s="1"/>
    </row>
    <row r="1778" spans="1:117" x14ac:dyDescent="0.2">
      <c r="A1778" s="97"/>
      <c r="B1778" s="5"/>
      <c r="C1778" s="5"/>
      <c r="D1778" s="63"/>
      <c r="E1778" s="11"/>
      <c r="F1778" s="143"/>
      <c r="G1778" s="9"/>
      <c r="H1778" s="64"/>
      <c r="I1778" s="64"/>
      <c r="J1778" s="1"/>
      <c r="K1778" s="1"/>
      <c r="L1778" s="5"/>
      <c r="M1778" s="12"/>
      <c r="N1778" s="12"/>
      <c r="O1778" s="5"/>
      <c r="P1778" s="5"/>
      <c r="Q1778" s="10"/>
      <c r="R1778" s="37"/>
      <c r="S1778" s="5"/>
      <c r="T1778" s="6"/>
      <c r="U1778" s="10"/>
      <c r="V1778" s="10"/>
      <c r="W1778" s="12"/>
      <c r="X1778" s="5"/>
      <c r="Y1778" s="11"/>
      <c r="Z1778" s="2"/>
      <c r="AA1778" s="64"/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2"/>
      <c r="DH1778" s="1"/>
      <c r="DI1778" s="1"/>
      <c r="DJ1778" s="1"/>
      <c r="DK1778" s="1"/>
      <c r="DL1778" s="1"/>
      <c r="DM1778" s="1"/>
    </row>
    <row r="1779" spans="1:117" x14ac:dyDescent="0.2">
      <c r="A1779" s="97"/>
      <c r="B1779" s="5"/>
      <c r="C1779" s="5"/>
      <c r="D1779" s="63"/>
      <c r="E1779" s="11"/>
      <c r="F1779" s="143"/>
      <c r="G1779" s="9"/>
      <c r="H1779" s="64"/>
      <c r="I1779" s="64"/>
      <c r="J1779" s="1"/>
      <c r="K1779" s="1"/>
      <c r="L1779" s="5"/>
      <c r="M1779" s="12"/>
      <c r="N1779" s="12"/>
      <c r="O1779" s="5"/>
      <c r="P1779" s="5"/>
      <c r="Q1779" s="10"/>
      <c r="R1779" s="37"/>
      <c r="S1779" s="5"/>
      <c r="T1779" s="6"/>
      <c r="U1779" s="10"/>
      <c r="V1779" s="10"/>
      <c r="W1779" s="12"/>
      <c r="X1779" s="5"/>
      <c r="Y1779" s="11"/>
      <c r="Z1779" s="2"/>
      <c r="AA1779" s="64"/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2"/>
      <c r="DH1779" s="1"/>
      <c r="DI1779" s="1"/>
      <c r="DJ1779" s="1"/>
      <c r="DK1779" s="1"/>
      <c r="DL1779" s="1"/>
      <c r="DM1779" s="1"/>
    </row>
    <row r="1780" spans="1:117" x14ac:dyDescent="0.2">
      <c r="A1780" s="97"/>
      <c r="B1780" s="5"/>
      <c r="C1780" s="5"/>
      <c r="D1780" s="63"/>
      <c r="E1780" s="11"/>
      <c r="F1780" s="143"/>
      <c r="G1780" s="9"/>
      <c r="H1780" s="64"/>
      <c r="I1780" s="64"/>
      <c r="J1780" s="1"/>
      <c r="K1780" s="1"/>
      <c r="L1780" s="5"/>
      <c r="M1780" s="12"/>
      <c r="N1780" s="12"/>
      <c r="O1780" s="5"/>
      <c r="P1780" s="5"/>
      <c r="Q1780" s="10"/>
      <c r="R1780" s="37"/>
      <c r="S1780" s="5"/>
      <c r="T1780" s="6"/>
      <c r="U1780" s="10"/>
      <c r="V1780" s="10"/>
      <c r="W1780" s="12"/>
      <c r="X1780" s="5"/>
      <c r="Y1780" s="11"/>
      <c r="Z1780" s="2"/>
      <c r="AA1780" s="64"/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2"/>
      <c r="DH1780" s="1"/>
      <c r="DI1780" s="1"/>
      <c r="DJ1780" s="1"/>
      <c r="DK1780" s="1"/>
      <c r="DL1780" s="1"/>
      <c r="DM1780" s="1"/>
    </row>
    <row r="1781" spans="1:117" x14ac:dyDescent="0.2">
      <c r="A1781" s="97"/>
      <c r="B1781" s="5"/>
      <c r="C1781" s="5"/>
      <c r="D1781" s="63"/>
      <c r="E1781" s="11"/>
      <c r="F1781" s="143"/>
      <c r="G1781" s="9"/>
      <c r="H1781" s="64"/>
      <c r="I1781" s="64"/>
      <c r="J1781" s="1"/>
      <c r="K1781" s="1"/>
      <c r="L1781" s="5"/>
      <c r="M1781" s="12"/>
      <c r="N1781" s="12"/>
      <c r="O1781" s="5"/>
      <c r="P1781" s="5"/>
      <c r="Q1781" s="10"/>
      <c r="R1781" s="37"/>
      <c r="S1781" s="5"/>
      <c r="T1781" s="6"/>
      <c r="U1781" s="10"/>
      <c r="V1781" s="10"/>
      <c r="W1781" s="12"/>
      <c r="X1781" s="5"/>
      <c r="Y1781" s="11"/>
      <c r="Z1781" s="2"/>
      <c r="AA1781" s="64"/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2"/>
      <c r="DH1781" s="1"/>
      <c r="DI1781" s="1"/>
      <c r="DJ1781" s="1"/>
      <c r="DK1781" s="1"/>
      <c r="DL1781" s="1"/>
      <c r="DM1781" s="1"/>
    </row>
    <row r="1782" spans="1:117" x14ac:dyDescent="0.2">
      <c r="A1782" s="97"/>
      <c r="B1782" s="5"/>
      <c r="C1782" s="5"/>
      <c r="D1782" s="63"/>
      <c r="E1782" s="11"/>
      <c r="F1782" s="143"/>
      <c r="G1782" s="9"/>
      <c r="H1782" s="64"/>
      <c r="I1782" s="64"/>
      <c r="J1782" s="1"/>
      <c r="K1782" s="1"/>
      <c r="L1782" s="5"/>
      <c r="M1782" s="12"/>
      <c r="N1782" s="12"/>
      <c r="O1782" s="5"/>
      <c r="P1782" s="5"/>
      <c r="Q1782" s="10"/>
      <c r="R1782" s="37"/>
      <c r="S1782" s="5"/>
      <c r="T1782" s="6"/>
      <c r="U1782" s="10"/>
      <c r="V1782" s="10"/>
      <c r="W1782" s="12"/>
      <c r="X1782" s="5"/>
      <c r="Y1782" s="11"/>
      <c r="Z1782" s="2"/>
      <c r="AA1782" s="64"/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2"/>
      <c r="DH1782" s="1"/>
      <c r="DI1782" s="1"/>
      <c r="DJ1782" s="1"/>
      <c r="DK1782" s="1"/>
      <c r="DL1782" s="1"/>
      <c r="DM1782" s="1"/>
    </row>
    <row r="1783" spans="1:117" x14ac:dyDescent="0.2">
      <c r="A1783" s="97"/>
      <c r="B1783" s="5"/>
      <c r="C1783" s="5"/>
      <c r="D1783" s="63"/>
      <c r="E1783" s="11"/>
      <c r="F1783" s="143"/>
      <c r="G1783" s="9"/>
      <c r="H1783" s="64"/>
      <c r="I1783" s="64"/>
      <c r="J1783" s="1"/>
      <c r="K1783" s="1"/>
      <c r="L1783" s="5"/>
      <c r="M1783" s="12"/>
      <c r="N1783" s="12"/>
      <c r="O1783" s="5"/>
      <c r="P1783" s="5"/>
      <c r="Q1783" s="10"/>
      <c r="R1783" s="37"/>
      <c r="S1783" s="5"/>
      <c r="T1783" s="6"/>
      <c r="U1783" s="10"/>
      <c r="V1783" s="10"/>
      <c r="W1783" s="12"/>
      <c r="X1783" s="5"/>
      <c r="Y1783" s="11"/>
      <c r="Z1783" s="2"/>
      <c r="AA1783" s="64"/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2"/>
      <c r="DH1783" s="1"/>
      <c r="DI1783" s="1"/>
      <c r="DJ1783" s="1"/>
      <c r="DK1783" s="1"/>
      <c r="DL1783" s="1"/>
      <c r="DM1783" s="1"/>
    </row>
    <row r="1784" spans="1:117" x14ac:dyDescent="0.2">
      <c r="A1784" s="97"/>
      <c r="B1784" s="5"/>
      <c r="C1784" s="5"/>
      <c r="D1784" s="63"/>
      <c r="E1784" s="11"/>
      <c r="F1784" s="143"/>
      <c r="G1784" s="9"/>
      <c r="H1784" s="64"/>
      <c r="I1784" s="64"/>
      <c r="J1784" s="1"/>
      <c r="K1784" s="1"/>
      <c r="L1784" s="5"/>
      <c r="M1784" s="12"/>
      <c r="N1784" s="12"/>
      <c r="O1784" s="5"/>
      <c r="P1784" s="5"/>
      <c r="Q1784" s="10"/>
      <c r="R1784" s="37"/>
      <c r="S1784" s="5"/>
      <c r="T1784" s="6"/>
      <c r="U1784" s="10"/>
      <c r="V1784" s="10"/>
      <c r="W1784" s="12"/>
      <c r="X1784" s="5"/>
      <c r="Y1784" s="11"/>
      <c r="Z1784" s="2"/>
      <c r="AA1784" s="64"/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2"/>
      <c r="DH1784" s="1"/>
      <c r="DI1784" s="1"/>
      <c r="DJ1784" s="1"/>
      <c r="DK1784" s="1"/>
      <c r="DL1784" s="1"/>
      <c r="DM1784" s="1"/>
    </row>
    <row r="1785" spans="1:117" x14ac:dyDescent="0.2">
      <c r="A1785" s="97"/>
      <c r="B1785" s="5"/>
      <c r="C1785" s="5"/>
      <c r="D1785" s="63"/>
      <c r="E1785" s="11"/>
      <c r="F1785" s="143"/>
      <c r="G1785" s="9"/>
      <c r="H1785" s="64"/>
      <c r="I1785" s="64"/>
      <c r="J1785" s="1"/>
      <c r="K1785" s="1"/>
      <c r="L1785" s="5"/>
      <c r="M1785" s="12"/>
      <c r="N1785" s="12"/>
      <c r="O1785" s="5"/>
      <c r="P1785" s="5"/>
      <c r="Q1785" s="10"/>
      <c r="R1785" s="37"/>
      <c r="S1785" s="5"/>
      <c r="T1785" s="6"/>
      <c r="U1785" s="10"/>
      <c r="V1785" s="10"/>
      <c r="W1785" s="12"/>
      <c r="X1785" s="5"/>
      <c r="Y1785" s="11"/>
      <c r="Z1785" s="2"/>
      <c r="AA1785" s="64"/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2"/>
      <c r="DH1785" s="1"/>
      <c r="DI1785" s="1"/>
      <c r="DJ1785" s="1"/>
      <c r="DK1785" s="1"/>
      <c r="DL1785" s="1"/>
      <c r="DM1785" s="1"/>
    </row>
    <row r="1786" spans="1:117" x14ac:dyDescent="0.2">
      <c r="A1786" s="97"/>
      <c r="B1786" s="5"/>
      <c r="C1786" s="5"/>
      <c r="D1786" s="63"/>
      <c r="E1786" s="11"/>
      <c r="F1786" s="143"/>
      <c r="G1786" s="9"/>
      <c r="H1786" s="64"/>
      <c r="I1786" s="64"/>
      <c r="J1786" s="1"/>
      <c r="K1786" s="1"/>
      <c r="L1786" s="5"/>
      <c r="M1786" s="12"/>
      <c r="N1786" s="12"/>
      <c r="O1786" s="5"/>
      <c r="P1786" s="5"/>
      <c r="Q1786" s="10"/>
      <c r="R1786" s="37"/>
      <c r="S1786" s="5"/>
      <c r="T1786" s="6"/>
      <c r="U1786" s="10"/>
      <c r="V1786" s="10"/>
      <c r="W1786" s="12"/>
      <c r="X1786" s="5"/>
      <c r="Y1786" s="11"/>
      <c r="Z1786" s="2"/>
      <c r="AA1786" s="64"/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2"/>
      <c r="DH1786" s="1"/>
      <c r="DI1786" s="1"/>
      <c r="DJ1786" s="1"/>
      <c r="DK1786" s="1"/>
      <c r="DL1786" s="1"/>
      <c r="DM1786" s="1"/>
    </row>
    <row r="1787" spans="1:117" x14ac:dyDescent="0.2">
      <c r="A1787" s="97"/>
      <c r="B1787" s="5"/>
      <c r="C1787" s="5"/>
      <c r="D1787" s="63"/>
      <c r="E1787" s="11"/>
      <c r="F1787" s="143"/>
      <c r="G1787" s="9"/>
      <c r="H1787" s="64"/>
      <c r="I1787" s="64"/>
      <c r="J1787" s="1"/>
      <c r="K1787" s="1"/>
      <c r="L1787" s="5"/>
      <c r="M1787" s="12"/>
      <c r="N1787" s="12"/>
      <c r="O1787" s="5"/>
      <c r="P1787" s="5"/>
      <c r="Q1787" s="10"/>
      <c r="R1787" s="37"/>
      <c r="S1787" s="5"/>
      <c r="T1787" s="6"/>
      <c r="U1787" s="10"/>
      <c r="V1787" s="10"/>
      <c r="W1787" s="12"/>
      <c r="X1787" s="5"/>
      <c r="Y1787" s="11"/>
      <c r="Z1787" s="2"/>
      <c r="AA1787" s="64"/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2"/>
      <c r="DH1787" s="1"/>
      <c r="DI1787" s="1"/>
      <c r="DJ1787" s="1"/>
      <c r="DK1787" s="1"/>
      <c r="DL1787" s="1"/>
      <c r="DM1787" s="1"/>
    </row>
    <row r="1788" spans="1:117" x14ac:dyDescent="0.2">
      <c r="A1788" s="97"/>
      <c r="B1788" s="5"/>
      <c r="C1788" s="5"/>
      <c r="D1788" s="63"/>
      <c r="E1788" s="11"/>
      <c r="F1788" s="143"/>
      <c r="G1788" s="9"/>
      <c r="H1788" s="64"/>
      <c r="I1788" s="64"/>
      <c r="J1788" s="1"/>
      <c r="K1788" s="1"/>
      <c r="L1788" s="5"/>
      <c r="M1788" s="12"/>
      <c r="N1788" s="12"/>
      <c r="O1788" s="5"/>
      <c r="P1788" s="5"/>
      <c r="Q1788" s="10"/>
      <c r="R1788" s="37"/>
      <c r="S1788" s="5"/>
      <c r="T1788" s="6"/>
      <c r="U1788" s="10"/>
      <c r="V1788" s="10"/>
      <c r="W1788" s="12"/>
      <c r="X1788" s="5"/>
      <c r="Y1788" s="11"/>
      <c r="Z1788" s="2"/>
      <c r="AA1788" s="64"/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2"/>
      <c r="DH1788" s="1"/>
      <c r="DI1788" s="1"/>
      <c r="DJ1788" s="1"/>
      <c r="DK1788" s="1"/>
      <c r="DL1788" s="1"/>
      <c r="DM1788" s="1"/>
    </row>
    <row r="1789" spans="1:117" x14ac:dyDescent="0.2">
      <c r="A1789" s="97"/>
      <c r="B1789" s="5"/>
      <c r="C1789" s="5"/>
      <c r="D1789" s="63"/>
      <c r="E1789" s="11"/>
      <c r="F1789" s="143"/>
      <c r="G1789" s="9"/>
      <c r="H1789" s="64"/>
      <c r="I1789" s="64"/>
      <c r="J1789" s="1"/>
      <c r="K1789" s="1"/>
      <c r="L1789" s="5"/>
      <c r="M1789" s="12"/>
      <c r="N1789" s="12"/>
      <c r="O1789" s="5"/>
      <c r="P1789" s="5"/>
      <c r="Q1789" s="10"/>
      <c r="R1789" s="37"/>
      <c r="S1789" s="5"/>
      <c r="T1789" s="6"/>
      <c r="U1789" s="10"/>
      <c r="V1789" s="10"/>
      <c r="W1789" s="12"/>
      <c r="X1789" s="5"/>
      <c r="Y1789" s="11"/>
      <c r="Z1789" s="2"/>
      <c r="AA1789" s="64"/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2"/>
      <c r="DH1789" s="1"/>
      <c r="DI1789" s="1"/>
      <c r="DJ1789" s="1"/>
      <c r="DK1789" s="1"/>
      <c r="DL1789" s="1"/>
      <c r="DM1789" s="1"/>
    </row>
    <row r="1790" spans="1:117" x14ac:dyDescent="0.2">
      <c r="A1790" s="97"/>
      <c r="B1790" s="5"/>
      <c r="C1790" s="5"/>
      <c r="D1790" s="63"/>
      <c r="E1790" s="11"/>
      <c r="F1790" s="143"/>
      <c r="G1790" s="9"/>
      <c r="H1790" s="64"/>
      <c r="I1790" s="64"/>
      <c r="J1790" s="1"/>
      <c r="K1790" s="1"/>
      <c r="L1790" s="5"/>
      <c r="M1790" s="12"/>
      <c r="N1790" s="12"/>
      <c r="O1790" s="5"/>
      <c r="P1790" s="5"/>
      <c r="Q1790" s="10"/>
      <c r="R1790" s="37"/>
      <c r="S1790" s="5"/>
      <c r="T1790" s="6"/>
      <c r="U1790" s="10"/>
      <c r="V1790" s="10"/>
      <c r="W1790" s="12"/>
      <c r="X1790" s="5"/>
      <c r="Y1790" s="11"/>
      <c r="Z1790" s="2"/>
      <c r="AA1790" s="64"/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2"/>
      <c r="DH1790" s="1"/>
      <c r="DI1790" s="1"/>
      <c r="DJ1790" s="1"/>
      <c r="DK1790" s="1"/>
      <c r="DL1790" s="1"/>
      <c r="DM1790" s="1"/>
    </row>
    <row r="1791" spans="1:117" x14ac:dyDescent="0.2">
      <c r="A1791" s="97"/>
      <c r="B1791" s="5"/>
      <c r="C1791" s="5"/>
      <c r="D1791" s="63"/>
      <c r="E1791" s="11"/>
      <c r="F1791" s="143"/>
      <c r="G1791" s="9"/>
      <c r="H1791" s="64"/>
      <c r="I1791" s="64"/>
      <c r="J1791" s="1"/>
      <c r="K1791" s="1"/>
      <c r="L1791" s="5"/>
      <c r="M1791" s="12"/>
      <c r="N1791" s="12"/>
      <c r="O1791" s="5"/>
      <c r="P1791" s="5"/>
      <c r="Q1791" s="10"/>
      <c r="R1791" s="37"/>
      <c r="S1791" s="5"/>
      <c r="T1791" s="6"/>
      <c r="U1791" s="10"/>
      <c r="V1791" s="10"/>
      <c r="W1791" s="12"/>
      <c r="X1791" s="5"/>
      <c r="Y1791" s="11"/>
      <c r="Z1791" s="2"/>
      <c r="AA1791" s="64"/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2"/>
      <c r="DH1791" s="1"/>
      <c r="DI1791" s="1"/>
      <c r="DJ1791" s="1"/>
      <c r="DK1791" s="1"/>
      <c r="DL1791" s="1"/>
      <c r="DM1791" s="1"/>
    </row>
    <row r="1792" spans="1:117" x14ac:dyDescent="0.2">
      <c r="A1792" s="97"/>
      <c r="B1792" s="5"/>
      <c r="C1792" s="5"/>
      <c r="D1792" s="63"/>
      <c r="E1792" s="11"/>
      <c r="F1792" s="143"/>
      <c r="G1792" s="9"/>
      <c r="H1792" s="64"/>
      <c r="I1792" s="64"/>
      <c r="J1792" s="1"/>
      <c r="K1792" s="1"/>
      <c r="L1792" s="5"/>
      <c r="M1792" s="12"/>
      <c r="N1792" s="12"/>
      <c r="O1792" s="5"/>
      <c r="P1792" s="5"/>
      <c r="Q1792" s="10"/>
      <c r="R1792" s="37"/>
      <c r="S1792" s="5"/>
      <c r="T1792" s="6"/>
      <c r="U1792" s="10"/>
      <c r="V1792" s="10"/>
      <c r="W1792" s="12"/>
      <c r="X1792" s="5"/>
      <c r="Y1792" s="11"/>
      <c r="Z1792" s="2"/>
      <c r="AA1792" s="64"/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2"/>
      <c r="DH1792" s="1"/>
      <c r="DI1792" s="1"/>
      <c r="DJ1792" s="1"/>
      <c r="DK1792" s="1"/>
      <c r="DL1792" s="1"/>
      <c r="DM1792" s="1"/>
    </row>
    <row r="1793" spans="1:117" x14ac:dyDescent="0.2">
      <c r="A1793" s="97"/>
      <c r="B1793" s="5"/>
      <c r="C1793" s="5"/>
      <c r="D1793" s="63"/>
      <c r="E1793" s="11"/>
      <c r="F1793" s="143"/>
      <c r="G1793" s="9"/>
      <c r="H1793" s="64"/>
      <c r="I1793" s="64"/>
      <c r="J1793" s="1"/>
      <c r="K1793" s="1"/>
      <c r="L1793" s="5"/>
      <c r="M1793" s="12"/>
      <c r="N1793" s="12"/>
      <c r="O1793" s="5"/>
      <c r="P1793" s="5"/>
      <c r="Q1793" s="10"/>
      <c r="R1793" s="37"/>
      <c r="S1793" s="5"/>
      <c r="T1793" s="6"/>
      <c r="U1793" s="10"/>
      <c r="V1793" s="10"/>
      <c r="W1793" s="12"/>
      <c r="X1793" s="5"/>
      <c r="Y1793" s="11"/>
      <c r="Z1793" s="2"/>
      <c r="AA1793" s="64"/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2"/>
      <c r="DH1793" s="1"/>
      <c r="DI1793" s="1"/>
      <c r="DJ1793" s="1"/>
      <c r="DK1793" s="1"/>
      <c r="DL1793" s="1"/>
      <c r="DM1793" s="1"/>
    </row>
    <row r="1794" spans="1:117" x14ac:dyDescent="0.2">
      <c r="A1794" s="97"/>
      <c r="B1794" s="5"/>
      <c r="C1794" s="5"/>
      <c r="D1794" s="63"/>
      <c r="E1794" s="11"/>
      <c r="F1794" s="143"/>
      <c r="G1794" s="9"/>
      <c r="H1794" s="64"/>
      <c r="I1794" s="64"/>
      <c r="J1794" s="1"/>
      <c r="K1794" s="1"/>
      <c r="L1794" s="5"/>
      <c r="M1794" s="12"/>
      <c r="N1794" s="12"/>
      <c r="O1794" s="5"/>
      <c r="P1794" s="5"/>
      <c r="Q1794" s="10"/>
      <c r="R1794" s="37"/>
      <c r="S1794" s="5"/>
      <c r="T1794" s="6"/>
      <c r="U1794" s="10"/>
      <c r="V1794" s="10"/>
      <c r="W1794" s="12"/>
      <c r="X1794" s="5"/>
      <c r="Y1794" s="11"/>
      <c r="Z1794" s="2"/>
      <c r="AA1794" s="64"/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2"/>
      <c r="DH1794" s="1"/>
      <c r="DI1794" s="1"/>
      <c r="DJ1794" s="1"/>
      <c r="DK1794" s="1"/>
      <c r="DL1794" s="1"/>
      <c r="DM1794" s="1"/>
    </row>
    <row r="1795" spans="1:117" x14ac:dyDescent="0.2">
      <c r="A1795" s="97"/>
      <c r="B1795" s="5"/>
      <c r="C1795" s="5"/>
      <c r="D1795" s="63"/>
      <c r="E1795" s="11"/>
      <c r="F1795" s="143"/>
      <c r="G1795" s="9"/>
      <c r="H1795" s="64"/>
      <c r="I1795" s="64"/>
      <c r="J1795" s="1"/>
      <c r="K1795" s="1"/>
      <c r="L1795" s="5"/>
      <c r="M1795" s="12"/>
      <c r="N1795" s="12"/>
      <c r="O1795" s="5"/>
      <c r="P1795" s="5"/>
      <c r="Q1795" s="10"/>
      <c r="R1795" s="37"/>
      <c r="S1795" s="5"/>
      <c r="T1795" s="6"/>
      <c r="U1795" s="10"/>
      <c r="V1795" s="10"/>
      <c r="W1795" s="12"/>
      <c r="X1795" s="5"/>
      <c r="Y1795" s="11"/>
      <c r="Z1795" s="2"/>
      <c r="AA1795" s="64"/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2"/>
      <c r="DH1795" s="1"/>
      <c r="DI1795" s="1"/>
      <c r="DJ1795" s="1"/>
      <c r="DK1795" s="1"/>
      <c r="DL1795" s="1"/>
      <c r="DM1795" s="1"/>
    </row>
    <row r="1796" spans="1:117" x14ac:dyDescent="0.2">
      <c r="A1796" s="97"/>
      <c r="B1796" s="5"/>
      <c r="C1796" s="5"/>
      <c r="D1796" s="63"/>
      <c r="E1796" s="11"/>
      <c r="F1796" s="143"/>
      <c r="G1796" s="9"/>
      <c r="H1796" s="64"/>
      <c r="I1796" s="64"/>
      <c r="J1796" s="1"/>
      <c r="K1796" s="1"/>
      <c r="L1796" s="5"/>
      <c r="M1796" s="12"/>
      <c r="N1796" s="12"/>
      <c r="O1796" s="5"/>
      <c r="P1796" s="5"/>
      <c r="Q1796" s="10"/>
      <c r="R1796" s="37"/>
      <c r="S1796" s="5"/>
      <c r="T1796" s="6"/>
      <c r="U1796" s="10"/>
      <c r="V1796" s="10"/>
      <c r="W1796" s="12"/>
      <c r="X1796" s="5"/>
      <c r="Y1796" s="11"/>
      <c r="Z1796" s="2"/>
      <c r="AA1796" s="64"/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2"/>
      <c r="DH1796" s="1"/>
      <c r="DI1796" s="1"/>
      <c r="DJ1796" s="1"/>
      <c r="DK1796" s="1"/>
      <c r="DL1796" s="1"/>
      <c r="DM1796" s="1"/>
    </row>
    <row r="1797" spans="1:117" x14ac:dyDescent="0.2">
      <c r="A1797" s="97"/>
      <c r="B1797" s="5"/>
      <c r="C1797" s="5"/>
      <c r="D1797" s="63"/>
      <c r="E1797" s="11"/>
      <c r="F1797" s="143"/>
      <c r="G1797" s="9"/>
      <c r="H1797" s="64"/>
      <c r="I1797" s="64"/>
      <c r="J1797" s="1"/>
      <c r="K1797" s="1"/>
      <c r="L1797" s="5"/>
      <c r="M1797" s="12"/>
      <c r="N1797" s="12"/>
      <c r="O1797" s="5"/>
      <c r="P1797" s="5"/>
      <c r="Q1797" s="10"/>
      <c r="R1797" s="37"/>
      <c r="S1797" s="5"/>
      <c r="T1797" s="6"/>
      <c r="U1797" s="10"/>
      <c r="V1797" s="10"/>
      <c r="W1797" s="12"/>
      <c r="X1797" s="5"/>
      <c r="Y1797" s="11"/>
      <c r="Z1797" s="2"/>
      <c r="AA1797" s="64"/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2"/>
      <c r="DH1797" s="1"/>
      <c r="DI1797" s="1"/>
      <c r="DJ1797" s="1"/>
      <c r="DK1797" s="1"/>
      <c r="DL1797" s="1"/>
      <c r="DM1797" s="1"/>
    </row>
    <row r="1798" spans="1:117" x14ac:dyDescent="0.2">
      <c r="A1798" s="97"/>
      <c r="B1798" s="5"/>
      <c r="C1798" s="5"/>
      <c r="D1798" s="63"/>
      <c r="E1798" s="11"/>
      <c r="F1798" s="143"/>
      <c r="G1798" s="9"/>
      <c r="H1798" s="64"/>
      <c r="I1798" s="64"/>
      <c r="J1798" s="1"/>
      <c r="K1798" s="1"/>
      <c r="L1798" s="5"/>
      <c r="M1798" s="12"/>
      <c r="N1798" s="12"/>
      <c r="O1798" s="5"/>
      <c r="P1798" s="5"/>
      <c r="Q1798" s="10"/>
      <c r="R1798" s="37"/>
      <c r="S1798" s="5"/>
      <c r="T1798" s="6"/>
      <c r="U1798" s="10"/>
      <c r="V1798" s="10"/>
      <c r="W1798" s="12"/>
      <c r="X1798" s="5"/>
      <c r="Y1798" s="11"/>
      <c r="Z1798" s="2"/>
      <c r="AA1798" s="64"/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2"/>
      <c r="DH1798" s="1"/>
      <c r="DI1798" s="1"/>
      <c r="DJ1798" s="1"/>
      <c r="DK1798" s="1"/>
      <c r="DL1798" s="1"/>
      <c r="DM1798" s="1"/>
    </row>
    <row r="1799" spans="1:117" x14ac:dyDescent="0.2">
      <c r="A1799" s="97"/>
      <c r="B1799" s="5"/>
      <c r="C1799" s="5"/>
      <c r="D1799" s="63"/>
      <c r="E1799" s="11"/>
      <c r="F1799" s="143"/>
      <c r="G1799" s="9"/>
      <c r="H1799" s="64"/>
      <c r="I1799" s="64"/>
      <c r="J1799" s="1"/>
      <c r="K1799" s="1"/>
      <c r="L1799" s="5"/>
      <c r="M1799" s="12"/>
      <c r="N1799" s="12"/>
      <c r="O1799" s="5"/>
      <c r="P1799" s="5"/>
      <c r="Q1799" s="10"/>
      <c r="R1799" s="37"/>
      <c r="S1799" s="5"/>
      <c r="T1799" s="6"/>
      <c r="U1799" s="10"/>
      <c r="V1799" s="10"/>
      <c r="W1799" s="12"/>
      <c r="X1799" s="5"/>
      <c r="Y1799" s="11"/>
      <c r="Z1799" s="2"/>
      <c r="AA1799" s="64"/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2"/>
      <c r="DH1799" s="1"/>
      <c r="DI1799" s="1"/>
      <c r="DJ1799" s="1"/>
      <c r="DK1799" s="1"/>
      <c r="DL1799" s="1"/>
      <c r="DM1799" s="1"/>
    </row>
    <row r="1800" spans="1:117" x14ac:dyDescent="0.2">
      <c r="A1800" s="97"/>
      <c r="B1800" s="5"/>
      <c r="C1800" s="5"/>
      <c r="D1800" s="63"/>
      <c r="E1800" s="11"/>
      <c r="F1800" s="143"/>
      <c r="G1800" s="9"/>
      <c r="H1800" s="64"/>
      <c r="I1800" s="64"/>
      <c r="J1800" s="1"/>
      <c r="K1800" s="1"/>
      <c r="L1800" s="5"/>
      <c r="M1800" s="12"/>
      <c r="N1800" s="12"/>
      <c r="O1800" s="5"/>
      <c r="P1800" s="5"/>
      <c r="Q1800" s="10"/>
      <c r="R1800" s="37"/>
      <c r="S1800" s="5"/>
      <c r="T1800" s="6"/>
      <c r="U1800" s="10"/>
      <c r="V1800" s="10"/>
      <c r="W1800" s="12"/>
      <c r="X1800" s="5"/>
      <c r="Y1800" s="11"/>
      <c r="Z1800" s="2"/>
      <c r="AA1800" s="64"/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2"/>
      <c r="DH1800" s="1"/>
      <c r="DI1800" s="1"/>
      <c r="DJ1800" s="1"/>
      <c r="DK1800" s="1"/>
      <c r="DL1800" s="1"/>
      <c r="DM1800" s="1"/>
    </row>
    <row r="1801" spans="1:117" x14ac:dyDescent="0.2">
      <c r="A1801" s="97"/>
      <c r="B1801" s="5"/>
      <c r="C1801" s="5"/>
      <c r="D1801" s="63"/>
      <c r="E1801" s="11"/>
      <c r="F1801" s="143"/>
      <c r="G1801" s="9"/>
      <c r="H1801" s="64"/>
      <c r="I1801" s="64"/>
      <c r="J1801" s="1"/>
      <c r="K1801" s="1"/>
      <c r="L1801" s="5"/>
      <c r="M1801" s="12"/>
      <c r="N1801" s="12"/>
      <c r="O1801" s="5"/>
      <c r="P1801" s="5"/>
      <c r="Q1801" s="10"/>
      <c r="R1801" s="37"/>
      <c r="S1801" s="5"/>
      <c r="T1801" s="6"/>
      <c r="U1801" s="10"/>
      <c r="V1801" s="10"/>
      <c r="W1801" s="12"/>
      <c r="X1801" s="5"/>
      <c r="Y1801" s="11"/>
      <c r="Z1801" s="2"/>
      <c r="AA1801" s="64"/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2"/>
      <c r="DH1801" s="1"/>
      <c r="DI1801" s="1"/>
      <c r="DJ1801" s="1"/>
      <c r="DK1801" s="1"/>
      <c r="DL1801" s="1"/>
      <c r="DM1801" s="1"/>
    </row>
    <row r="1802" spans="1:117" x14ac:dyDescent="0.2">
      <c r="A1802" s="97"/>
      <c r="B1802" s="5"/>
      <c r="C1802" s="5"/>
      <c r="D1802" s="63"/>
      <c r="E1802" s="11"/>
      <c r="F1802" s="143"/>
      <c r="G1802" s="9"/>
      <c r="H1802" s="64"/>
      <c r="I1802" s="64"/>
      <c r="J1802" s="1"/>
      <c r="K1802" s="1"/>
      <c r="L1802" s="5"/>
      <c r="M1802" s="12"/>
      <c r="N1802" s="12"/>
      <c r="O1802" s="5"/>
      <c r="P1802" s="5"/>
      <c r="Q1802" s="10"/>
      <c r="R1802" s="37"/>
      <c r="S1802" s="5"/>
      <c r="T1802" s="6"/>
      <c r="U1802" s="10"/>
      <c r="V1802" s="10"/>
      <c r="W1802" s="12"/>
      <c r="X1802" s="5"/>
      <c r="Y1802" s="11"/>
      <c r="Z1802" s="2"/>
      <c r="AA1802" s="64"/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2"/>
      <c r="DH1802" s="1"/>
      <c r="DI1802" s="1"/>
      <c r="DJ1802" s="1"/>
      <c r="DK1802" s="1"/>
      <c r="DL1802" s="1"/>
      <c r="DM1802" s="1"/>
    </row>
    <row r="1803" spans="1:117" x14ac:dyDescent="0.2">
      <c r="A1803" s="97"/>
      <c r="B1803" s="5"/>
      <c r="C1803" s="5"/>
      <c r="D1803" s="63"/>
      <c r="E1803" s="11"/>
      <c r="F1803" s="143"/>
      <c r="G1803" s="9"/>
      <c r="H1803" s="64"/>
      <c r="I1803" s="64"/>
      <c r="J1803" s="1"/>
      <c r="K1803" s="1"/>
      <c r="L1803" s="5"/>
      <c r="M1803" s="12"/>
      <c r="N1803" s="12"/>
      <c r="O1803" s="5"/>
      <c r="P1803" s="5"/>
      <c r="Q1803" s="10"/>
      <c r="R1803" s="37"/>
      <c r="S1803" s="5"/>
      <c r="T1803" s="6"/>
      <c r="U1803" s="10"/>
      <c r="V1803" s="10"/>
      <c r="W1803" s="12"/>
      <c r="X1803" s="5"/>
      <c r="Y1803" s="11"/>
      <c r="Z1803" s="2"/>
      <c r="AA1803" s="64"/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2"/>
      <c r="DH1803" s="1"/>
      <c r="DI1803" s="1"/>
      <c r="DJ1803" s="1"/>
      <c r="DK1803" s="1"/>
      <c r="DL1803" s="1"/>
      <c r="DM1803" s="1"/>
    </row>
    <row r="1804" spans="1:117" x14ac:dyDescent="0.2">
      <c r="A1804" s="97"/>
      <c r="B1804" s="5"/>
      <c r="C1804" s="5"/>
      <c r="D1804" s="63"/>
      <c r="E1804" s="11"/>
      <c r="F1804" s="143"/>
      <c r="G1804" s="9"/>
      <c r="H1804" s="64"/>
      <c r="I1804" s="64"/>
      <c r="J1804" s="1"/>
      <c r="K1804" s="1"/>
      <c r="L1804" s="5"/>
      <c r="M1804" s="12"/>
      <c r="N1804" s="12"/>
      <c r="O1804" s="5"/>
      <c r="P1804" s="5"/>
      <c r="Q1804" s="10"/>
      <c r="R1804" s="37"/>
      <c r="S1804" s="5"/>
      <c r="T1804" s="6"/>
      <c r="U1804" s="10"/>
      <c r="V1804" s="10"/>
      <c r="W1804" s="12"/>
      <c r="X1804" s="5"/>
      <c r="Y1804" s="11"/>
      <c r="Z1804" s="2"/>
      <c r="AA1804" s="64"/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2"/>
      <c r="DH1804" s="1"/>
      <c r="DI1804" s="1"/>
      <c r="DJ1804" s="1"/>
      <c r="DK1804" s="1"/>
      <c r="DL1804" s="1"/>
      <c r="DM1804" s="1"/>
    </row>
    <row r="1805" spans="1:117" x14ac:dyDescent="0.2">
      <c r="A1805" s="97"/>
      <c r="B1805" s="5"/>
      <c r="C1805" s="5"/>
      <c r="D1805" s="63"/>
      <c r="E1805" s="11"/>
      <c r="F1805" s="143"/>
      <c r="G1805" s="9"/>
      <c r="H1805" s="64"/>
      <c r="I1805" s="64"/>
      <c r="J1805" s="1"/>
      <c r="K1805" s="1"/>
      <c r="L1805" s="5"/>
      <c r="M1805" s="12"/>
      <c r="N1805" s="12"/>
      <c r="O1805" s="5"/>
      <c r="P1805" s="5"/>
      <c r="Q1805" s="10"/>
      <c r="R1805" s="37"/>
      <c r="S1805" s="5"/>
      <c r="T1805" s="6"/>
      <c r="U1805" s="10"/>
      <c r="V1805" s="10"/>
      <c r="W1805" s="12"/>
      <c r="X1805" s="5"/>
      <c r="Y1805" s="11"/>
      <c r="Z1805" s="2"/>
      <c r="AA1805" s="64"/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2"/>
      <c r="DH1805" s="1"/>
      <c r="DI1805" s="1"/>
      <c r="DJ1805" s="1"/>
      <c r="DK1805" s="1"/>
      <c r="DL1805" s="1"/>
      <c r="DM1805" s="1"/>
    </row>
    <row r="1806" spans="1:117" x14ac:dyDescent="0.2">
      <c r="A1806" s="97"/>
      <c r="B1806" s="5"/>
      <c r="C1806" s="5"/>
      <c r="D1806" s="63"/>
      <c r="E1806" s="11"/>
      <c r="F1806" s="143"/>
      <c r="G1806" s="9"/>
      <c r="H1806" s="64"/>
      <c r="I1806" s="64"/>
      <c r="J1806" s="1"/>
      <c r="K1806" s="1"/>
      <c r="L1806" s="5"/>
      <c r="M1806" s="12"/>
      <c r="N1806" s="12"/>
      <c r="O1806" s="5"/>
      <c r="P1806" s="5"/>
      <c r="Q1806" s="10"/>
      <c r="R1806" s="37"/>
      <c r="S1806" s="5"/>
      <c r="T1806" s="6"/>
      <c r="U1806" s="10"/>
      <c r="V1806" s="10"/>
      <c r="W1806" s="12"/>
      <c r="X1806" s="5"/>
      <c r="Y1806" s="11"/>
      <c r="Z1806" s="2"/>
      <c r="AA1806" s="64"/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2"/>
      <c r="DH1806" s="1"/>
      <c r="DI1806" s="1"/>
      <c r="DJ1806" s="1"/>
      <c r="DK1806" s="1"/>
      <c r="DL1806" s="1"/>
      <c r="DM1806" s="1"/>
    </row>
    <row r="1807" spans="1:117" x14ac:dyDescent="0.2">
      <c r="A1807" s="97"/>
      <c r="B1807" s="5"/>
      <c r="C1807" s="5"/>
      <c r="D1807" s="63"/>
      <c r="E1807" s="11"/>
      <c r="F1807" s="143"/>
      <c r="G1807" s="9"/>
      <c r="H1807" s="64"/>
      <c r="I1807" s="64"/>
      <c r="J1807" s="1"/>
      <c r="K1807" s="1"/>
      <c r="L1807" s="5"/>
      <c r="M1807" s="12"/>
      <c r="N1807" s="12"/>
      <c r="O1807" s="5"/>
      <c r="P1807" s="5"/>
      <c r="Q1807" s="10"/>
      <c r="R1807" s="37"/>
      <c r="S1807" s="5"/>
      <c r="T1807" s="6"/>
      <c r="U1807" s="10"/>
      <c r="V1807" s="10"/>
      <c r="W1807" s="12"/>
      <c r="X1807" s="5"/>
      <c r="Y1807" s="11"/>
      <c r="Z1807" s="2"/>
      <c r="AA1807" s="64"/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2"/>
      <c r="DH1807" s="1"/>
      <c r="DI1807" s="1"/>
      <c r="DJ1807" s="1"/>
      <c r="DK1807" s="1"/>
      <c r="DL1807" s="1"/>
      <c r="DM1807" s="1"/>
    </row>
    <row r="1808" spans="1:117" x14ac:dyDescent="0.2">
      <c r="A1808" s="97"/>
      <c r="B1808" s="5"/>
      <c r="C1808" s="5"/>
      <c r="D1808" s="63"/>
      <c r="E1808" s="11"/>
      <c r="F1808" s="143"/>
      <c r="G1808" s="9"/>
      <c r="H1808" s="64"/>
      <c r="I1808" s="64"/>
      <c r="J1808" s="1"/>
      <c r="K1808" s="1"/>
      <c r="L1808" s="5"/>
      <c r="M1808" s="12"/>
      <c r="N1808" s="12"/>
      <c r="O1808" s="5"/>
      <c r="P1808" s="5"/>
      <c r="Q1808" s="10"/>
      <c r="R1808" s="37"/>
      <c r="S1808" s="5"/>
      <c r="T1808" s="6"/>
      <c r="U1808" s="10"/>
      <c r="V1808" s="10"/>
      <c r="W1808" s="12"/>
      <c r="X1808" s="5"/>
      <c r="Y1808" s="11"/>
      <c r="Z1808" s="2"/>
      <c r="AA1808" s="64"/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2"/>
      <c r="DH1808" s="1"/>
      <c r="DI1808" s="1"/>
      <c r="DJ1808" s="1"/>
      <c r="DK1808" s="1"/>
      <c r="DL1808" s="1"/>
      <c r="DM1808" s="1"/>
    </row>
    <row r="1809" spans="1:117" x14ac:dyDescent="0.2">
      <c r="A1809" s="97"/>
      <c r="B1809" s="5"/>
      <c r="C1809" s="5"/>
      <c r="D1809" s="63"/>
      <c r="E1809" s="11"/>
      <c r="F1809" s="143"/>
      <c r="G1809" s="9"/>
      <c r="H1809" s="64"/>
      <c r="I1809" s="64"/>
      <c r="J1809" s="1"/>
      <c r="K1809" s="1"/>
      <c r="L1809" s="5"/>
      <c r="M1809" s="12"/>
      <c r="N1809" s="12"/>
      <c r="O1809" s="5"/>
      <c r="P1809" s="5"/>
      <c r="Q1809" s="10"/>
      <c r="R1809" s="37"/>
      <c r="S1809" s="5"/>
      <c r="T1809" s="6"/>
      <c r="U1809" s="10"/>
      <c r="V1809" s="10"/>
      <c r="W1809" s="12"/>
      <c r="X1809" s="5"/>
      <c r="Y1809" s="11"/>
      <c r="Z1809" s="2"/>
      <c r="AA1809" s="64"/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2"/>
      <c r="DH1809" s="1"/>
      <c r="DI1809" s="1"/>
      <c r="DJ1809" s="1"/>
      <c r="DK1809" s="1"/>
      <c r="DL1809" s="1"/>
      <c r="DM1809" s="1"/>
    </row>
    <row r="1810" spans="1:117" x14ac:dyDescent="0.2">
      <c r="A1810" s="97"/>
      <c r="B1810" s="5"/>
      <c r="C1810" s="5"/>
      <c r="D1810" s="63"/>
      <c r="E1810" s="11"/>
      <c r="F1810" s="143"/>
      <c r="G1810" s="9"/>
      <c r="H1810" s="64"/>
      <c r="I1810" s="64"/>
      <c r="J1810" s="1"/>
      <c r="K1810" s="1"/>
      <c r="L1810" s="5"/>
      <c r="M1810" s="12"/>
      <c r="N1810" s="12"/>
      <c r="O1810" s="5"/>
      <c r="P1810" s="5"/>
      <c r="Q1810" s="10"/>
      <c r="R1810" s="37"/>
      <c r="S1810" s="5"/>
      <c r="T1810" s="6"/>
      <c r="U1810" s="10"/>
      <c r="V1810" s="10"/>
      <c r="W1810" s="12"/>
      <c r="X1810" s="5"/>
      <c r="Y1810" s="11"/>
      <c r="Z1810" s="2"/>
      <c r="AA1810" s="64"/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2"/>
      <c r="DH1810" s="1"/>
      <c r="DI1810" s="1"/>
      <c r="DJ1810" s="1"/>
      <c r="DK1810" s="1"/>
      <c r="DL1810" s="1"/>
      <c r="DM1810" s="1"/>
    </row>
    <row r="1811" spans="1:117" x14ac:dyDescent="0.2">
      <c r="A1811" s="97"/>
      <c r="B1811" s="5"/>
      <c r="C1811" s="5"/>
      <c r="D1811" s="63"/>
      <c r="E1811" s="11"/>
      <c r="F1811" s="143"/>
      <c r="G1811" s="9"/>
      <c r="H1811" s="64"/>
      <c r="I1811" s="64"/>
      <c r="J1811" s="1"/>
      <c r="K1811" s="1"/>
      <c r="L1811" s="5"/>
      <c r="M1811" s="12"/>
      <c r="N1811" s="12"/>
      <c r="O1811" s="5"/>
      <c r="P1811" s="5"/>
      <c r="Q1811" s="10"/>
      <c r="R1811" s="37"/>
      <c r="S1811" s="5"/>
      <c r="T1811" s="6"/>
      <c r="U1811" s="10"/>
      <c r="V1811" s="10"/>
      <c r="W1811" s="12"/>
      <c r="X1811" s="5"/>
      <c r="Y1811" s="11"/>
      <c r="Z1811" s="2"/>
      <c r="AA1811" s="64"/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2"/>
      <c r="DH1811" s="1"/>
      <c r="DI1811" s="1"/>
      <c r="DJ1811" s="1"/>
      <c r="DK1811" s="1"/>
      <c r="DL1811" s="1"/>
      <c r="DM1811" s="1"/>
    </row>
    <row r="1812" spans="1:117" x14ac:dyDescent="0.2">
      <c r="A1812" s="97"/>
      <c r="B1812" s="5"/>
      <c r="C1812" s="5"/>
      <c r="D1812" s="63"/>
      <c r="E1812" s="11"/>
      <c r="F1812" s="143"/>
      <c r="G1812" s="9"/>
      <c r="H1812" s="64"/>
      <c r="I1812" s="64"/>
      <c r="J1812" s="1"/>
      <c r="K1812" s="1"/>
      <c r="L1812" s="5"/>
      <c r="M1812" s="12"/>
      <c r="N1812" s="12"/>
      <c r="O1812" s="5"/>
      <c r="P1812" s="5"/>
      <c r="Q1812" s="10"/>
      <c r="R1812" s="37"/>
      <c r="S1812" s="5"/>
      <c r="T1812" s="6"/>
      <c r="U1812" s="10"/>
      <c r="V1812" s="10"/>
      <c r="W1812" s="12"/>
      <c r="X1812" s="5"/>
      <c r="Y1812" s="11"/>
      <c r="Z1812" s="2"/>
      <c r="AA1812" s="64"/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2"/>
      <c r="DH1812" s="1"/>
      <c r="DI1812" s="1"/>
      <c r="DJ1812" s="1"/>
      <c r="DK1812" s="1"/>
      <c r="DL1812" s="1"/>
      <c r="DM1812" s="1"/>
    </row>
    <row r="1813" spans="1:117" x14ac:dyDescent="0.2">
      <c r="A1813" s="97"/>
      <c r="B1813" s="5"/>
      <c r="C1813" s="5"/>
      <c r="D1813" s="63"/>
      <c r="E1813" s="11"/>
      <c r="F1813" s="143"/>
      <c r="G1813" s="9"/>
      <c r="H1813" s="64"/>
      <c r="I1813" s="64"/>
      <c r="J1813" s="1"/>
      <c r="K1813" s="1"/>
      <c r="L1813" s="5"/>
      <c r="M1813" s="12"/>
      <c r="N1813" s="12"/>
      <c r="O1813" s="5"/>
      <c r="P1813" s="5"/>
      <c r="Q1813" s="10"/>
      <c r="R1813" s="37"/>
      <c r="S1813" s="5"/>
      <c r="T1813" s="6"/>
      <c r="U1813" s="10"/>
      <c r="V1813" s="10"/>
      <c r="W1813" s="12"/>
      <c r="X1813" s="5"/>
      <c r="Y1813" s="11"/>
      <c r="Z1813" s="2"/>
      <c r="AA1813" s="64"/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2"/>
      <c r="DH1813" s="1"/>
      <c r="DI1813" s="1"/>
      <c r="DJ1813" s="1"/>
      <c r="DK1813" s="1"/>
      <c r="DL1813" s="1"/>
      <c r="DM1813" s="1"/>
    </row>
    <row r="1814" spans="1:117" x14ac:dyDescent="0.2">
      <c r="A1814" s="97"/>
      <c r="B1814" s="5"/>
      <c r="C1814" s="5"/>
      <c r="D1814" s="63"/>
      <c r="E1814" s="11"/>
      <c r="F1814" s="143"/>
      <c r="G1814" s="9"/>
      <c r="H1814" s="64"/>
      <c r="I1814" s="64"/>
      <c r="J1814" s="1"/>
      <c r="K1814" s="1"/>
      <c r="L1814" s="5"/>
      <c r="M1814" s="12"/>
      <c r="N1814" s="12"/>
      <c r="O1814" s="5"/>
      <c r="P1814" s="5"/>
      <c r="Q1814" s="10"/>
      <c r="R1814" s="37"/>
      <c r="S1814" s="5"/>
      <c r="T1814" s="6"/>
      <c r="U1814" s="10"/>
      <c r="V1814" s="10"/>
      <c r="W1814" s="12"/>
      <c r="X1814" s="5"/>
      <c r="Y1814" s="11"/>
      <c r="Z1814" s="2"/>
      <c r="AA1814" s="64"/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2"/>
      <c r="DH1814" s="1"/>
      <c r="DI1814" s="1"/>
      <c r="DJ1814" s="1"/>
      <c r="DK1814" s="1"/>
      <c r="DL1814" s="1"/>
      <c r="DM1814" s="1"/>
    </row>
    <row r="1815" spans="1:117" x14ac:dyDescent="0.2">
      <c r="A1815" s="97"/>
      <c r="B1815" s="5"/>
      <c r="C1815" s="5"/>
      <c r="D1815" s="63"/>
      <c r="E1815" s="11"/>
      <c r="F1815" s="143"/>
      <c r="G1815" s="9"/>
      <c r="H1815" s="64"/>
      <c r="I1815" s="64"/>
      <c r="J1815" s="1"/>
      <c r="K1815" s="1"/>
      <c r="L1815" s="5"/>
      <c r="M1815" s="12"/>
      <c r="N1815" s="12"/>
      <c r="O1815" s="5"/>
      <c r="P1815" s="5"/>
      <c r="Q1815" s="10"/>
      <c r="R1815" s="37"/>
      <c r="S1815" s="5"/>
      <c r="T1815" s="6"/>
      <c r="U1815" s="10"/>
      <c r="V1815" s="10"/>
      <c r="W1815" s="12"/>
      <c r="X1815" s="5"/>
      <c r="Y1815" s="11"/>
      <c r="Z1815" s="2"/>
      <c r="AA1815" s="64"/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2"/>
      <c r="DH1815" s="1"/>
      <c r="DI1815" s="1"/>
      <c r="DJ1815" s="1"/>
      <c r="DK1815" s="1"/>
      <c r="DL1815" s="1"/>
      <c r="DM1815" s="1"/>
    </row>
    <row r="1816" spans="1:117" x14ac:dyDescent="0.2">
      <c r="A1816" s="97"/>
      <c r="B1816" s="5"/>
      <c r="C1816" s="5"/>
      <c r="D1816" s="63"/>
      <c r="E1816" s="11"/>
      <c r="F1816" s="143"/>
      <c r="G1816" s="9"/>
      <c r="H1816" s="64"/>
      <c r="I1816" s="64"/>
      <c r="J1816" s="1"/>
      <c r="K1816" s="1"/>
      <c r="L1816" s="5"/>
      <c r="M1816" s="12"/>
      <c r="N1816" s="12"/>
      <c r="O1816" s="5"/>
      <c r="P1816" s="5"/>
      <c r="Q1816" s="10"/>
      <c r="R1816" s="37"/>
      <c r="S1816" s="5"/>
      <c r="T1816" s="6"/>
      <c r="U1816" s="10"/>
      <c r="V1816" s="10"/>
      <c r="W1816" s="12"/>
      <c r="X1816" s="5"/>
      <c r="Y1816" s="11"/>
      <c r="Z1816" s="2"/>
      <c r="AA1816" s="64"/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2"/>
      <c r="DH1816" s="1"/>
      <c r="DI1816" s="1"/>
      <c r="DJ1816" s="1"/>
      <c r="DK1816" s="1"/>
      <c r="DL1816" s="1"/>
      <c r="DM1816" s="1"/>
    </row>
    <row r="1817" spans="1:117" x14ac:dyDescent="0.2">
      <c r="A1817" s="97"/>
      <c r="B1817" s="5"/>
      <c r="C1817" s="5"/>
      <c r="D1817" s="63"/>
      <c r="E1817" s="11"/>
      <c r="F1817" s="143"/>
      <c r="G1817" s="9"/>
      <c r="H1817" s="64"/>
      <c r="I1817" s="64"/>
      <c r="J1817" s="1"/>
      <c r="K1817" s="1"/>
      <c r="L1817" s="5"/>
      <c r="M1817" s="12"/>
      <c r="N1817" s="12"/>
      <c r="O1817" s="5"/>
      <c r="P1817" s="5"/>
      <c r="Q1817" s="10"/>
      <c r="R1817" s="37"/>
      <c r="S1817" s="5"/>
      <c r="T1817" s="6"/>
      <c r="U1817" s="10"/>
      <c r="V1817" s="10"/>
      <c r="W1817" s="12"/>
      <c r="X1817" s="5"/>
      <c r="Y1817" s="11"/>
      <c r="Z1817" s="2"/>
      <c r="AA1817" s="64"/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2"/>
      <c r="DH1817" s="1"/>
      <c r="DI1817" s="1"/>
      <c r="DJ1817" s="1"/>
      <c r="DK1817" s="1"/>
      <c r="DL1817" s="1"/>
      <c r="DM1817" s="1"/>
    </row>
    <row r="1818" spans="1:117" x14ac:dyDescent="0.2">
      <c r="A1818" s="97"/>
      <c r="B1818" s="5"/>
      <c r="C1818" s="5"/>
      <c r="D1818" s="63"/>
      <c r="E1818" s="11"/>
      <c r="F1818" s="143"/>
      <c r="G1818" s="9"/>
      <c r="H1818" s="64"/>
      <c r="I1818" s="64"/>
      <c r="J1818" s="1"/>
      <c r="K1818" s="1"/>
      <c r="L1818" s="5"/>
      <c r="M1818" s="12"/>
      <c r="N1818" s="12"/>
      <c r="O1818" s="5"/>
      <c r="P1818" s="5"/>
      <c r="Q1818" s="10"/>
      <c r="R1818" s="37"/>
      <c r="S1818" s="5"/>
      <c r="T1818" s="6"/>
      <c r="U1818" s="10"/>
      <c r="V1818" s="10"/>
      <c r="W1818" s="12"/>
      <c r="X1818" s="5"/>
      <c r="Y1818" s="11"/>
      <c r="Z1818" s="2"/>
      <c r="AA1818" s="64"/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2"/>
      <c r="DH1818" s="1"/>
      <c r="DI1818" s="1"/>
      <c r="DJ1818" s="1"/>
      <c r="DK1818" s="1"/>
      <c r="DL1818" s="1"/>
      <c r="DM1818" s="1"/>
    </row>
    <row r="1819" spans="1:117" x14ac:dyDescent="0.2">
      <c r="A1819" s="97"/>
      <c r="B1819" s="5"/>
      <c r="C1819" s="5"/>
      <c r="D1819" s="63"/>
      <c r="E1819" s="11"/>
      <c r="F1819" s="143"/>
      <c r="G1819" s="9"/>
      <c r="H1819" s="64"/>
      <c r="I1819" s="64"/>
      <c r="J1819" s="1"/>
      <c r="K1819" s="1"/>
      <c r="L1819" s="5"/>
      <c r="M1819" s="12"/>
      <c r="N1819" s="12"/>
      <c r="O1819" s="5"/>
      <c r="P1819" s="5"/>
      <c r="Q1819" s="10"/>
      <c r="R1819" s="37"/>
      <c r="S1819" s="5"/>
      <c r="T1819" s="6"/>
      <c r="U1819" s="10"/>
      <c r="V1819" s="10"/>
      <c r="W1819" s="12"/>
      <c r="X1819" s="5"/>
      <c r="Y1819" s="11"/>
      <c r="Z1819" s="2"/>
      <c r="AA1819" s="64"/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2"/>
      <c r="DH1819" s="1"/>
      <c r="DI1819" s="1"/>
      <c r="DJ1819" s="1"/>
      <c r="DK1819" s="1"/>
      <c r="DL1819" s="1"/>
      <c r="DM1819" s="1"/>
    </row>
    <row r="1820" spans="1:117" x14ac:dyDescent="0.2">
      <c r="A1820" s="97"/>
      <c r="B1820" s="5"/>
      <c r="C1820" s="5"/>
      <c r="D1820" s="63"/>
      <c r="E1820" s="11"/>
      <c r="F1820" s="143"/>
      <c r="G1820" s="9"/>
      <c r="H1820" s="64"/>
      <c r="I1820" s="64"/>
      <c r="J1820" s="1"/>
      <c r="K1820" s="1"/>
      <c r="L1820" s="5"/>
      <c r="M1820" s="12"/>
      <c r="N1820" s="12"/>
      <c r="O1820" s="5"/>
      <c r="P1820" s="5"/>
      <c r="Q1820" s="10"/>
      <c r="R1820" s="37"/>
      <c r="S1820" s="5"/>
      <c r="T1820" s="6"/>
      <c r="U1820" s="10"/>
      <c r="V1820" s="10"/>
      <c r="W1820" s="12"/>
      <c r="X1820" s="5"/>
      <c r="Y1820" s="11"/>
      <c r="Z1820" s="2"/>
      <c r="AA1820" s="64"/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2"/>
      <c r="DH1820" s="1"/>
      <c r="DI1820" s="1"/>
      <c r="DJ1820" s="1"/>
      <c r="DK1820" s="1"/>
      <c r="DL1820" s="1"/>
      <c r="DM1820" s="1"/>
    </row>
    <row r="1821" spans="1:117" x14ac:dyDescent="0.2">
      <c r="A1821" s="97"/>
      <c r="B1821" s="5"/>
      <c r="C1821" s="5"/>
      <c r="D1821" s="63"/>
      <c r="E1821" s="11"/>
      <c r="F1821" s="143"/>
      <c r="G1821" s="9"/>
      <c r="H1821" s="64"/>
      <c r="I1821" s="64"/>
      <c r="J1821" s="1"/>
      <c r="K1821" s="1"/>
      <c r="L1821" s="5"/>
      <c r="M1821" s="12"/>
      <c r="N1821" s="12"/>
      <c r="O1821" s="5"/>
      <c r="P1821" s="5"/>
      <c r="Q1821" s="10"/>
      <c r="R1821" s="37"/>
      <c r="S1821" s="5"/>
      <c r="T1821" s="6"/>
      <c r="U1821" s="10"/>
      <c r="V1821" s="10"/>
      <c r="W1821" s="12"/>
      <c r="X1821" s="5"/>
      <c r="Y1821" s="11"/>
      <c r="Z1821" s="2"/>
      <c r="AA1821" s="64"/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2"/>
      <c r="DH1821" s="1"/>
      <c r="DI1821" s="1"/>
      <c r="DJ1821" s="1"/>
      <c r="DK1821" s="1"/>
      <c r="DL1821" s="1"/>
      <c r="DM1821" s="1"/>
    </row>
    <row r="1822" spans="1:117" x14ac:dyDescent="0.2">
      <c r="A1822" s="97"/>
      <c r="B1822" s="5"/>
      <c r="C1822" s="5"/>
      <c r="D1822" s="63"/>
      <c r="E1822" s="11"/>
      <c r="F1822" s="143"/>
      <c r="G1822" s="9"/>
      <c r="H1822" s="64"/>
      <c r="I1822" s="64"/>
      <c r="J1822" s="1"/>
      <c r="K1822" s="1"/>
      <c r="L1822" s="5"/>
      <c r="M1822" s="12"/>
      <c r="N1822" s="12"/>
      <c r="O1822" s="5"/>
      <c r="P1822" s="5"/>
      <c r="Q1822" s="10"/>
      <c r="R1822" s="37"/>
      <c r="S1822" s="5"/>
      <c r="T1822" s="6"/>
      <c r="U1822" s="10"/>
      <c r="V1822" s="10"/>
      <c r="W1822" s="12"/>
      <c r="X1822" s="5"/>
      <c r="Y1822" s="11"/>
      <c r="Z1822" s="2"/>
      <c r="AA1822" s="64"/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2"/>
      <c r="DH1822" s="1"/>
      <c r="DI1822" s="1"/>
      <c r="DJ1822" s="1"/>
      <c r="DK1822" s="1"/>
      <c r="DL1822" s="1"/>
      <c r="DM1822" s="1"/>
    </row>
    <row r="1823" spans="1:117" x14ac:dyDescent="0.2">
      <c r="A1823" s="97"/>
      <c r="B1823" s="5"/>
      <c r="C1823" s="5"/>
      <c r="D1823" s="63"/>
      <c r="E1823" s="11"/>
      <c r="F1823" s="143"/>
      <c r="G1823" s="9"/>
      <c r="H1823" s="64"/>
      <c r="I1823" s="64"/>
      <c r="J1823" s="1"/>
      <c r="K1823" s="1"/>
      <c r="L1823" s="5"/>
      <c r="M1823" s="12"/>
      <c r="N1823" s="12"/>
      <c r="O1823" s="5"/>
      <c r="P1823" s="5"/>
      <c r="Q1823" s="10"/>
      <c r="R1823" s="37"/>
      <c r="S1823" s="5"/>
      <c r="T1823" s="6"/>
      <c r="U1823" s="10"/>
      <c r="V1823" s="10"/>
      <c r="W1823" s="12"/>
      <c r="X1823" s="5"/>
      <c r="Y1823" s="11"/>
      <c r="Z1823" s="2"/>
      <c r="AA1823" s="64"/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2"/>
      <c r="DH1823" s="1"/>
      <c r="DI1823" s="1"/>
      <c r="DJ1823" s="1"/>
      <c r="DK1823" s="1"/>
      <c r="DL1823" s="1"/>
      <c r="DM1823" s="1"/>
    </row>
    <row r="1824" spans="1:117" x14ac:dyDescent="0.2">
      <c r="A1824" s="97"/>
      <c r="B1824" s="5"/>
      <c r="C1824" s="5"/>
      <c r="D1824" s="63"/>
      <c r="E1824" s="11"/>
      <c r="F1824" s="143"/>
      <c r="G1824" s="9"/>
      <c r="H1824" s="64"/>
      <c r="I1824" s="64"/>
      <c r="J1824" s="1"/>
      <c r="K1824" s="1"/>
      <c r="L1824" s="5"/>
      <c r="M1824" s="12"/>
      <c r="N1824" s="12"/>
      <c r="O1824" s="5"/>
      <c r="P1824" s="5"/>
      <c r="Q1824" s="10"/>
      <c r="R1824" s="37"/>
      <c r="S1824" s="5"/>
      <c r="T1824" s="6"/>
      <c r="U1824" s="10"/>
      <c r="V1824" s="10"/>
      <c r="W1824" s="12"/>
      <c r="X1824" s="5"/>
      <c r="Y1824" s="11"/>
      <c r="Z1824" s="2"/>
      <c r="AA1824" s="64"/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2"/>
      <c r="DH1824" s="1"/>
      <c r="DI1824" s="1"/>
      <c r="DJ1824" s="1"/>
      <c r="DK1824" s="1"/>
      <c r="DL1824" s="1"/>
      <c r="DM1824" s="1"/>
    </row>
    <row r="1825" spans="1:117" x14ac:dyDescent="0.2">
      <c r="A1825" s="97"/>
      <c r="B1825" s="5"/>
      <c r="C1825" s="5"/>
      <c r="D1825" s="63"/>
      <c r="E1825" s="11"/>
      <c r="F1825" s="143"/>
      <c r="G1825" s="9"/>
      <c r="H1825" s="64"/>
      <c r="I1825" s="64"/>
      <c r="J1825" s="1"/>
      <c r="K1825" s="1"/>
      <c r="L1825" s="5"/>
      <c r="M1825" s="12"/>
      <c r="N1825" s="12"/>
      <c r="O1825" s="5"/>
      <c r="P1825" s="5"/>
      <c r="Q1825" s="10"/>
      <c r="R1825" s="37"/>
      <c r="S1825" s="5"/>
      <c r="T1825" s="6"/>
      <c r="U1825" s="10"/>
      <c r="V1825" s="10"/>
      <c r="W1825" s="12"/>
      <c r="X1825" s="5"/>
      <c r="Y1825" s="11"/>
      <c r="Z1825" s="2"/>
      <c r="AA1825" s="64"/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2"/>
      <c r="DH1825" s="1"/>
      <c r="DI1825" s="1"/>
      <c r="DJ1825" s="1"/>
      <c r="DK1825" s="1"/>
      <c r="DL1825" s="1"/>
      <c r="DM1825" s="1"/>
    </row>
    <row r="1826" spans="1:117" x14ac:dyDescent="0.2">
      <c r="A1826" s="97"/>
      <c r="B1826" s="5"/>
      <c r="C1826" s="5"/>
      <c r="D1826" s="63"/>
      <c r="E1826" s="11"/>
      <c r="F1826" s="143"/>
      <c r="G1826" s="9"/>
      <c r="H1826" s="64"/>
      <c r="I1826" s="64"/>
      <c r="J1826" s="1"/>
      <c r="K1826" s="1"/>
      <c r="L1826" s="5"/>
      <c r="M1826" s="12"/>
      <c r="N1826" s="12"/>
      <c r="O1826" s="5"/>
      <c r="P1826" s="5"/>
      <c r="Q1826" s="10"/>
      <c r="R1826" s="37"/>
      <c r="S1826" s="5"/>
      <c r="T1826" s="6"/>
      <c r="U1826" s="10"/>
      <c r="V1826" s="10"/>
      <c r="W1826" s="12"/>
      <c r="X1826" s="5"/>
      <c r="Y1826" s="11"/>
      <c r="Z1826" s="2"/>
      <c r="AA1826" s="64"/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2"/>
      <c r="DH1826" s="1"/>
      <c r="DI1826" s="1"/>
      <c r="DJ1826" s="1"/>
      <c r="DK1826" s="1"/>
      <c r="DL1826" s="1"/>
      <c r="DM1826" s="1"/>
    </row>
    <row r="1827" spans="1:117" x14ac:dyDescent="0.2">
      <c r="A1827" s="97"/>
      <c r="B1827" s="5"/>
      <c r="C1827" s="5"/>
      <c r="D1827" s="63"/>
      <c r="E1827" s="11"/>
      <c r="F1827" s="143"/>
      <c r="G1827" s="9"/>
      <c r="H1827" s="64"/>
      <c r="I1827" s="64"/>
      <c r="J1827" s="1"/>
      <c r="K1827" s="1"/>
      <c r="L1827" s="5"/>
      <c r="M1827" s="12"/>
      <c r="N1827" s="12"/>
      <c r="O1827" s="5"/>
      <c r="P1827" s="5"/>
      <c r="Q1827" s="10"/>
      <c r="R1827" s="37"/>
      <c r="S1827" s="5"/>
      <c r="T1827" s="6"/>
      <c r="U1827" s="10"/>
      <c r="V1827" s="10"/>
      <c r="W1827" s="12"/>
      <c r="X1827" s="5"/>
      <c r="Y1827" s="11"/>
      <c r="Z1827" s="2"/>
      <c r="AA1827" s="64"/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2"/>
      <c r="DH1827" s="1"/>
      <c r="DI1827" s="1"/>
      <c r="DJ1827" s="1"/>
      <c r="DK1827" s="1"/>
      <c r="DL1827" s="1"/>
      <c r="DM1827" s="1"/>
    </row>
    <row r="1828" spans="1:117" x14ac:dyDescent="0.2">
      <c r="A1828" s="97"/>
      <c r="B1828" s="5"/>
      <c r="C1828" s="5"/>
      <c r="D1828" s="63"/>
      <c r="E1828" s="11"/>
      <c r="F1828" s="143"/>
      <c r="G1828" s="9"/>
      <c r="H1828" s="64"/>
      <c r="I1828" s="64"/>
      <c r="J1828" s="1"/>
      <c r="K1828" s="1"/>
      <c r="L1828" s="5"/>
      <c r="M1828" s="12"/>
      <c r="N1828" s="12"/>
      <c r="O1828" s="5"/>
      <c r="P1828" s="5"/>
      <c r="Q1828" s="10"/>
      <c r="R1828" s="37"/>
      <c r="S1828" s="5"/>
      <c r="T1828" s="6"/>
      <c r="U1828" s="10"/>
      <c r="V1828" s="10"/>
      <c r="W1828" s="12"/>
      <c r="X1828" s="5"/>
      <c r="Y1828" s="11"/>
      <c r="Z1828" s="2"/>
      <c r="AA1828" s="64"/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2"/>
      <c r="DH1828" s="1"/>
      <c r="DI1828" s="1"/>
      <c r="DJ1828" s="1"/>
      <c r="DK1828" s="1"/>
      <c r="DL1828" s="1"/>
      <c r="DM1828" s="1"/>
    </row>
    <row r="1829" spans="1:117" x14ac:dyDescent="0.2">
      <c r="A1829" s="97"/>
      <c r="B1829" s="5"/>
      <c r="C1829" s="5"/>
      <c r="D1829" s="63"/>
      <c r="E1829" s="11"/>
      <c r="F1829" s="143"/>
      <c r="G1829" s="9"/>
      <c r="H1829" s="64"/>
      <c r="I1829" s="64"/>
      <c r="J1829" s="1"/>
      <c r="K1829" s="1"/>
      <c r="L1829" s="5"/>
      <c r="M1829" s="12"/>
      <c r="N1829" s="12"/>
      <c r="O1829" s="5"/>
      <c r="P1829" s="5"/>
      <c r="Q1829" s="10"/>
      <c r="R1829" s="37"/>
      <c r="S1829" s="5"/>
      <c r="T1829" s="6"/>
      <c r="U1829" s="10"/>
      <c r="V1829" s="10"/>
      <c r="W1829" s="12"/>
      <c r="X1829" s="5"/>
      <c r="Y1829" s="11"/>
      <c r="Z1829" s="2"/>
      <c r="AA1829" s="64"/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2"/>
      <c r="DH1829" s="1"/>
      <c r="DI1829" s="1"/>
      <c r="DJ1829" s="1"/>
      <c r="DK1829" s="1"/>
      <c r="DL1829" s="1"/>
      <c r="DM1829" s="1"/>
    </row>
    <row r="1830" spans="1:117" x14ac:dyDescent="0.2">
      <c r="A1830" s="97"/>
      <c r="B1830" s="5"/>
      <c r="C1830" s="5"/>
      <c r="D1830" s="63"/>
      <c r="E1830" s="11"/>
      <c r="F1830" s="143"/>
      <c r="G1830" s="9"/>
      <c r="H1830" s="64"/>
      <c r="I1830" s="64"/>
      <c r="J1830" s="1"/>
      <c r="K1830" s="1"/>
      <c r="L1830" s="5"/>
      <c r="M1830" s="12"/>
      <c r="N1830" s="12"/>
      <c r="O1830" s="5"/>
      <c r="P1830" s="5"/>
      <c r="Q1830" s="10"/>
      <c r="R1830" s="37"/>
      <c r="S1830" s="5"/>
      <c r="T1830" s="6"/>
      <c r="U1830" s="10"/>
      <c r="V1830" s="10"/>
      <c r="W1830" s="12"/>
      <c r="X1830" s="5"/>
      <c r="Y1830" s="11"/>
      <c r="Z1830" s="2"/>
      <c r="AA1830" s="64"/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2"/>
      <c r="DH1830" s="1"/>
      <c r="DI1830" s="1"/>
      <c r="DJ1830" s="1"/>
      <c r="DK1830" s="1"/>
      <c r="DL1830" s="1"/>
      <c r="DM1830" s="1"/>
    </row>
    <row r="1831" spans="1:117" x14ac:dyDescent="0.2">
      <c r="A1831" s="97"/>
      <c r="B1831" s="5"/>
      <c r="C1831" s="5"/>
      <c r="D1831" s="63"/>
      <c r="E1831" s="11"/>
      <c r="F1831" s="143"/>
      <c r="G1831" s="9"/>
      <c r="H1831" s="64"/>
      <c r="I1831" s="64"/>
      <c r="J1831" s="1"/>
      <c r="K1831" s="1"/>
      <c r="L1831" s="5"/>
      <c r="M1831" s="12"/>
      <c r="N1831" s="12"/>
      <c r="O1831" s="5"/>
      <c r="P1831" s="5"/>
      <c r="Q1831" s="10"/>
      <c r="R1831" s="37"/>
      <c r="S1831" s="5"/>
      <c r="T1831" s="6"/>
      <c r="U1831" s="10"/>
      <c r="V1831" s="10"/>
      <c r="W1831" s="12"/>
      <c r="X1831" s="5"/>
      <c r="Y1831" s="11"/>
      <c r="Z1831" s="2"/>
      <c r="AA1831" s="64"/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2"/>
      <c r="DH1831" s="1"/>
      <c r="DI1831" s="1"/>
      <c r="DJ1831" s="1"/>
      <c r="DK1831" s="1"/>
      <c r="DL1831" s="1"/>
      <c r="DM1831" s="1"/>
    </row>
    <row r="1832" spans="1:117" x14ac:dyDescent="0.2">
      <c r="A1832" s="97"/>
      <c r="B1832" s="5"/>
      <c r="C1832" s="5"/>
      <c r="D1832" s="63"/>
      <c r="E1832" s="11"/>
      <c r="F1832" s="143"/>
      <c r="G1832" s="9"/>
      <c r="H1832" s="64"/>
      <c r="I1832" s="64"/>
      <c r="J1832" s="1"/>
      <c r="K1832" s="1"/>
      <c r="L1832" s="5"/>
      <c r="M1832" s="12"/>
      <c r="N1832" s="12"/>
      <c r="O1832" s="5"/>
      <c r="P1832" s="5"/>
      <c r="Q1832" s="10"/>
      <c r="R1832" s="37"/>
      <c r="S1832" s="5"/>
      <c r="T1832" s="6"/>
      <c r="U1832" s="10"/>
      <c r="V1832" s="10"/>
      <c r="W1832" s="12"/>
      <c r="X1832" s="5"/>
      <c r="Y1832" s="11"/>
      <c r="Z1832" s="2"/>
      <c r="AA1832" s="64"/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2"/>
      <c r="DH1832" s="1"/>
      <c r="DI1832" s="1"/>
      <c r="DJ1832" s="1"/>
      <c r="DK1832" s="1"/>
      <c r="DL1832" s="1"/>
      <c r="DM1832" s="1"/>
    </row>
    <row r="1833" spans="1:117" x14ac:dyDescent="0.2">
      <c r="A1833" s="97"/>
      <c r="B1833" s="5"/>
      <c r="C1833" s="5"/>
      <c r="D1833" s="63"/>
      <c r="E1833" s="11"/>
      <c r="F1833" s="143"/>
      <c r="G1833" s="9"/>
      <c r="H1833" s="64"/>
      <c r="I1833" s="64"/>
      <c r="J1833" s="1"/>
      <c r="K1833" s="1"/>
      <c r="L1833" s="5"/>
      <c r="M1833" s="12"/>
      <c r="N1833" s="12"/>
      <c r="O1833" s="5"/>
      <c r="P1833" s="5"/>
      <c r="Q1833" s="10"/>
      <c r="R1833" s="37"/>
      <c r="S1833" s="5"/>
      <c r="T1833" s="6"/>
      <c r="U1833" s="10"/>
      <c r="V1833" s="10"/>
      <c r="W1833" s="12"/>
      <c r="X1833" s="5"/>
      <c r="Y1833" s="11"/>
      <c r="Z1833" s="2"/>
      <c r="AA1833" s="64"/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2"/>
      <c r="DH1833" s="1"/>
      <c r="DI1833" s="1"/>
      <c r="DJ1833" s="1"/>
      <c r="DK1833" s="1"/>
      <c r="DL1833" s="1"/>
      <c r="DM1833" s="1"/>
    </row>
    <row r="1834" spans="1:117" x14ac:dyDescent="0.2">
      <c r="A1834" s="97"/>
      <c r="B1834" s="5"/>
      <c r="C1834" s="5"/>
      <c r="D1834" s="63"/>
      <c r="E1834" s="11"/>
      <c r="F1834" s="143"/>
      <c r="G1834" s="9"/>
      <c r="H1834" s="64"/>
      <c r="I1834" s="64"/>
      <c r="J1834" s="1"/>
      <c r="K1834" s="1"/>
      <c r="L1834" s="5"/>
      <c r="M1834" s="12"/>
      <c r="N1834" s="12"/>
      <c r="O1834" s="5"/>
      <c r="P1834" s="5"/>
      <c r="Q1834" s="10"/>
      <c r="R1834" s="37"/>
      <c r="S1834" s="5"/>
      <c r="T1834" s="6"/>
      <c r="U1834" s="10"/>
      <c r="V1834" s="10"/>
      <c r="W1834" s="12"/>
      <c r="X1834" s="5"/>
      <c r="Y1834" s="11"/>
      <c r="Z1834" s="2"/>
      <c r="AA1834" s="64"/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2"/>
      <c r="DH1834" s="1"/>
      <c r="DI1834" s="1"/>
      <c r="DJ1834" s="1"/>
      <c r="DK1834" s="1"/>
      <c r="DL1834" s="1"/>
      <c r="DM1834" s="1"/>
    </row>
    <row r="1835" spans="1:117" x14ac:dyDescent="0.2">
      <c r="A1835" s="97"/>
      <c r="B1835" s="5"/>
      <c r="C1835" s="5"/>
      <c r="D1835" s="63"/>
      <c r="E1835" s="11"/>
      <c r="F1835" s="143"/>
      <c r="G1835" s="9"/>
      <c r="H1835" s="64"/>
      <c r="I1835" s="64"/>
      <c r="J1835" s="1"/>
      <c r="K1835" s="1"/>
      <c r="L1835" s="5"/>
      <c r="M1835" s="12"/>
      <c r="N1835" s="12"/>
      <c r="O1835" s="5"/>
      <c r="P1835" s="5"/>
      <c r="Q1835" s="10"/>
      <c r="R1835" s="37"/>
      <c r="S1835" s="5"/>
      <c r="T1835" s="6"/>
      <c r="U1835" s="10"/>
      <c r="V1835" s="10"/>
      <c r="W1835" s="12"/>
      <c r="X1835" s="5"/>
      <c r="Y1835" s="11"/>
      <c r="Z1835" s="2"/>
      <c r="AA1835" s="64"/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2"/>
      <c r="DH1835" s="1"/>
      <c r="DI1835" s="1"/>
      <c r="DJ1835" s="1"/>
      <c r="DK1835" s="1"/>
      <c r="DL1835" s="1"/>
      <c r="DM1835" s="1"/>
    </row>
    <row r="1836" spans="1:117" x14ac:dyDescent="0.2">
      <c r="A1836" s="97"/>
      <c r="B1836" s="5"/>
      <c r="C1836" s="5"/>
      <c r="D1836" s="63"/>
      <c r="E1836" s="11"/>
      <c r="F1836" s="143"/>
      <c r="G1836" s="9"/>
      <c r="H1836" s="64"/>
      <c r="I1836" s="64"/>
      <c r="J1836" s="1"/>
      <c r="K1836" s="1"/>
      <c r="L1836" s="5"/>
      <c r="M1836" s="12"/>
      <c r="N1836" s="12"/>
      <c r="O1836" s="5"/>
      <c r="P1836" s="5"/>
      <c r="Q1836" s="10"/>
      <c r="R1836" s="37"/>
      <c r="S1836" s="5"/>
      <c r="T1836" s="6"/>
      <c r="U1836" s="10"/>
      <c r="V1836" s="10"/>
      <c r="W1836" s="12"/>
      <c r="X1836" s="5"/>
      <c r="Y1836" s="11"/>
      <c r="Z1836" s="2"/>
      <c r="AA1836" s="64"/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2"/>
      <c r="DH1836" s="1"/>
      <c r="DI1836" s="1"/>
      <c r="DJ1836" s="1"/>
      <c r="DK1836" s="1"/>
      <c r="DL1836" s="1"/>
      <c r="DM1836" s="1"/>
    </row>
    <row r="1837" spans="1:117" x14ac:dyDescent="0.2">
      <c r="A1837" s="97"/>
      <c r="B1837" s="5"/>
      <c r="C1837" s="5"/>
      <c r="D1837" s="63"/>
      <c r="E1837" s="11"/>
      <c r="F1837" s="143"/>
      <c r="G1837" s="9"/>
      <c r="H1837" s="64"/>
      <c r="I1837" s="64"/>
      <c r="J1837" s="1"/>
      <c r="K1837" s="1"/>
      <c r="L1837" s="5"/>
      <c r="M1837" s="12"/>
      <c r="N1837" s="12"/>
      <c r="O1837" s="5"/>
      <c r="P1837" s="5"/>
      <c r="Q1837" s="10"/>
      <c r="R1837" s="37"/>
      <c r="S1837" s="5"/>
      <c r="T1837" s="6"/>
      <c r="U1837" s="10"/>
      <c r="V1837" s="10"/>
      <c r="W1837" s="12"/>
      <c r="X1837" s="5"/>
      <c r="Y1837" s="11"/>
      <c r="Z1837" s="2"/>
      <c r="AA1837" s="64"/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2"/>
      <c r="DH1837" s="1"/>
      <c r="DI1837" s="1"/>
      <c r="DJ1837" s="1"/>
      <c r="DK1837" s="1"/>
      <c r="DL1837" s="1"/>
      <c r="DM1837" s="1"/>
    </row>
    <row r="1838" spans="1:117" x14ac:dyDescent="0.2">
      <c r="A1838" s="97"/>
      <c r="B1838" s="5"/>
      <c r="C1838" s="5"/>
      <c r="D1838" s="63"/>
      <c r="E1838" s="11"/>
      <c r="F1838" s="143"/>
      <c r="G1838" s="9"/>
      <c r="H1838" s="64"/>
      <c r="I1838" s="64"/>
      <c r="J1838" s="1"/>
      <c r="K1838" s="1"/>
      <c r="L1838" s="5"/>
      <c r="M1838" s="12"/>
      <c r="N1838" s="12"/>
      <c r="O1838" s="5"/>
      <c r="P1838" s="5"/>
      <c r="Q1838" s="10"/>
      <c r="R1838" s="37"/>
      <c r="S1838" s="5"/>
      <c r="T1838" s="6"/>
      <c r="U1838" s="10"/>
      <c r="V1838" s="10"/>
      <c r="W1838" s="12"/>
      <c r="X1838" s="5"/>
      <c r="Y1838" s="11"/>
      <c r="Z1838" s="2"/>
      <c r="AA1838" s="64"/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2"/>
      <c r="DH1838" s="1"/>
      <c r="DI1838" s="1"/>
      <c r="DJ1838" s="1"/>
      <c r="DK1838" s="1"/>
      <c r="DL1838" s="1"/>
      <c r="DM1838" s="1"/>
    </row>
    <row r="1839" spans="1:117" x14ac:dyDescent="0.2">
      <c r="A1839" s="97"/>
      <c r="B1839" s="5"/>
      <c r="C1839" s="5"/>
      <c r="D1839" s="63"/>
      <c r="E1839" s="11"/>
      <c r="F1839" s="143"/>
      <c r="G1839" s="9"/>
      <c r="H1839" s="64"/>
      <c r="I1839" s="64"/>
      <c r="J1839" s="1"/>
      <c r="K1839" s="1"/>
      <c r="L1839" s="5"/>
      <c r="M1839" s="12"/>
      <c r="N1839" s="12"/>
      <c r="O1839" s="5"/>
      <c r="P1839" s="5"/>
      <c r="Q1839" s="10"/>
      <c r="R1839" s="37"/>
      <c r="S1839" s="5"/>
      <c r="T1839" s="6"/>
      <c r="U1839" s="10"/>
      <c r="V1839" s="10"/>
      <c r="W1839" s="12"/>
      <c r="X1839" s="5"/>
      <c r="Y1839" s="11"/>
      <c r="Z1839" s="2"/>
      <c r="AA1839" s="64"/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2"/>
      <c r="DH1839" s="1"/>
      <c r="DI1839" s="1"/>
      <c r="DJ1839" s="1"/>
      <c r="DK1839" s="1"/>
      <c r="DL1839" s="1"/>
      <c r="DM1839" s="1"/>
    </row>
    <row r="1840" spans="1:117" x14ac:dyDescent="0.2">
      <c r="A1840" s="97"/>
      <c r="B1840" s="5"/>
      <c r="C1840" s="5"/>
      <c r="D1840" s="63"/>
      <c r="E1840" s="11"/>
      <c r="F1840" s="143"/>
      <c r="G1840" s="9"/>
      <c r="H1840" s="64"/>
      <c r="I1840" s="64"/>
      <c r="J1840" s="1"/>
      <c r="K1840" s="1"/>
      <c r="L1840" s="5"/>
      <c r="M1840" s="12"/>
      <c r="N1840" s="12"/>
      <c r="O1840" s="5"/>
      <c r="P1840" s="5"/>
      <c r="Q1840" s="10"/>
      <c r="R1840" s="37"/>
      <c r="S1840" s="5"/>
      <c r="T1840" s="6"/>
      <c r="U1840" s="10"/>
      <c r="V1840" s="10"/>
      <c r="W1840" s="12"/>
      <c r="X1840" s="5"/>
      <c r="Y1840" s="11"/>
      <c r="Z1840" s="2"/>
      <c r="AA1840" s="64"/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2"/>
      <c r="DH1840" s="1"/>
      <c r="DI1840" s="1"/>
      <c r="DJ1840" s="1"/>
      <c r="DK1840" s="1"/>
      <c r="DL1840" s="1"/>
      <c r="DM1840" s="1"/>
    </row>
    <row r="1841" spans="1:117" x14ac:dyDescent="0.2">
      <c r="A1841" s="97"/>
      <c r="B1841" s="5"/>
      <c r="C1841" s="5"/>
      <c r="D1841" s="63"/>
      <c r="E1841" s="11"/>
      <c r="F1841" s="143"/>
      <c r="G1841" s="9"/>
      <c r="H1841" s="64"/>
      <c r="I1841" s="64"/>
      <c r="J1841" s="1"/>
      <c r="K1841" s="1"/>
      <c r="L1841" s="5"/>
      <c r="M1841" s="12"/>
      <c r="N1841" s="12"/>
      <c r="O1841" s="5"/>
      <c r="P1841" s="5"/>
      <c r="Q1841" s="10"/>
      <c r="R1841" s="37"/>
      <c r="S1841" s="5"/>
      <c r="T1841" s="6"/>
      <c r="U1841" s="10"/>
      <c r="V1841" s="10"/>
      <c r="W1841" s="12"/>
      <c r="X1841" s="5"/>
      <c r="Y1841" s="11"/>
      <c r="Z1841" s="2"/>
      <c r="AA1841" s="64"/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2"/>
      <c r="DH1841" s="1"/>
      <c r="DI1841" s="1"/>
      <c r="DJ1841" s="1"/>
      <c r="DK1841" s="1"/>
      <c r="DL1841" s="1"/>
      <c r="DM1841" s="1"/>
    </row>
    <row r="1842" spans="1:117" x14ac:dyDescent="0.2">
      <c r="A1842" s="97"/>
      <c r="B1842" s="5"/>
      <c r="C1842" s="5"/>
      <c r="D1842" s="63"/>
      <c r="E1842" s="11"/>
      <c r="F1842" s="143"/>
      <c r="G1842" s="9"/>
      <c r="H1842" s="64"/>
      <c r="I1842" s="64"/>
      <c r="J1842" s="1"/>
      <c r="K1842" s="1"/>
      <c r="L1842" s="5"/>
      <c r="M1842" s="12"/>
      <c r="N1842" s="12"/>
      <c r="O1842" s="5"/>
      <c r="P1842" s="5"/>
      <c r="Q1842" s="10"/>
      <c r="R1842" s="37"/>
      <c r="S1842" s="5"/>
      <c r="T1842" s="6"/>
      <c r="U1842" s="10"/>
      <c r="V1842" s="10"/>
      <c r="W1842" s="12"/>
      <c r="X1842" s="5"/>
      <c r="Y1842" s="11"/>
      <c r="Z1842" s="2"/>
      <c r="AA1842" s="64"/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2"/>
      <c r="DH1842" s="1"/>
      <c r="DI1842" s="1"/>
      <c r="DJ1842" s="1"/>
      <c r="DK1842" s="1"/>
      <c r="DL1842" s="1"/>
      <c r="DM1842" s="1"/>
    </row>
    <row r="1843" spans="1:117" x14ac:dyDescent="0.2">
      <c r="A1843" s="97"/>
      <c r="B1843" s="5"/>
      <c r="C1843" s="5"/>
      <c r="D1843" s="63"/>
      <c r="E1843" s="11"/>
      <c r="F1843" s="143"/>
      <c r="G1843" s="9"/>
      <c r="H1843" s="64"/>
      <c r="I1843" s="64"/>
      <c r="J1843" s="1"/>
      <c r="K1843" s="1"/>
      <c r="L1843" s="5"/>
      <c r="M1843" s="12"/>
      <c r="N1843" s="12"/>
      <c r="O1843" s="5"/>
      <c r="P1843" s="5"/>
      <c r="Q1843" s="10"/>
      <c r="R1843" s="37"/>
      <c r="S1843" s="5"/>
      <c r="T1843" s="6"/>
      <c r="U1843" s="10"/>
      <c r="V1843" s="10"/>
      <c r="W1843" s="12"/>
      <c r="X1843" s="5"/>
      <c r="Y1843" s="11"/>
      <c r="Z1843" s="2"/>
      <c r="AA1843" s="64"/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2"/>
      <c r="DH1843" s="1"/>
      <c r="DI1843" s="1"/>
      <c r="DJ1843" s="1"/>
      <c r="DK1843" s="1"/>
      <c r="DL1843" s="1"/>
      <c r="DM1843" s="1"/>
    </row>
    <row r="1844" spans="1:117" x14ac:dyDescent="0.2">
      <c r="A1844" s="97"/>
      <c r="B1844" s="5"/>
      <c r="C1844" s="5"/>
      <c r="D1844" s="63"/>
      <c r="E1844" s="11"/>
      <c r="F1844" s="143"/>
      <c r="G1844" s="9"/>
      <c r="H1844" s="64"/>
      <c r="I1844" s="64"/>
      <c r="J1844" s="1"/>
      <c r="K1844" s="1"/>
      <c r="L1844" s="5"/>
      <c r="M1844" s="12"/>
      <c r="N1844" s="12"/>
      <c r="O1844" s="5"/>
      <c r="P1844" s="5"/>
      <c r="Q1844" s="10"/>
      <c r="R1844" s="37"/>
      <c r="S1844" s="5"/>
      <c r="T1844" s="6"/>
      <c r="U1844" s="10"/>
      <c r="V1844" s="10"/>
      <c r="W1844" s="12"/>
      <c r="X1844" s="5"/>
      <c r="Y1844" s="11"/>
      <c r="Z1844" s="2"/>
      <c r="AA1844" s="64"/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2"/>
      <c r="DH1844" s="1"/>
      <c r="DI1844" s="1"/>
      <c r="DJ1844" s="1"/>
      <c r="DK1844" s="1"/>
      <c r="DL1844" s="1"/>
      <c r="DM1844" s="1"/>
    </row>
    <row r="1845" spans="1:117" x14ac:dyDescent="0.2">
      <c r="A1845" s="97"/>
      <c r="B1845" s="5"/>
      <c r="C1845" s="5"/>
      <c r="D1845" s="63"/>
      <c r="E1845" s="11"/>
      <c r="F1845" s="143"/>
      <c r="G1845" s="9"/>
      <c r="H1845" s="64"/>
      <c r="I1845" s="64"/>
      <c r="J1845" s="1"/>
      <c r="K1845" s="1"/>
      <c r="L1845" s="5"/>
      <c r="M1845" s="12"/>
      <c r="N1845" s="12"/>
      <c r="O1845" s="5"/>
      <c r="P1845" s="5"/>
      <c r="Q1845" s="10"/>
      <c r="R1845" s="37"/>
      <c r="S1845" s="5"/>
      <c r="T1845" s="6"/>
      <c r="U1845" s="10"/>
      <c r="V1845" s="10"/>
      <c r="W1845" s="12"/>
      <c r="X1845" s="5"/>
      <c r="Y1845" s="11"/>
      <c r="Z1845" s="2"/>
      <c r="AA1845" s="64"/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2"/>
      <c r="DH1845" s="1"/>
      <c r="DI1845" s="1"/>
      <c r="DJ1845" s="1"/>
      <c r="DK1845" s="1"/>
      <c r="DL1845" s="1"/>
      <c r="DM1845" s="1"/>
    </row>
    <row r="1846" spans="1:117" x14ac:dyDescent="0.2">
      <c r="A1846" s="97"/>
      <c r="B1846" s="5"/>
      <c r="C1846" s="5"/>
      <c r="D1846" s="63"/>
      <c r="E1846" s="11"/>
      <c r="F1846" s="143"/>
      <c r="G1846" s="9"/>
      <c r="H1846" s="64"/>
      <c r="I1846" s="64"/>
      <c r="J1846" s="1"/>
      <c r="K1846" s="1"/>
      <c r="L1846" s="5"/>
      <c r="M1846" s="12"/>
      <c r="N1846" s="12"/>
      <c r="O1846" s="5"/>
      <c r="P1846" s="5"/>
      <c r="Q1846" s="10"/>
      <c r="R1846" s="37"/>
      <c r="S1846" s="5"/>
      <c r="T1846" s="6"/>
      <c r="U1846" s="10"/>
      <c r="V1846" s="10"/>
      <c r="W1846" s="12"/>
      <c r="X1846" s="5"/>
      <c r="Y1846" s="11"/>
      <c r="Z1846" s="2"/>
      <c r="AA1846" s="64"/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2"/>
      <c r="DH1846" s="1"/>
      <c r="DI1846" s="1"/>
      <c r="DJ1846" s="1"/>
      <c r="DK1846" s="1"/>
      <c r="DL1846" s="1"/>
      <c r="DM1846" s="1"/>
    </row>
    <row r="1847" spans="1:117" x14ac:dyDescent="0.2">
      <c r="A1847" s="97"/>
      <c r="B1847" s="5"/>
      <c r="C1847" s="5"/>
      <c r="D1847" s="63"/>
      <c r="E1847" s="11"/>
      <c r="F1847" s="143"/>
      <c r="G1847" s="9"/>
      <c r="H1847" s="64"/>
      <c r="I1847" s="64"/>
      <c r="J1847" s="1"/>
      <c r="K1847" s="1"/>
      <c r="L1847" s="5"/>
      <c r="M1847" s="12"/>
      <c r="N1847" s="12"/>
      <c r="O1847" s="5"/>
      <c r="P1847" s="5"/>
      <c r="Q1847" s="10"/>
      <c r="R1847" s="37"/>
      <c r="S1847" s="5"/>
      <c r="T1847" s="6"/>
      <c r="U1847" s="10"/>
      <c r="V1847" s="10"/>
      <c r="W1847" s="12"/>
      <c r="X1847" s="5"/>
      <c r="Y1847" s="11"/>
      <c r="Z1847" s="2"/>
      <c r="AA1847" s="64"/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2"/>
      <c r="DH1847" s="1"/>
      <c r="DI1847" s="1"/>
      <c r="DJ1847" s="1"/>
      <c r="DK1847" s="1"/>
      <c r="DL1847" s="1"/>
      <c r="DM1847" s="1"/>
    </row>
    <row r="1848" spans="1:117" x14ac:dyDescent="0.2">
      <c r="A1848" s="97"/>
      <c r="B1848" s="5"/>
      <c r="C1848" s="5"/>
      <c r="D1848" s="63"/>
      <c r="E1848" s="11"/>
      <c r="F1848" s="143"/>
      <c r="G1848" s="9"/>
      <c r="H1848" s="64"/>
      <c r="I1848" s="64"/>
      <c r="J1848" s="1"/>
      <c r="K1848" s="1"/>
      <c r="L1848" s="5"/>
      <c r="M1848" s="12"/>
      <c r="N1848" s="12"/>
      <c r="O1848" s="5"/>
      <c r="P1848" s="5"/>
      <c r="Q1848" s="10"/>
      <c r="R1848" s="37"/>
      <c r="S1848" s="5"/>
      <c r="T1848" s="6"/>
      <c r="U1848" s="10"/>
      <c r="V1848" s="10"/>
      <c r="W1848" s="12"/>
      <c r="X1848" s="5"/>
      <c r="Y1848" s="11"/>
      <c r="Z1848" s="2"/>
      <c r="AA1848" s="64"/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2"/>
      <c r="DH1848" s="1"/>
      <c r="DI1848" s="1"/>
      <c r="DJ1848" s="1"/>
      <c r="DK1848" s="1"/>
      <c r="DL1848" s="1"/>
      <c r="DM1848" s="1"/>
    </row>
    <row r="1849" spans="1:117" x14ac:dyDescent="0.2">
      <c r="A1849" s="97"/>
      <c r="B1849" s="5"/>
      <c r="C1849" s="5"/>
      <c r="D1849" s="63"/>
      <c r="E1849" s="11"/>
      <c r="F1849" s="143"/>
      <c r="G1849" s="9"/>
      <c r="H1849" s="64"/>
      <c r="I1849" s="64"/>
      <c r="J1849" s="1"/>
      <c r="K1849" s="1"/>
      <c r="L1849" s="5"/>
      <c r="M1849" s="12"/>
      <c r="N1849" s="12"/>
      <c r="O1849" s="5"/>
      <c r="P1849" s="5"/>
      <c r="Q1849" s="10"/>
      <c r="R1849" s="37"/>
      <c r="S1849" s="5"/>
      <c r="T1849" s="6"/>
      <c r="U1849" s="10"/>
      <c r="V1849" s="10"/>
      <c r="W1849" s="12"/>
      <c r="X1849" s="5"/>
      <c r="Y1849" s="11"/>
      <c r="Z1849" s="2"/>
      <c r="AA1849" s="64"/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2"/>
      <c r="DH1849" s="1"/>
      <c r="DI1849" s="1"/>
      <c r="DJ1849" s="1"/>
      <c r="DK1849" s="1"/>
      <c r="DL1849" s="1"/>
      <c r="DM1849" s="1"/>
    </row>
    <row r="1850" spans="1:117" x14ac:dyDescent="0.2">
      <c r="A1850" s="97"/>
      <c r="B1850" s="5"/>
      <c r="C1850" s="5"/>
      <c r="D1850" s="63"/>
      <c r="E1850" s="11"/>
      <c r="F1850" s="143"/>
      <c r="G1850" s="9"/>
      <c r="H1850" s="64"/>
      <c r="I1850" s="64"/>
      <c r="J1850" s="1"/>
      <c r="K1850" s="1"/>
      <c r="L1850" s="5"/>
      <c r="M1850" s="12"/>
      <c r="N1850" s="12"/>
      <c r="O1850" s="5"/>
      <c r="P1850" s="5"/>
      <c r="Q1850" s="10"/>
      <c r="R1850" s="37"/>
      <c r="S1850" s="5"/>
      <c r="T1850" s="6"/>
      <c r="U1850" s="10"/>
      <c r="V1850" s="10"/>
      <c r="W1850" s="12"/>
      <c r="X1850" s="5"/>
      <c r="Y1850" s="11"/>
      <c r="Z1850" s="2"/>
      <c r="AA1850" s="64"/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2"/>
      <c r="DH1850" s="1"/>
      <c r="DI1850" s="1"/>
      <c r="DJ1850" s="1"/>
      <c r="DK1850" s="1"/>
      <c r="DL1850" s="1"/>
      <c r="DM1850" s="1"/>
    </row>
    <row r="1851" spans="1:117" x14ac:dyDescent="0.2">
      <c r="A1851" s="97"/>
      <c r="B1851" s="5"/>
      <c r="C1851" s="5"/>
      <c r="D1851" s="63"/>
      <c r="E1851" s="11"/>
      <c r="F1851" s="143"/>
      <c r="G1851" s="9"/>
      <c r="H1851" s="64"/>
      <c r="I1851" s="64"/>
      <c r="J1851" s="1"/>
      <c r="K1851" s="1"/>
      <c r="L1851" s="5"/>
      <c r="M1851" s="12"/>
      <c r="N1851" s="12"/>
      <c r="O1851" s="5"/>
      <c r="P1851" s="5"/>
      <c r="Q1851" s="10"/>
      <c r="R1851" s="37"/>
      <c r="S1851" s="5"/>
      <c r="T1851" s="6"/>
      <c r="U1851" s="10"/>
      <c r="V1851" s="10"/>
      <c r="W1851" s="12"/>
      <c r="X1851" s="5"/>
      <c r="Y1851" s="11"/>
      <c r="Z1851" s="2"/>
      <c r="AA1851" s="64"/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2"/>
      <c r="DH1851" s="1"/>
      <c r="DI1851" s="1"/>
      <c r="DJ1851" s="1"/>
      <c r="DK1851" s="1"/>
      <c r="DL1851" s="1"/>
      <c r="DM1851" s="1"/>
    </row>
    <row r="1852" spans="1:117" x14ac:dyDescent="0.2">
      <c r="A1852" s="97"/>
      <c r="B1852" s="5"/>
      <c r="C1852" s="5"/>
      <c r="D1852" s="63"/>
      <c r="E1852" s="11"/>
      <c r="F1852" s="143"/>
      <c r="G1852" s="9"/>
      <c r="H1852" s="64"/>
      <c r="I1852" s="64"/>
      <c r="J1852" s="1"/>
      <c r="K1852" s="1"/>
      <c r="L1852" s="5"/>
      <c r="M1852" s="12"/>
      <c r="N1852" s="12"/>
      <c r="O1852" s="5"/>
      <c r="P1852" s="5"/>
      <c r="Q1852" s="10"/>
      <c r="R1852" s="37"/>
      <c r="S1852" s="5"/>
      <c r="T1852" s="6"/>
      <c r="U1852" s="10"/>
      <c r="V1852" s="10"/>
      <c r="W1852" s="12"/>
      <c r="X1852" s="5"/>
      <c r="Y1852" s="11"/>
      <c r="Z1852" s="2"/>
      <c r="AA1852" s="64"/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2"/>
      <c r="DH1852" s="1"/>
      <c r="DI1852" s="1"/>
      <c r="DJ1852" s="1"/>
      <c r="DK1852" s="1"/>
      <c r="DL1852" s="1"/>
      <c r="DM1852" s="1"/>
    </row>
    <row r="1853" spans="1:117" x14ac:dyDescent="0.2">
      <c r="A1853" s="97"/>
      <c r="B1853" s="5"/>
      <c r="C1853" s="5"/>
      <c r="D1853" s="63"/>
      <c r="E1853" s="11"/>
      <c r="F1853" s="143"/>
      <c r="G1853" s="9"/>
      <c r="H1853" s="64"/>
      <c r="I1853" s="64"/>
      <c r="J1853" s="1"/>
      <c r="K1853" s="1"/>
      <c r="L1853" s="5"/>
      <c r="M1853" s="12"/>
      <c r="N1853" s="12"/>
      <c r="O1853" s="5"/>
      <c r="P1853" s="5"/>
      <c r="Q1853" s="10"/>
      <c r="R1853" s="37"/>
      <c r="S1853" s="5"/>
      <c r="T1853" s="6"/>
      <c r="U1853" s="10"/>
      <c r="V1853" s="10"/>
      <c r="W1853" s="12"/>
      <c r="X1853" s="5"/>
      <c r="Y1853" s="11"/>
      <c r="Z1853" s="2"/>
      <c r="AA1853" s="64"/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2"/>
      <c r="DH1853" s="1"/>
      <c r="DI1853" s="1"/>
      <c r="DJ1853" s="1"/>
      <c r="DK1853" s="1"/>
      <c r="DL1853" s="1"/>
      <c r="DM1853" s="1"/>
    </row>
    <row r="1854" spans="1:117" x14ac:dyDescent="0.2">
      <c r="A1854" s="97"/>
      <c r="B1854" s="5"/>
      <c r="C1854" s="5"/>
      <c r="D1854" s="63"/>
      <c r="E1854" s="11"/>
      <c r="F1854" s="143"/>
      <c r="G1854" s="9"/>
      <c r="H1854" s="64"/>
      <c r="I1854" s="64"/>
      <c r="J1854" s="1"/>
      <c r="K1854" s="1"/>
      <c r="L1854" s="5"/>
      <c r="M1854" s="12"/>
      <c r="N1854" s="12"/>
      <c r="O1854" s="5"/>
      <c r="P1854" s="5"/>
      <c r="Q1854" s="10"/>
      <c r="R1854" s="37"/>
      <c r="S1854" s="5"/>
      <c r="T1854" s="6"/>
      <c r="U1854" s="10"/>
      <c r="V1854" s="10"/>
      <c r="W1854" s="12"/>
      <c r="X1854" s="5"/>
      <c r="Y1854" s="11"/>
      <c r="Z1854" s="2"/>
      <c r="AA1854" s="64"/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2"/>
      <c r="DH1854" s="1"/>
      <c r="DI1854" s="1"/>
      <c r="DJ1854" s="1"/>
      <c r="DK1854" s="1"/>
      <c r="DL1854" s="1"/>
      <c r="DM1854" s="1"/>
    </row>
    <row r="1855" spans="1:117" x14ac:dyDescent="0.2">
      <c r="A1855" s="97"/>
      <c r="B1855" s="5"/>
      <c r="C1855" s="5"/>
      <c r="D1855" s="63"/>
      <c r="E1855" s="11"/>
      <c r="F1855" s="143"/>
      <c r="G1855" s="9"/>
      <c r="H1855" s="64"/>
      <c r="I1855" s="64"/>
      <c r="J1855" s="1"/>
      <c r="K1855" s="1"/>
      <c r="L1855" s="5"/>
      <c r="M1855" s="12"/>
      <c r="N1855" s="12"/>
      <c r="O1855" s="5"/>
      <c r="P1855" s="5"/>
      <c r="Q1855" s="10"/>
      <c r="R1855" s="37"/>
      <c r="S1855" s="5"/>
      <c r="T1855" s="6"/>
      <c r="U1855" s="10"/>
      <c r="V1855" s="10"/>
      <c r="W1855" s="12"/>
      <c r="X1855" s="5"/>
      <c r="Y1855" s="11"/>
      <c r="Z1855" s="2"/>
      <c r="AA1855" s="64"/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2"/>
      <c r="DH1855" s="1"/>
      <c r="DI1855" s="1"/>
      <c r="DJ1855" s="1"/>
      <c r="DK1855" s="1"/>
      <c r="DL1855" s="1"/>
      <c r="DM1855" s="1"/>
    </row>
    <row r="1856" spans="1:117" x14ac:dyDescent="0.2">
      <c r="A1856" s="97"/>
      <c r="B1856" s="5"/>
      <c r="C1856" s="5"/>
      <c r="D1856" s="63"/>
      <c r="E1856" s="11"/>
      <c r="F1856" s="143"/>
      <c r="G1856" s="9"/>
      <c r="H1856" s="64"/>
      <c r="I1856" s="64"/>
      <c r="J1856" s="1"/>
      <c r="K1856" s="1"/>
      <c r="L1856" s="5"/>
      <c r="M1856" s="12"/>
      <c r="N1856" s="12"/>
      <c r="O1856" s="5"/>
      <c r="P1856" s="5"/>
      <c r="Q1856" s="10"/>
      <c r="R1856" s="37"/>
      <c r="S1856" s="5"/>
      <c r="T1856" s="6"/>
      <c r="U1856" s="10"/>
      <c r="V1856" s="10"/>
      <c r="W1856" s="12"/>
      <c r="X1856" s="5"/>
      <c r="Y1856" s="11"/>
      <c r="Z1856" s="2"/>
      <c r="AA1856" s="64"/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2"/>
      <c r="DH1856" s="1"/>
      <c r="DI1856" s="1"/>
      <c r="DJ1856" s="1"/>
      <c r="DK1856" s="1"/>
      <c r="DL1856" s="1"/>
      <c r="DM1856" s="1"/>
    </row>
    <row r="1857" spans="1:117" x14ac:dyDescent="0.2">
      <c r="A1857" s="97"/>
      <c r="B1857" s="5"/>
      <c r="C1857" s="5"/>
      <c r="D1857" s="63"/>
      <c r="E1857" s="11"/>
      <c r="F1857" s="143"/>
      <c r="G1857" s="9"/>
      <c r="H1857" s="64"/>
      <c r="I1857" s="64"/>
      <c r="J1857" s="1"/>
      <c r="K1857" s="1"/>
      <c r="L1857" s="5"/>
      <c r="M1857" s="12"/>
      <c r="N1857" s="12"/>
      <c r="O1857" s="5"/>
      <c r="P1857" s="5"/>
      <c r="Q1857" s="10"/>
      <c r="R1857" s="37"/>
      <c r="S1857" s="5"/>
      <c r="T1857" s="6"/>
      <c r="U1857" s="10"/>
      <c r="V1857" s="10"/>
      <c r="W1857" s="12"/>
      <c r="X1857" s="5"/>
      <c r="Y1857" s="11"/>
      <c r="Z1857" s="2"/>
      <c r="AA1857" s="64"/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2"/>
      <c r="DH1857" s="1"/>
      <c r="DI1857" s="1"/>
      <c r="DJ1857" s="1"/>
      <c r="DK1857" s="1"/>
      <c r="DL1857" s="1"/>
      <c r="DM1857" s="1"/>
    </row>
    <row r="1858" spans="1:117" x14ac:dyDescent="0.2">
      <c r="A1858" s="97"/>
      <c r="B1858" s="5"/>
      <c r="C1858" s="5"/>
      <c r="D1858" s="63"/>
      <c r="E1858" s="11"/>
      <c r="F1858" s="143"/>
      <c r="G1858" s="9"/>
      <c r="H1858" s="64"/>
      <c r="I1858" s="64"/>
      <c r="J1858" s="1"/>
      <c r="K1858" s="1"/>
      <c r="L1858" s="5"/>
      <c r="M1858" s="12"/>
      <c r="N1858" s="12"/>
      <c r="O1858" s="5"/>
      <c r="P1858" s="5"/>
      <c r="Q1858" s="10"/>
      <c r="R1858" s="37"/>
      <c r="S1858" s="5"/>
      <c r="T1858" s="6"/>
      <c r="U1858" s="10"/>
      <c r="V1858" s="10"/>
      <c r="W1858" s="12"/>
      <c r="X1858" s="5"/>
      <c r="Y1858" s="11"/>
      <c r="Z1858" s="2"/>
      <c r="AA1858" s="64"/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2"/>
      <c r="DH1858" s="1"/>
      <c r="DI1858" s="1"/>
      <c r="DJ1858" s="1"/>
      <c r="DK1858" s="1"/>
      <c r="DL1858" s="1"/>
      <c r="DM1858" s="1"/>
    </row>
    <row r="1859" spans="1:117" x14ac:dyDescent="0.2">
      <c r="A1859" s="97"/>
      <c r="B1859" s="5"/>
      <c r="C1859" s="5"/>
      <c r="D1859" s="63"/>
      <c r="E1859" s="11"/>
      <c r="F1859" s="143"/>
      <c r="G1859" s="9"/>
      <c r="H1859" s="64"/>
      <c r="I1859" s="64"/>
      <c r="J1859" s="1"/>
      <c r="K1859" s="1"/>
      <c r="L1859" s="5"/>
      <c r="M1859" s="12"/>
      <c r="N1859" s="12"/>
      <c r="O1859" s="5"/>
      <c r="P1859" s="5"/>
      <c r="Q1859" s="10"/>
      <c r="R1859" s="37"/>
      <c r="S1859" s="5"/>
      <c r="T1859" s="6"/>
      <c r="U1859" s="10"/>
      <c r="V1859" s="10"/>
      <c r="W1859" s="12"/>
      <c r="X1859" s="5"/>
      <c r="Y1859" s="11"/>
      <c r="Z1859" s="2"/>
      <c r="AA1859" s="64"/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2"/>
      <c r="DH1859" s="1"/>
      <c r="DI1859" s="1"/>
      <c r="DJ1859" s="1"/>
      <c r="DK1859" s="1"/>
      <c r="DL1859" s="1"/>
      <c r="DM1859" s="1"/>
    </row>
    <row r="1860" spans="1:117" x14ac:dyDescent="0.2">
      <c r="A1860" s="97"/>
      <c r="B1860" s="5"/>
      <c r="C1860" s="5"/>
      <c r="D1860" s="63"/>
      <c r="E1860" s="11"/>
      <c r="F1860" s="143"/>
      <c r="G1860" s="9"/>
      <c r="H1860" s="64"/>
      <c r="I1860" s="64"/>
      <c r="J1860" s="1"/>
      <c r="K1860" s="1"/>
      <c r="L1860" s="5"/>
      <c r="M1860" s="12"/>
      <c r="N1860" s="12"/>
      <c r="O1860" s="5"/>
      <c r="P1860" s="5"/>
      <c r="Q1860" s="10"/>
      <c r="R1860" s="37"/>
      <c r="S1860" s="5"/>
      <c r="T1860" s="6"/>
      <c r="U1860" s="10"/>
      <c r="V1860" s="10"/>
      <c r="W1860" s="12"/>
      <c r="X1860" s="5"/>
      <c r="Y1860" s="11"/>
      <c r="Z1860" s="2"/>
      <c r="AA1860" s="64"/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2"/>
      <c r="DH1860" s="1"/>
      <c r="DI1860" s="1"/>
      <c r="DJ1860" s="1"/>
      <c r="DK1860" s="1"/>
      <c r="DL1860" s="1"/>
      <c r="DM1860" s="1"/>
    </row>
    <row r="1861" spans="1:117" x14ac:dyDescent="0.2">
      <c r="A1861" s="97"/>
      <c r="B1861" s="5"/>
      <c r="C1861" s="5"/>
      <c r="D1861" s="63"/>
      <c r="E1861" s="11"/>
      <c r="F1861" s="143"/>
      <c r="G1861" s="9"/>
      <c r="H1861" s="64"/>
      <c r="I1861" s="64"/>
      <c r="J1861" s="1"/>
      <c r="K1861" s="1"/>
      <c r="L1861" s="5"/>
      <c r="M1861" s="12"/>
      <c r="N1861" s="12"/>
      <c r="O1861" s="5"/>
      <c r="P1861" s="5"/>
      <c r="Q1861" s="10"/>
      <c r="R1861" s="37"/>
      <c r="S1861" s="5"/>
      <c r="T1861" s="6"/>
      <c r="U1861" s="10"/>
      <c r="V1861" s="10"/>
      <c r="W1861" s="12"/>
      <c r="X1861" s="5"/>
      <c r="Y1861" s="11"/>
      <c r="Z1861" s="2"/>
      <c r="AA1861" s="64"/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2"/>
      <c r="DH1861" s="1"/>
      <c r="DI1861" s="1"/>
      <c r="DJ1861" s="1"/>
      <c r="DK1861" s="1"/>
      <c r="DL1861" s="1"/>
      <c r="DM1861" s="1"/>
    </row>
    <row r="1862" spans="1:117" x14ac:dyDescent="0.2">
      <c r="A1862" s="97"/>
      <c r="B1862" s="5"/>
      <c r="C1862" s="5"/>
      <c r="D1862" s="63"/>
      <c r="E1862" s="11"/>
      <c r="F1862" s="143"/>
      <c r="G1862" s="9"/>
      <c r="H1862" s="64"/>
      <c r="I1862" s="64"/>
      <c r="J1862" s="1"/>
      <c r="K1862" s="1"/>
      <c r="L1862" s="5"/>
      <c r="M1862" s="12"/>
      <c r="N1862" s="12"/>
      <c r="O1862" s="5"/>
      <c r="P1862" s="5"/>
      <c r="Q1862" s="10"/>
      <c r="R1862" s="37"/>
      <c r="S1862" s="5"/>
      <c r="T1862" s="6"/>
      <c r="U1862" s="10"/>
      <c r="V1862" s="10"/>
      <c r="W1862" s="12"/>
      <c r="X1862" s="5"/>
      <c r="Y1862" s="11"/>
      <c r="Z1862" s="2"/>
      <c r="AA1862" s="64"/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2"/>
      <c r="DH1862" s="1"/>
      <c r="DI1862" s="1"/>
      <c r="DJ1862" s="1"/>
      <c r="DK1862" s="1"/>
      <c r="DL1862" s="1"/>
      <c r="DM1862" s="1"/>
    </row>
    <row r="1863" spans="1:117" x14ac:dyDescent="0.2">
      <c r="A1863" s="97"/>
      <c r="B1863" s="5"/>
      <c r="C1863" s="5"/>
      <c r="D1863" s="63"/>
      <c r="E1863" s="11"/>
      <c r="F1863" s="143"/>
      <c r="G1863" s="9"/>
      <c r="H1863" s="64"/>
      <c r="I1863" s="64"/>
      <c r="J1863" s="1"/>
      <c r="K1863" s="1"/>
      <c r="L1863" s="5"/>
      <c r="M1863" s="12"/>
      <c r="N1863" s="12"/>
      <c r="O1863" s="5"/>
      <c r="P1863" s="5"/>
      <c r="Q1863" s="10"/>
      <c r="R1863" s="37"/>
      <c r="S1863" s="5"/>
      <c r="T1863" s="6"/>
      <c r="U1863" s="10"/>
      <c r="V1863" s="10"/>
      <c r="W1863" s="12"/>
      <c r="X1863" s="5"/>
      <c r="Y1863" s="11"/>
      <c r="Z1863" s="2"/>
      <c r="AA1863" s="64"/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2"/>
      <c r="DH1863" s="1"/>
      <c r="DI1863" s="1"/>
      <c r="DJ1863" s="1"/>
      <c r="DK1863" s="1"/>
      <c r="DL1863" s="1"/>
      <c r="DM1863" s="1"/>
    </row>
    <row r="1864" spans="1:117" x14ac:dyDescent="0.2">
      <c r="A1864" s="97"/>
      <c r="B1864" s="5"/>
      <c r="C1864" s="5"/>
      <c r="D1864" s="63"/>
      <c r="E1864" s="11"/>
      <c r="F1864" s="143"/>
      <c r="G1864" s="9"/>
      <c r="H1864" s="64"/>
      <c r="I1864" s="64"/>
      <c r="J1864" s="1"/>
      <c r="K1864" s="1"/>
      <c r="L1864" s="5"/>
      <c r="M1864" s="12"/>
      <c r="N1864" s="12"/>
      <c r="O1864" s="5"/>
      <c r="P1864" s="5"/>
      <c r="Q1864" s="10"/>
      <c r="R1864" s="37"/>
      <c r="S1864" s="5"/>
      <c r="T1864" s="6"/>
      <c r="U1864" s="10"/>
      <c r="V1864" s="10"/>
      <c r="W1864" s="12"/>
      <c r="X1864" s="5"/>
      <c r="Y1864" s="11"/>
      <c r="Z1864" s="2"/>
      <c r="AA1864" s="64"/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2"/>
      <c r="DH1864" s="1"/>
      <c r="DI1864" s="1"/>
      <c r="DJ1864" s="1"/>
      <c r="DK1864" s="1"/>
      <c r="DL1864" s="1"/>
      <c r="DM1864" s="1"/>
    </row>
    <row r="1865" spans="1:117" x14ac:dyDescent="0.2">
      <c r="A1865" s="97"/>
      <c r="B1865" s="5"/>
      <c r="C1865" s="5"/>
      <c r="D1865" s="63"/>
      <c r="E1865" s="11"/>
      <c r="F1865" s="143"/>
      <c r="G1865" s="9"/>
      <c r="H1865" s="64"/>
      <c r="I1865" s="64"/>
      <c r="J1865" s="1"/>
      <c r="K1865" s="1"/>
      <c r="L1865" s="5"/>
      <c r="M1865" s="12"/>
      <c r="N1865" s="12"/>
      <c r="O1865" s="5"/>
      <c r="P1865" s="5"/>
      <c r="Q1865" s="10"/>
      <c r="R1865" s="37"/>
      <c r="S1865" s="5"/>
      <c r="T1865" s="6"/>
      <c r="U1865" s="10"/>
      <c r="V1865" s="10"/>
      <c r="W1865" s="12"/>
      <c r="X1865" s="5"/>
      <c r="Y1865" s="11"/>
      <c r="Z1865" s="2"/>
      <c r="AA1865" s="64"/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2"/>
      <c r="DH1865" s="1"/>
      <c r="DI1865" s="1"/>
      <c r="DJ1865" s="1"/>
      <c r="DK1865" s="1"/>
      <c r="DL1865" s="1"/>
      <c r="DM1865" s="1"/>
    </row>
    <row r="1866" spans="1:117" x14ac:dyDescent="0.2">
      <c r="A1866" s="97"/>
      <c r="B1866" s="5"/>
      <c r="C1866" s="5"/>
      <c r="D1866" s="63"/>
      <c r="E1866" s="11"/>
      <c r="F1866" s="143"/>
      <c r="G1866" s="9"/>
      <c r="H1866" s="64"/>
      <c r="I1866" s="64"/>
      <c r="J1866" s="1"/>
      <c r="K1866" s="1"/>
      <c r="L1866" s="5"/>
      <c r="M1866" s="12"/>
      <c r="N1866" s="12"/>
      <c r="O1866" s="5"/>
      <c r="P1866" s="5"/>
      <c r="Q1866" s="10"/>
      <c r="R1866" s="37"/>
      <c r="S1866" s="5"/>
      <c r="T1866" s="6"/>
      <c r="U1866" s="10"/>
      <c r="V1866" s="10"/>
      <c r="W1866" s="12"/>
      <c r="X1866" s="5"/>
      <c r="Y1866" s="11"/>
      <c r="Z1866" s="2"/>
      <c r="AA1866" s="64"/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2"/>
      <c r="DH1866" s="1"/>
      <c r="DI1866" s="1"/>
      <c r="DJ1866" s="1"/>
      <c r="DK1866" s="1"/>
      <c r="DL1866" s="1"/>
      <c r="DM1866" s="1"/>
    </row>
    <row r="1867" spans="1:117" x14ac:dyDescent="0.2">
      <c r="A1867" s="97"/>
      <c r="B1867" s="5"/>
      <c r="C1867" s="5"/>
      <c r="D1867" s="63"/>
      <c r="E1867" s="11"/>
      <c r="F1867" s="143"/>
      <c r="G1867" s="9"/>
      <c r="H1867" s="64"/>
      <c r="I1867" s="64"/>
      <c r="J1867" s="1"/>
      <c r="K1867" s="1"/>
      <c r="L1867" s="5"/>
      <c r="M1867" s="12"/>
      <c r="N1867" s="12"/>
      <c r="O1867" s="5"/>
      <c r="P1867" s="5"/>
      <c r="Q1867" s="10"/>
      <c r="R1867" s="37"/>
      <c r="S1867" s="5"/>
      <c r="T1867" s="6"/>
      <c r="U1867" s="10"/>
      <c r="V1867" s="10"/>
      <c r="W1867" s="12"/>
      <c r="X1867" s="5"/>
      <c r="Y1867" s="11"/>
      <c r="Z1867" s="2"/>
      <c r="AA1867" s="64"/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2"/>
      <c r="DH1867" s="1"/>
      <c r="DI1867" s="1"/>
      <c r="DJ1867" s="1"/>
      <c r="DK1867" s="1"/>
      <c r="DL1867" s="1"/>
      <c r="DM1867" s="1"/>
    </row>
    <row r="1868" spans="1:117" x14ac:dyDescent="0.2">
      <c r="A1868" s="97"/>
      <c r="B1868" s="5"/>
      <c r="C1868" s="5"/>
      <c r="D1868" s="63"/>
      <c r="E1868" s="11"/>
      <c r="F1868" s="143"/>
      <c r="G1868" s="9"/>
      <c r="H1868" s="64"/>
      <c r="I1868" s="64"/>
      <c r="J1868" s="1"/>
      <c r="K1868" s="1"/>
      <c r="L1868" s="5"/>
      <c r="M1868" s="12"/>
      <c r="N1868" s="12"/>
      <c r="O1868" s="5"/>
      <c r="P1868" s="5"/>
      <c r="Q1868" s="10"/>
      <c r="R1868" s="37"/>
      <c r="S1868" s="5"/>
      <c r="T1868" s="6"/>
      <c r="U1868" s="10"/>
      <c r="V1868" s="10"/>
      <c r="W1868" s="12"/>
      <c r="X1868" s="5"/>
      <c r="Y1868" s="11"/>
      <c r="Z1868" s="2"/>
      <c r="AA1868" s="64"/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2"/>
      <c r="DH1868" s="1"/>
      <c r="DI1868" s="1"/>
      <c r="DJ1868" s="1"/>
      <c r="DK1868" s="1"/>
      <c r="DL1868" s="1"/>
      <c r="DM1868" s="1"/>
    </row>
    <row r="1869" spans="1:117" x14ac:dyDescent="0.2">
      <c r="A1869" s="97"/>
      <c r="B1869" s="5"/>
      <c r="C1869" s="5"/>
      <c r="D1869" s="63"/>
      <c r="E1869" s="11"/>
      <c r="F1869" s="143"/>
      <c r="G1869" s="9"/>
      <c r="H1869" s="64"/>
      <c r="I1869" s="64"/>
      <c r="J1869" s="1"/>
      <c r="K1869" s="1"/>
      <c r="L1869" s="5"/>
      <c r="M1869" s="12"/>
      <c r="N1869" s="12"/>
      <c r="O1869" s="5"/>
      <c r="P1869" s="5"/>
      <c r="Q1869" s="10"/>
      <c r="R1869" s="37"/>
      <c r="S1869" s="5"/>
      <c r="T1869" s="6"/>
      <c r="U1869" s="10"/>
      <c r="V1869" s="10"/>
      <c r="W1869" s="12"/>
      <c r="X1869" s="5"/>
      <c r="Y1869" s="11"/>
      <c r="Z1869" s="2"/>
      <c r="AA1869" s="64"/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2"/>
      <c r="DH1869" s="1"/>
      <c r="DI1869" s="1"/>
      <c r="DJ1869" s="1"/>
      <c r="DK1869" s="1"/>
      <c r="DL1869" s="1"/>
      <c r="DM1869" s="1"/>
    </row>
    <row r="1870" spans="1:117" x14ac:dyDescent="0.2">
      <c r="A1870" s="97"/>
      <c r="B1870" s="5"/>
      <c r="C1870" s="5"/>
      <c r="D1870" s="63"/>
      <c r="E1870" s="11"/>
      <c r="F1870" s="143"/>
      <c r="G1870" s="9"/>
      <c r="H1870" s="64"/>
      <c r="I1870" s="64"/>
      <c r="J1870" s="1"/>
      <c r="K1870" s="1"/>
      <c r="L1870" s="5"/>
      <c r="M1870" s="12"/>
      <c r="N1870" s="12"/>
      <c r="O1870" s="5"/>
      <c r="P1870" s="5"/>
      <c r="Q1870" s="10"/>
      <c r="R1870" s="37"/>
      <c r="S1870" s="5"/>
      <c r="T1870" s="6"/>
      <c r="U1870" s="10"/>
      <c r="V1870" s="10"/>
      <c r="W1870" s="12"/>
      <c r="X1870" s="5"/>
      <c r="Y1870" s="11"/>
      <c r="Z1870" s="2"/>
      <c r="AA1870" s="64"/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2"/>
      <c r="DH1870" s="1"/>
      <c r="DI1870" s="1"/>
      <c r="DJ1870" s="1"/>
      <c r="DK1870" s="1"/>
      <c r="DL1870" s="1"/>
      <c r="DM1870" s="1"/>
    </row>
    <row r="1871" spans="1:117" x14ac:dyDescent="0.2">
      <c r="A1871" s="97"/>
      <c r="B1871" s="5"/>
      <c r="C1871" s="5"/>
      <c r="D1871" s="63"/>
      <c r="E1871" s="11"/>
      <c r="F1871" s="143"/>
      <c r="G1871" s="9"/>
      <c r="H1871" s="64"/>
      <c r="I1871" s="64"/>
      <c r="J1871" s="1"/>
      <c r="K1871" s="1"/>
      <c r="L1871" s="5"/>
      <c r="M1871" s="12"/>
      <c r="N1871" s="12"/>
      <c r="O1871" s="5"/>
      <c r="P1871" s="5"/>
      <c r="Q1871" s="10"/>
      <c r="R1871" s="37"/>
      <c r="S1871" s="5"/>
      <c r="T1871" s="6"/>
      <c r="U1871" s="10"/>
      <c r="V1871" s="10"/>
      <c r="W1871" s="12"/>
      <c r="X1871" s="5"/>
      <c r="Y1871" s="11"/>
      <c r="Z1871" s="2"/>
      <c r="AA1871" s="64"/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2"/>
      <c r="DH1871" s="1"/>
      <c r="DI1871" s="1"/>
      <c r="DJ1871" s="1"/>
      <c r="DK1871" s="1"/>
      <c r="DL1871" s="1"/>
      <c r="DM1871" s="1"/>
    </row>
    <row r="1872" spans="1:117" x14ac:dyDescent="0.2">
      <c r="A1872" s="97"/>
      <c r="B1872" s="5"/>
      <c r="C1872" s="5"/>
      <c r="D1872" s="63"/>
      <c r="E1872" s="11"/>
      <c r="F1872" s="143"/>
      <c r="G1872" s="9"/>
      <c r="H1872" s="64"/>
      <c r="I1872" s="64"/>
      <c r="J1872" s="1"/>
      <c r="K1872" s="1"/>
      <c r="L1872" s="5"/>
      <c r="M1872" s="12"/>
      <c r="N1872" s="12"/>
      <c r="O1872" s="5"/>
      <c r="P1872" s="5"/>
      <c r="Q1872" s="10"/>
      <c r="R1872" s="37"/>
      <c r="S1872" s="5"/>
      <c r="T1872" s="6"/>
      <c r="U1872" s="10"/>
      <c r="V1872" s="10"/>
      <c r="W1872" s="12"/>
      <c r="X1872" s="5"/>
      <c r="Y1872" s="11"/>
      <c r="Z1872" s="2"/>
      <c r="AA1872" s="64"/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2"/>
      <c r="DH1872" s="1"/>
      <c r="DI1872" s="1"/>
      <c r="DJ1872" s="1"/>
      <c r="DK1872" s="1"/>
      <c r="DL1872" s="1"/>
      <c r="DM1872" s="1"/>
    </row>
    <row r="1873" spans="1:117" x14ac:dyDescent="0.2">
      <c r="A1873" s="97"/>
      <c r="B1873" s="5"/>
      <c r="C1873" s="5"/>
      <c r="D1873" s="63"/>
      <c r="E1873" s="11"/>
      <c r="F1873" s="143"/>
      <c r="G1873" s="9"/>
      <c r="H1873" s="64"/>
      <c r="I1873" s="64"/>
      <c r="J1873" s="1"/>
      <c r="K1873" s="1"/>
      <c r="L1873" s="5"/>
      <c r="M1873" s="12"/>
      <c r="N1873" s="12"/>
      <c r="O1873" s="5"/>
      <c r="P1873" s="5"/>
      <c r="Q1873" s="10"/>
      <c r="R1873" s="37"/>
      <c r="S1873" s="5"/>
      <c r="T1873" s="6"/>
      <c r="U1873" s="10"/>
      <c r="V1873" s="10"/>
      <c r="W1873" s="12"/>
      <c r="X1873" s="5"/>
      <c r="Y1873" s="11"/>
      <c r="Z1873" s="2"/>
      <c r="AA1873" s="64"/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2"/>
      <c r="DH1873" s="1"/>
      <c r="DI1873" s="1"/>
      <c r="DJ1873" s="1"/>
      <c r="DK1873" s="1"/>
      <c r="DL1873" s="1"/>
      <c r="DM1873" s="1"/>
    </row>
    <row r="1874" spans="1:117" x14ac:dyDescent="0.2">
      <c r="A1874" s="97"/>
      <c r="B1874" s="5"/>
      <c r="C1874" s="5"/>
      <c r="D1874" s="63"/>
      <c r="E1874" s="11"/>
      <c r="F1874" s="143"/>
      <c r="G1874" s="9"/>
      <c r="H1874" s="64"/>
      <c r="I1874" s="64"/>
      <c r="J1874" s="1"/>
      <c r="K1874" s="1"/>
      <c r="L1874" s="5"/>
      <c r="M1874" s="12"/>
      <c r="N1874" s="12"/>
      <c r="O1874" s="5"/>
      <c r="P1874" s="5"/>
      <c r="Q1874" s="10"/>
      <c r="R1874" s="37"/>
      <c r="S1874" s="5"/>
      <c r="T1874" s="6"/>
      <c r="U1874" s="10"/>
      <c r="V1874" s="10"/>
      <c r="W1874" s="12"/>
      <c r="X1874" s="5"/>
      <c r="Y1874" s="11"/>
      <c r="Z1874" s="2"/>
      <c r="AA1874" s="64"/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2"/>
      <c r="DH1874" s="1"/>
      <c r="DI1874" s="1"/>
      <c r="DJ1874" s="1"/>
      <c r="DK1874" s="1"/>
      <c r="DL1874" s="1"/>
      <c r="DM1874" s="1"/>
    </row>
    <row r="1875" spans="1:117" x14ac:dyDescent="0.2">
      <c r="A1875" s="97"/>
      <c r="B1875" s="5"/>
      <c r="C1875" s="5"/>
      <c r="D1875" s="63"/>
      <c r="E1875" s="11"/>
      <c r="F1875" s="143"/>
      <c r="G1875" s="9"/>
      <c r="H1875" s="64"/>
      <c r="I1875" s="64"/>
      <c r="J1875" s="1"/>
      <c r="K1875" s="1"/>
      <c r="L1875" s="5"/>
      <c r="M1875" s="12"/>
      <c r="N1875" s="12"/>
      <c r="O1875" s="5"/>
      <c r="P1875" s="5"/>
      <c r="Q1875" s="10"/>
      <c r="R1875" s="37"/>
      <c r="S1875" s="5"/>
      <c r="T1875" s="6"/>
      <c r="U1875" s="10"/>
      <c r="V1875" s="10"/>
      <c r="W1875" s="12"/>
      <c r="X1875" s="5"/>
      <c r="Y1875" s="11"/>
      <c r="Z1875" s="2"/>
      <c r="AA1875" s="64"/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2"/>
      <c r="DH1875" s="1"/>
      <c r="DI1875" s="1"/>
      <c r="DJ1875" s="1"/>
      <c r="DK1875" s="1"/>
      <c r="DL1875" s="1"/>
      <c r="DM1875" s="1"/>
    </row>
    <row r="1876" spans="1:117" x14ac:dyDescent="0.2">
      <c r="A1876" s="97"/>
      <c r="B1876" s="5"/>
      <c r="C1876" s="5"/>
      <c r="D1876" s="63"/>
      <c r="E1876" s="11"/>
      <c r="F1876" s="143"/>
      <c r="G1876" s="9"/>
      <c r="H1876" s="64"/>
      <c r="I1876" s="64"/>
      <c r="J1876" s="1"/>
      <c r="K1876" s="1"/>
      <c r="L1876" s="5"/>
      <c r="M1876" s="12"/>
      <c r="N1876" s="12"/>
      <c r="O1876" s="5"/>
      <c r="P1876" s="5"/>
      <c r="Q1876" s="10"/>
      <c r="R1876" s="37"/>
      <c r="S1876" s="5"/>
      <c r="T1876" s="6"/>
      <c r="U1876" s="10"/>
      <c r="V1876" s="10"/>
      <c r="W1876" s="12"/>
      <c r="X1876" s="5"/>
      <c r="Y1876" s="11"/>
      <c r="Z1876" s="2"/>
      <c r="AA1876" s="64"/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2"/>
      <c r="DH1876" s="1"/>
      <c r="DI1876" s="1"/>
      <c r="DJ1876" s="1"/>
      <c r="DK1876" s="1"/>
      <c r="DL1876" s="1"/>
      <c r="DM1876" s="1"/>
    </row>
    <row r="1877" spans="1:117" x14ac:dyDescent="0.2">
      <c r="A1877" s="97"/>
      <c r="B1877" s="5"/>
      <c r="C1877" s="5"/>
      <c r="D1877" s="63"/>
      <c r="E1877" s="11"/>
      <c r="F1877" s="143"/>
      <c r="G1877" s="9"/>
      <c r="H1877" s="64"/>
      <c r="I1877" s="64"/>
      <c r="J1877" s="1"/>
      <c r="K1877" s="1"/>
      <c r="L1877" s="5"/>
      <c r="M1877" s="12"/>
      <c r="N1877" s="12"/>
      <c r="O1877" s="5"/>
      <c r="P1877" s="5"/>
      <c r="Q1877" s="10"/>
      <c r="R1877" s="37"/>
      <c r="S1877" s="5"/>
      <c r="T1877" s="6"/>
      <c r="U1877" s="10"/>
      <c r="V1877" s="10"/>
      <c r="W1877" s="12"/>
      <c r="X1877" s="5"/>
      <c r="Y1877" s="11"/>
      <c r="Z1877" s="2"/>
      <c r="AA1877" s="64"/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2"/>
      <c r="DH1877" s="1"/>
      <c r="DI1877" s="1"/>
      <c r="DJ1877" s="1"/>
      <c r="DK1877" s="1"/>
      <c r="DL1877" s="1"/>
      <c r="DM1877" s="1"/>
    </row>
    <row r="1878" spans="1:117" x14ac:dyDescent="0.2">
      <c r="A1878" s="97"/>
      <c r="B1878" s="5"/>
      <c r="C1878" s="5"/>
      <c r="D1878" s="63"/>
      <c r="E1878" s="11"/>
      <c r="F1878" s="143"/>
      <c r="G1878" s="9"/>
      <c r="H1878" s="64"/>
      <c r="I1878" s="64"/>
      <c r="J1878" s="1"/>
      <c r="K1878" s="1"/>
      <c r="L1878" s="5"/>
      <c r="M1878" s="12"/>
      <c r="N1878" s="12"/>
      <c r="O1878" s="5"/>
      <c r="P1878" s="5"/>
      <c r="Q1878" s="10"/>
      <c r="R1878" s="37"/>
      <c r="S1878" s="5"/>
      <c r="T1878" s="6"/>
      <c r="U1878" s="10"/>
      <c r="V1878" s="10"/>
      <c r="W1878" s="12"/>
      <c r="X1878" s="5"/>
      <c r="Y1878" s="11"/>
      <c r="Z1878" s="2"/>
      <c r="AA1878" s="64"/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2"/>
      <c r="DH1878" s="1"/>
      <c r="DI1878" s="1"/>
      <c r="DJ1878" s="1"/>
      <c r="DK1878" s="1"/>
      <c r="DL1878" s="1"/>
      <c r="DM1878" s="1"/>
    </row>
    <row r="1879" spans="1:117" x14ac:dyDescent="0.2">
      <c r="A1879" s="97"/>
      <c r="B1879" s="5"/>
      <c r="C1879" s="5"/>
      <c r="D1879" s="63"/>
      <c r="E1879" s="11"/>
      <c r="F1879" s="143"/>
      <c r="G1879" s="9"/>
      <c r="H1879" s="64"/>
      <c r="I1879" s="64"/>
      <c r="J1879" s="1"/>
      <c r="K1879" s="1"/>
      <c r="L1879" s="5"/>
      <c r="M1879" s="12"/>
      <c r="N1879" s="12"/>
      <c r="O1879" s="5"/>
      <c r="P1879" s="5"/>
      <c r="Q1879" s="10"/>
      <c r="R1879" s="37"/>
      <c r="S1879" s="5"/>
      <c r="T1879" s="6"/>
      <c r="U1879" s="10"/>
      <c r="V1879" s="10"/>
      <c r="W1879" s="12"/>
      <c r="X1879" s="5"/>
      <c r="Y1879" s="11"/>
      <c r="Z1879" s="2"/>
      <c r="AA1879" s="64"/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2"/>
      <c r="DH1879" s="1"/>
      <c r="DI1879" s="1"/>
      <c r="DJ1879" s="1"/>
      <c r="DK1879" s="1"/>
      <c r="DL1879" s="1"/>
      <c r="DM1879" s="1"/>
    </row>
    <row r="1880" spans="1:117" x14ac:dyDescent="0.2">
      <c r="A1880" s="97"/>
      <c r="B1880" s="5"/>
      <c r="C1880" s="5"/>
      <c r="D1880" s="63"/>
      <c r="E1880" s="11"/>
      <c r="F1880" s="143"/>
      <c r="G1880" s="9"/>
      <c r="H1880" s="64"/>
      <c r="I1880" s="64"/>
      <c r="J1880" s="1"/>
      <c r="K1880" s="1"/>
      <c r="L1880" s="5"/>
      <c r="M1880" s="12"/>
      <c r="N1880" s="12"/>
      <c r="O1880" s="5"/>
      <c r="P1880" s="5"/>
      <c r="Q1880" s="10"/>
      <c r="R1880" s="37"/>
      <c r="S1880" s="5"/>
      <c r="T1880" s="6"/>
      <c r="U1880" s="10"/>
      <c r="V1880" s="10"/>
      <c r="W1880" s="12"/>
      <c r="X1880" s="5"/>
      <c r="Y1880" s="11"/>
      <c r="Z1880" s="2"/>
      <c r="AA1880" s="64"/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2"/>
      <c r="DH1880" s="1"/>
      <c r="DI1880" s="1"/>
      <c r="DJ1880" s="1"/>
      <c r="DK1880" s="1"/>
      <c r="DL1880" s="1"/>
      <c r="DM1880" s="1"/>
    </row>
    <row r="1881" spans="1:117" x14ac:dyDescent="0.2">
      <c r="A1881" s="97"/>
      <c r="B1881" s="5"/>
      <c r="C1881" s="5"/>
      <c r="D1881" s="63"/>
      <c r="E1881" s="11"/>
      <c r="F1881" s="143"/>
      <c r="G1881" s="9"/>
      <c r="H1881" s="64"/>
      <c r="I1881" s="64"/>
      <c r="J1881" s="1"/>
      <c r="K1881" s="1"/>
      <c r="L1881" s="5"/>
      <c r="M1881" s="12"/>
      <c r="N1881" s="12"/>
      <c r="O1881" s="5"/>
      <c r="P1881" s="5"/>
      <c r="Q1881" s="10"/>
      <c r="R1881" s="37"/>
      <c r="S1881" s="5"/>
      <c r="T1881" s="6"/>
      <c r="U1881" s="10"/>
      <c r="V1881" s="10"/>
      <c r="W1881" s="12"/>
      <c r="X1881" s="5"/>
      <c r="Y1881" s="11"/>
      <c r="Z1881" s="2"/>
      <c r="AA1881" s="64"/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2"/>
      <c r="DH1881" s="1"/>
      <c r="DI1881" s="1"/>
      <c r="DJ1881" s="1"/>
      <c r="DK1881" s="1"/>
      <c r="DL1881" s="1"/>
      <c r="DM1881" s="1"/>
    </row>
    <row r="1882" spans="1:117" x14ac:dyDescent="0.2">
      <c r="A1882" s="97"/>
      <c r="B1882" s="5"/>
      <c r="C1882" s="5"/>
      <c r="D1882" s="63"/>
      <c r="E1882" s="11"/>
      <c r="F1882" s="143"/>
      <c r="G1882" s="9"/>
      <c r="H1882" s="64"/>
      <c r="I1882" s="64"/>
      <c r="J1882" s="1"/>
      <c r="K1882" s="1"/>
      <c r="L1882" s="5"/>
      <c r="M1882" s="12"/>
      <c r="N1882" s="12"/>
      <c r="O1882" s="5"/>
      <c r="P1882" s="5"/>
      <c r="Q1882" s="10"/>
      <c r="R1882" s="37"/>
      <c r="S1882" s="5"/>
      <c r="T1882" s="6"/>
      <c r="U1882" s="10"/>
      <c r="V1882" s="10"/>
      <c r="W1882" s="12"/>
      <c r="X1882" s="5"/>
      <c r="Y1882" s="11"/>
      <c r="Z1882" s="2"/>
      <c r="AA1882" s="64"/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2"/>
      <c r="DH1882" s="1"/>
      <c r="DI1882" s="1"/>
      <c r="DJ1882" s="1"/>
      <c r="DK1882" s="1"/>
      <c r="DL1882" s="1"/>
      <c r="DM1882" s="1"/>
    </row>
    <row r="1883" spans="1:117" x14ac:dyDescent="0.2">
      <c r="A1883" s="97"/>
      <c r="B1883" s="5"/>
      <c r="C1883" s="5"/>
      <c r="D1883" s="63"/>
      <c r="E1883" s="11"/>
      <c r="F1883" s="143"/>
      <c r="G1883" s="9"/>
      <c r="H1883" s="64"/>
      <c r="I1883" s="64"/>
      <c r="J1883" s="1"/>
      <c r="K1883" s="1"/>
      <c r="L1883" s="5"/>
      <c r="M1883" s="12"/>
      <c r="N1883" s="12"/>
      <c r="O1883" s="5"/>
      <c r="P1883" s="5"/>
      <c r="Q1883" s="10"/>
      <c r="R1883" s="37"/>
      <c r="S1883" s="5"/>
      <c r="T1883" s="6"/>
      <c r="U1883" s="10"/>
      <c r="V1883" s="10"/>
      <c r="W1883" s="12"/>
      <c r="X1883" s="5"/>
      <c r="Y1883" s="11"/>
      <c r="Z1883" s="2"/>
      <c r="AA1883" s="64"/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2"/>
      <c r="DH1883" s="1"/>
      <c r="DI1883" s="1"/>
      <c r="DJ1883" s="1"/>
      <c r="DK1883" s="1"/>
      <c r="DL1883" s="1"/>
      <c r="DM1883" s="1"/>
    </row>
    <row r="1884" spans="1:117" x14ac:dyDescent="0.2">
      <c r="A1884" s="97"/>
      <c r="B1884" s="5"/>
      <c r="C1884" s="5"/>
      <c r="D1884" s="63"/>
      <c r="E1884" s="11"/>
      <c r="F1884" s="143"/>
      <c r="G1884" s="9"/>
      <c r="H1884" s="64"/>
      <c r="I1884" s="64"/>
      <c r="J1884" s="1"/>
      <c r="K1884" s="1"/>
      <c r="L1884" s="5"/>
      <c r="M1884" s="12"/>
      <c r="N1884" s="12"/>
      <c r="O1884" s="5"/>
      <c r="P1884" s="5"/>
      <c r="Q1884" s="10"/>
      <c r="R1884" s="37"/>
      <c r="S1884" s="5"/>
      <c r="T1884" s="6"/>
      <c r="U1884" s="10"/>
      <c r="V1884" s="10"/>
      <c r="W1884" s="12"/>
      <c r="X1884" s="5"/>
      <c r="Y1884" s="11"/>
      <c r="Z1884" s="2"/>
      <c r="AA1884" s="64"/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2"/>
      <c r="DH1884" s="1"/>
      <c r="DI1884" s="1"/>
      <c r="DJ1884" s="1"/>
      <c r="DK1884" s="1"/>
      <c r="DL1884" s="1"/>
      <c r="DM1884" s="1"/>
    </row>
    <row r="1885" spans="1:117" x14ac:dyDescent="0.2">
      <c r="A1885" s="97"/>
      <c r="B1885" s="5"/>
      <c r="C1885" s="5"/>
      <c r="D1885" s="63"/>
      <c r="E1885" s="11"/>
      <c r="F1885" s="143"/>
      <c r="G1885" s="9"/>
      <c r="H1885" s="64"/>
      <c r="I1885" s="64"/>
      <c r="J1885" s="1"/>
      <c r="K1885" s="1"/>
      <c r="L1885" s="5"/>
      <c r="M1885" s="12"/>
      <c r="N1885" s="12"/>
      <c r="O1885" s="5"/>
      <c r="P1885" s="5"/>
      <c r="Q1885" s="10"/>
      <c r="R1885" s="37"/>
      <c r="S1885" s="5"/>
      <c r="T1885" s="6"/>
      <c r="U1885" s="10"/>
      <c r="V1885" s="10"/>
      <c r="W1885" s="12"/>
      <c r="X1885" s="5"/>
      <c r="Y1885" s="11"/>
      <c r="Z1885" s="2"/>
      <c r="AA1885" s="64"/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2"/>
      <c r="DH1885" s="1"/>
      <c r="DI1885" s="1"/>
      <c r="DJ1885" s="1"/>
      <c r="DK1885" s="1"/>
      <c r="DL1885" s="1"/>
      <c r="DM1885" s="1"/>
    </row>
    <row r="1886" spans="1:117" x14ac:dyDescent="0.2">
      <c r="A1886" s="97"/>
      <c r="B1886" s="5"/>
      <c r="C1886" s="5"/>
      <c r="D1886" s="63"/>
      <c r="E1886" s="11"/>
      <c r="F1886" s="143"/>
      <c r="G1886" s="9"/>
      <c r="H1886" s="64"/>
      <c r="I1886" s="64"/>
      <c r="J1886" s="1"/>
      <c r="K1886" s="1"/>
      <c r="L1886" s="5"/>
      <c r="M1886" s="12"/>
      <c r="N1886" s="12"/>
      <c r="O1886" s="5"/>
      <c r="P1886" s="5"/>
      <c r="Q1886" s="10"/>
      <c r="R1886" s="37"/>
      <c r="S1886" s="5"/>
      <c r="T1886" s="6"/>
      <c r="U1886" s="10"/>
      <c r="V1886" s="10"/>
      <c r="W1886" s="12"/>
      <c r="X1886" s="5"/>
      <c r="Y1886" s="11"/>
      <c r="Z1886" s="2"/>
      <c r="AA1886" s="64"/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2"/>
      <c r="DH1886" s="1"/>
      <c r="DI1886" s="1"/>
      <c r="DJ1886" s="1"/>
      <c r="DK1886" s="1"/>
      <c r="DL1886" s="1"/>
      <c r="DM1886" s="1"/>
    </row>
    <row r="1887" spans="1:117" x14ac:dyDescent="0.2">
      <c r="A1887" s="97"/>
      <c r="B1887" s="5"/>
      <c r="C1887" s="5"/>
      <c r="D1887" s="63"/>
      <c r="E1887" s="11"/>
      <c r="F1887" s="143"/>
      <c r="G1887" s="9"/>
      <c r="H1887" s="64"/>
      <c r="I1887" s="64"/>
      <c r="J1887" s="1"/>
      <c r="K1887" s="1"/>
      <c r="L1887" s="5"/>
      <c r="M1887" s="12"/>
      <c r="N1887" s="12"/>
      <c r="O1887" s="5"/>
      <c r="P1887" s="5"/>
      <c r="Q1887" s="10"/>
      <c r="R1887" s="37"/>
      <c r="S1887" s="5"/>
      <c r="T1887" s="6"/>
      <c r="U1887" s="10"/>
      <c r="V1887" s="10"/>
      <c r="W1887" s="12"/>
      <c r="X1887" s="5"/>
      <c r="Y1887" s="11"/>
      <c r="Z1887" s="2"/>
      <c r="AA1887" s="64"/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2"/>
      <c r="DH1887" s="1"/>
      <c r="DI1887" s="1"/>
      <c r="DJ1887" s="1"/>
      <c r="DK1887" s="1"/>
      <c r="DL1887" s="1"/>
      <c r="DM1887" s="1"/>
    </row>
    <row r="1888" spans="1:117" x14ac:dyDescent="0.2">
      <c r="A1888" s="97"/>
      <c r="B1888" s="5"/>
      <c r="C1888" s="5"/>
      <c r="D1888" s="63"/>
      <c r="E1888" s="11"/>
      <c r="F1888" s="143"/>
      <c r="G1888" s="9"/>
      <c r="H1888" s="64"/>
      <c r="I1888" s="64"/>
      <c r="J1888" s="1"/>
      <c r="K1888" s="1"/>
      <c r="L1888" s="5"/>
      <c r="M1888" s="12"/>
      <c r="N1888" s="12"/>
      <c r="O1888" s="5"/>
      <c r="P1888" s="5"/>
      <c r="Q1888" s="10"/>
      <c r="R1888" s="37"/>
      <c r="S1888" s="5"/>
      <c r="T1888" s="6"/>
      <c r="U1888" s="10"/>
      <c r="V1888" s="10"/>
      <c r="W1888" s="12"/>
      <c r="X1888" s="5"/>
      <c r="Y1888" s="11"/>
      <c r="Z1888" s="2"/>
      <c r="AA1888" s="64"/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2"/>
      <c r="DH1888" s="1"/>
      <c r="DI1888" s="1"/>
      <c r="DJ1888" s="1"/>
      <c r="DK1888" s="1"/>
      <c r="DL1888" s="1"/>
      <c r="DM1888" s="1"/>
    </row>
    <row r="1889" spans="1:117" x14ac:dyDescent="0.2">
      <c r="A1889" s="97"/>
      <c r="B1889" s="5"/>
      <c r="C1889" s="5"/>
      <c r="D1889" s="63"/>
      <c r="E1889" s="11"/>
      <c r="F1889" s="143"/>
      <c r="G1889" s="9"/>
      <c r="H1889" s="64"/>
      <c r="I1889" s="64"/>
      <c r="J1889" s="1"/>
      <c r="K1889" s="1"/>
      <c r="L1889" s="5"/>
      <c r="M1889" s="12"/>
      <c r="N1889" s="12"/>
      <c r="O1889" s="5"/>
      <c r="P1889" s="5"/>
      <c r="Q1889" s="10"/>
      <c r="R1889" s="37"/>
      <c r="S1889" s="5"/>
      <c r="T1889" s="6"/>
      <c r="U1889" s="10"/>
      <c r="V1889" s="10"/>
      <c r="W1889" s="12"/>
      <c r="X1889" s="5"/>
      <c r="Y1889" s="11"/>
      <c r="Z1889" s="2"/>
      <c r="AA1889" s="64"/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2"/>
      <c r="DH1889" s="1"/>
      <c r="DI1889" s="1"/>
      <c r="DJ1889" s="1"/>
      <c r="DK1889" s="1"/>
      <c r="DL1889" s="1"/>
      <c r="DM1889" s="1"/>
    </row>
    <row r="1890" spans="1:117" x14ac:dyDescent="0.2">
      <c r="A1890" s="97"/>
      <c r="B1890" s="5"/>
      <c r="C1890" s="5"/>
      <c r="D1890" s="63"/>
      <c r="E1890" s="11"/>
      <c r="F1890" s="143"/>
      <c r="G1890" s="9"/>
      <c r="H1890" s="64"/>
      <c r="I1890" s="64"/>
      <c r="J1890" s="1"/>
      <c r="K1890" s="1"/>
      <c r="L1890" s="5"/>
      <c r="M1890" s="12"/>
      <c r="N1890" s="12"/>
      <c r="O1890" s="5"/>
      <c r="P1890" s="5"/>
      <c r="Q1890" s="10"/>
      <c r="R1890" s="37"/>
      <c r="S1890" s="5"/>
      <c r="T1890" s="6"/>
      <c r="U1890" s="10"/>
      <c r="V1890" s="10"/>
      <c r="W1890" s="12"/>
      <c r="X1890" s="5"/>
      <c r="Y1890" s="11"/>
      <c r="Z1890" s="2"/>
      <c r="AA1890" s="64"/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2"/>
      <c r="DH1890" s="1"/>
      <c r="DI1890" s="1"/>
      <c r="DJ1890" s="1"/>
      <c r="DK1890" s="1"/>
      <c r="DL1890" s="1"/>
      <c r="DM1890" s="1"/>
    </row>
    <row r="1891" spans="1:117" x14ac:dyDescent="0.2">
      <c r="A1891" s="97"/>
      <c r="B1891" s="5"/>
      <c r="C1891" s="5"/>
      <c r="D1891" s="63"/>
      <c r="E1891" s="11"/>
      <c r="F1891" s="143"/>
      <c r="G1891" s="9"/>
      <c r="H1891" s="64"/>
      <c r="I1891" s="64"/>
      <c r="J1891" s="1"/>
      <c r="K1891" s="1"/>
      <c r="L1891" s="5"/>
      <c r="M1891" s="12"/>
      <c r="N1891" s="12"/>
      <c r="O1891" s="5"/>
      <c r="P1891" s="5"/>
      <c r="Q1891" s="10"/>
      <c r="R1891" s="37"/>
      <c r="S1891" s="5"/>
      <c r="T1891" s="6"/>
      <c r="U1891" s="10"/>
      <c r="V1891" s="10"/>
      <c r="W1891" s="12"/>
      <c r="X1891" s="5"/>
      <c r="Y1891" s="11"/>
      <c r="Z1891" s="2"/>
      <c r="AA1891" s="64"/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2"/>
      <c r="DH1891" s="1"/>
      <c r="DI1891" s="1"/>
      <c r="DJ1891" s="1"/>
      <c r="DK1891" s="1"/>
      <c r="DL1891" s="1"/>
      <c r="DM1891" s="1"/>
    </row>
    <row r="1892" spans="1:117" x14ac:dyDescent="0.2">
      <c r="A1892" s="97"/>
      <c r="B1892" s="5"/>
      <c r="C1892" s="5"/>
      <c r="D1892" s="63"/>
      <c r="E1892" s="11"/>
      <c r="F1892" s="143"/>
      <c r="G1892" s="9"/>
      <c r="H1892" s="64"/>
      <c r="I1892" s="64"/>
      <c r="J1892" s="1"/>
      <c r="K1892" s="1"/>
      <c r="L1892" s="5"/>
      <c r="M1892" s="12"/>
      <c r="N1892" s="12"/>
      <c r="O1892" s="5"/>
      <c r="P1892" s="5"/>
      <c r="Q1892" s="10"/>
      <c r="R1892" s="37"/>
      <c r="S1892" s="5"/>
      <c r="T1892" s="6"/>
      <c r="U1892" s="10"/>
      <c r="V1892" s="10"/>
      <c r="W1892" s="12"/>
      <c r="X1892" s="5"/>
      <c r="Y1892" s="11"/>
      <c r="Z1892" s="2"/>
      <c r="AA1892" s="64"/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2"/>
      <c r="DH1892" s="1"/>
      <c r="DI1892" s="1"/>
      <c r="DJ1892" s="1"/>
      <c r="DK1892" s="1"/>
      <c r="DL1892" s="1"/>
      <c r="DM1892" s="1"/>
    </row>
    <row r="1893" spans="1:117" x14ac:dyDescent="0.2">
      <c r="A1893" s="97"/>
      <c r="B1893" s="5"/>
      <c r="C1893" s="5"/>
      <c r="D1893" s="63"/>
      <c r="E1893" s="11"/>
      <c r="F1893" s="143"/>
      <c r="G1893" s="9"/>
      <c r="H1893" s="64"/>
      <c r="I1893" s="64"/>
      <c r="J1893" s="1"/>
      <c r="K1893" s="1"/>
      <c r="L1893" s="5"/>
      <c r="M1893" s="12"/>
      <c r="N1893" s="12"/>
      <c r="O1893" s="5"/>
      <c r="P1893" s="5"/>
      <c r="Q1893" s="10"/>
      <c r="R1893" s="37"/>
      <c r="S1893" s="5"/>
      <c r="T1893" s="6"/>
      <c r="U1893" s="10"/>
      <c r="V1893" s="10"/>
      <c r="W1893" s="12"/>
      <c r="X1893" s="5"/>
      <c r="Y1893" s="11"/>
      <c r="Z1893" s="2"/>
      <c r="AA1893" s="64"/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2"/>
      <c r="DH1893" s="1"/>
      <c r="DI1893" s="1"/>
      <c r="DJ1893" s="1"/>
      <c r="DK1893" s="1"/>
      <c r="DL1893" s="1"/>
      <c r="DM1893" s="1"/>
    </row>
    <row r="1894" spans="1:117" x14ac:dyDescent="0.2">
      <c r="A1894" s="97"/>
      <c r="B1894" s="5"/>
      <c r="C1894" s="5"/>
      <c r="D1894" s="63"/>
      <c r="E1894" s="11"/>
      <c r="F1894" s="143"/>
      <c r="G1894" s="9"/>
      <c r="H1894" s="64"/>
      <c r="I1894" s="64"/>
      <c r="J1894" s="1"/>
      <c r="K1894" s="1"/>
      <c r="L1894" s="5"/>
      <c r="M1894" s="12"/>
      <c r="N1894" s="12"/>
      <c r="O1894" s="5"/>
      <c r="P1894" s="5"/>
      <c r="Q1894" s="10"/>
      <c r="R1894" s="37"/>
      <c r="S1894" s="5"/>
      <c r="T1894" s="6"/>
      <c r="U1894" s="10"/>
      <c r="V1894" s="10"/>
      <c r="W1894" s="12"/>
      <c r="X1894" s="5"/>
      <c r="Y1894" s="11"/>
      <c r="Z1894" s="2"/>
      <c r="AA1894" s="64"/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2"/>
      <c r="DH1894" s="1"/>
      <c r="DI1894" s="1"/>
      <c r="DJ1894" s="1"/>
      <c r="DK1894" s="1"/>
      <c r="DL1894" s="1"/>
      <c r="DM1894" s="1"/>
    </row>
    <row r="1895" spans="1:117" x14ac:dyDescent="0.2">
      <c r="A1895" s="97"/>
      <c r="B1895" s="5"/>
      <c r="C1895" s="5"/>
      <c r="D1895" s="63"/>
      <c r="E1895" s="11"/>
      <c r="F1895" s="143"/>
      <c r="G1895" s="9"/>
      <c r="H1895" s="64"/>
      <c r="I1895" s="64"/>
      <c r="J1895" s="1"/>
      <c r="K1895" s="1"/>
      <c r="L1895" s="5"/>
      <c r="M1895" s="12"/>
      <c r="N1895" s="12"/>
      <c r="O1895" s="5"/>
      <c r="P1895" s="5"/>
      <c r="Q1895" s="10"/>
      <c r="R1895" s="37"/>
      <c r="S1895" s="5"/>
      <c r="T1895" s="6"/>
      <c r="U1895" s="10"/>
      <c r="V1895" s="10"/>
      <c r="W1895" s="12"/>
      <c r="X1895" s="5"/>
      <c r="Y1895" s="11"/>
      <c r="Z1895" s="2"/>
      <c r="AA1895" s="64"/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2"/>
      <c r="DH1895" s="1"/>
      <c r="DI1895" s="1"/>
      <c r="DJ1895" s="1"/>
      <c r="DK1895" s="1"/>
      <c r="DL1895" s="1"/>
      <c r="DM1895" s="1"/>
    </row>
    <row r="1896" spans="1:117" x14ac:dyDescent="0.2">
      <c r="A1896" s="97"/>
      <c r="B1896" s="5"/>
      <c r="C1896" s="5"/>
      <c r="D1896" s="63"/>
      <c r="E1896" s="11"/>
      <c r="F1896" s="143"/>
      <c r="G1896" s="9"/>
      <c r="H1896" s="64"/>
      <c r="I1896" s="64"/>
      <c r="J1896" s="1"/>
      <c r="K1896" s="1"/>
      <c r="L1896" s="5"/>
      <c r="M1896" s="12"/>
      <c r="N1896" s="12"/>
      <c r="O1896" s="5"/>
      <c r="P1896" s="5"/>
      <c r="Q1896" s="10"/>
      <c r="R1896" s="37"/>
      <c r="S1896" s="5"/>
      <c r="T1896" s="6"/>
      <c r="U1896" s="10"/>
      <c r="V1896" s="10"/>
      <c r="W1896" s="12"/>
      <c r="X1896" s="5"/>
      <c r="Y1896" s="11"/>
      <c r="Z1896" s="2"/>
      <c r="AA1896" s="64"/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2"/>
      <c r="DH1896" s="1"/>
      <c r="DI1896" s="1"/>
      <c r="DJ1896" s="1"/>
      <c r="DK1896" s="1"/>
      <c r="DL1896" s="1"/>
      <c r="DM1896" s="1"/>
    </row>
    <row r="1897" spans="1:117" x14ac:dyDescent="0.2">
      <c r="A1897" s="97"/>
      <c r="B1897" s="5"/>
      <c r="C1897" s="5"/>
      <c r="D1897" s="63"/>
      <c r="E1897" s="11"/>
      <c r="F1897" s="143"/>
      <c r="G1897" s="9"/>
      <c r="H1897" s="64"/>
      <c r="I1897" s="64"/>
      <c r="J1897" s="1"/>
      <c r="K1897" s="1"/>
      <c r="L1897" s="5"/>
      <c r="M1897" s="12"/>
      <c r="N1897" s="12"/>
      <c r="O1897" s="5"/>
      <c r="P1897" s="5"/>
      <c r="Q1897" s="10"/>
      <c r="R1897" s="37"/>
      <c r="S1897" s="5"/>
      <c r="T1897" s="6"/>
      <c r="U1897" s="10"/>
      <c r="V1897" s="10"/>
      <c r="W1897" s="12"/>
      <c r="X1897" s="5"/>
      <c r="Y1897" s="11"/>
      <c r="Z1897" s="2"/>
      <c r="AA1897" s="64"/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2"/>
      <c r="DH1897" s="1"/>
      <c r="DI1897" s="1"/>
      <c r="DJ1897" s="1"/>
      <c r="DK1897" s="1"/>
      <c r="DL1897" s="1"/>
      <c r="DM1897" s="1"/>
    </row>
    <row r="1898" spans="1:117" x14ac:dyDescent="0.2">
      <c r="A1898" s="97"/>
      <c r="B1898" s="5"/>
      <c r="C1898" s="5"/>
      <c r="D1898" s="63"/>
      <c r="E1898" s="11"/>
      <c r="F1898" s="143"/>
      <c r="G1898" s="9"/>
      <c r="H1898" s="64"/>
      <c r="I1898" s="64"/>
      <c r="J1898" s="1"/>
      <c r="K1898" s="1"/>
      <c r="L1898" s="5"/>
      <c r="M1898" s="12"/>
      <c r="N1898" s="12"/>
      <c r="O1898" s="5"/>
      <c r="P1898" s="5"/>
      <c r="Q1898" s="10"/>
      <c r="R1898" s="37"/>
      <c r="S1898" s="5"/>
      <c r="T1898" s="6"/>
      <c r="U1898" s="10"/>
      <c r="V1898" s="10"/>
      <c r="W1898" s="12"/>
      <c r="X1898" s="5"/>
      <c r="Y1898" s="11"/>
      <c r="Z1898" s="2"/>
      <c r="AA1898" s="64"/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2"/>
      <c r="DH1898" s="1"/>
      <c r="DI1898" s="1"/>
      <c r="DJ1898" s="1"/>
      <c r="DK1898" s="1"/>
      <c r="DL1898" s="1"/>
      <c r="DM1898" s="1"/>
    </row>
    <row r="1899" spans="1:117" x14ac:dyDescent="0.2">
      <c r="A1899" s="97"/>
      <c r="B1899" s="5"/>
      <c r="C1899" s="5"/>
      <c r="D1899" s="63"/>
      <c r="E1899" s="11"/>
      <c r="F1899" s="143"/>
      <c r="G1899" s="9"/>
      <c r="H1899" s="64"/>
      <c r="I1899" s="64"/>
      <c r="J1899" s="1"/>
      <c r="K1899" s="1"/>
      <c r="L1899" s="5"/>
      <c r="M1899" s="12"/>
      <c r="N1899" s="12"/>
      <c r="O1899" s="5"/>
      <c r="P1899" s="5"/>
      <c r="Q1899" s="10"/>
      <c r="R1899" s="37"/>
      <c r="S1899" s="5"/>
      <c r="T1899" s="6"/>
      <c r="U1899" s="10"/>
      <c r="V1899" s="10"/>
      <c r="W1899" s="12"/>
      <c r="X1899" s="5"/>
      <c r="Y1899" s="11"/>
      <c r="Z1899" s="2"/>
      <c r="AA1899" s="64"/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2"/>
      <c r="DH1899" s="1"/>
      <c r="DI1899" s="1"/>
      <c r="DJ1899" s="1"/>
      <c r="DK1899" s="1"/>
      <c r="DL1899" s="1"/>
      <c r="DM1899" s="1"/>
    </row>
    <row r="1900" spans="1:117" x14ac:dyDescent="0.2">
      <c r="A1900" s="97"/>
      <c r="B1900" s="5"/>
      <c r="C1900" s="5"/>
      <c r="D1900" s="63"/>
      <c r="E1900" s="11"/>
      <c r="F1900" s="143"/>
      <c r="G1900" s="9"/>
      <c r="H1900" s="64"/>
      <c r="I1900" s="64"/>
      <c r="J1900" s="1"/>
      <c r="K1900" s="1"/>
      <c r="L1900" s="5"/>
      <c r="M1900" s="12"/>
      <c r="N1900" s="12"/>
      <c r="O1900" s="5"/>
      <c r="P1900" s="5"/>
      <c r="Q1900" s="10"/>
      <c r="R1900" s="37"/>
      <c r="S1900" s="5"/>
      <c r="T1900" s="6"/>
      <c r="U1900" s="10"/>
      <c r="V1900" s="10"/>
      <c r="W1900" s="12"/>
      <c r="X1900" s="5"/>
      <c r="Y1900" s="11"/>
      <c r="Z1900" s="2"/>
      <c r="AA1900" s="64"/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2"/>
      <c r="DH1900" s="1"/>
      <c r="DI1900" s="1"/>
      <c r="DJ1900" s="1"/>
      <c r="DK1900" s="1"/>
      <c r="DL1900" s="1"/>
      <c r="DM1900" s="1"/>
    </row>
    <row r="1901" spans="1:117" x14ac:dyDescent="0.2">
      <c r="A1901" s="97"/>
      <c r="B1901" s="5"/>
      <c r="C1901" s="5"/>
      <c r="D1901" s="63"/>
      <c r="E1901" s="11"/>
      <c r="F1901" s="143"/>
      <c r="G1901" s="9"/>
      <c r="H1901" s="64"/>
      <c r="I1901" s="64"/>
      <c r="J1901" s="1"/>
      <c r="K1901" s="1"/>
      <c r="L1901" s="5"/>
      <c r="M1901" s="12"/>
      <c r="N1901" s="12"/>
      <c r="O1901" s="5"/>
      <c r="P1901" s="5"/>
      <c r="Q1901" s="10"/>
      <c r="R1901" s="37"/>
      <c r="S1901" s="5"/>
      <c r="T1901" s="6"/>
      <c r="U1901" s="10"/>
      <c r="V1901" s="10"/>
      <c r="W1901" s="12"/>
      <c r="X1901" s="5"/>
      <c r="Y1901" s="11"/>
      <c r="Z1901" s="2"/>
      <c r="AA1901" s="64"/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2"/>
      <c r="DH1901" s="1"/>
      <c r="DI1901" s="1"/>
      <c r="DJ1901" s="1"/>
      <c r="DK1901" s="1"/>
      <c r="DL1901" s="1"/>
      <c r="DM1901" s="1"/>
    </row>
    <row r="1902" spans="1:117" x14ac:dyDescent="0.2">
      <c r="A1902" s="97"/>
      <c r="B1902" s="5"/>
      <c r="C1902" s="5"/>
      <c r="D1902" s="63"/>
      <c r="E1902" s="11"/>
      <c r="F1902" s="143"/>
      <c r="G1902" s="9"/>
      <c r="H1902" s="64"/>
      <c r="I1902" s="64"/>
      <c r="J1902" s="1"/>
      <c r="K1902" s="1"/>
      <c r="L1902" s="5"/>
      <c r="M1902" s="12"/>
      <c r="N1902" s="12"/>
      <c r="O1902" s="5"/>
      <c r="P1902" s="5"/>
      <c r="Q1902" s="10"/>
      <c r="R1902" s="37"/>
      <c r="S1902" s="5"/>
      <c r="T1902" s="6"/>
      <c r="U1902" s="10"/>
      <c r="V1902" s="10"/>
      <c r="W1902" s="12"/>
      <c r="X1902" s="5"/>
      <c r="Y1902" s="11"/>
      <c r="Z1902" s="2"/>
      <c r="AA1902" s="64"/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2"/>
      <c r="DH1902" s="1"/>
      <c r="DI1902" s="1"/>
      <c r="DJ1902" s="1"/>
      <c r="DK1902" s="1"/>
      <c r="DL1902" s="1"/>
      <c r="DM1902" s="1"/>
    </row>
    <row r="1903" spans="1:117" x14ac:dyDescent="0.2">
      <c r="A1903" s="97"/>
      <c r="B1903" s="5"/>
      <c r="C1903" s="5"/>
      <c r="D1903" s="63"/>
      <c r="E1903" s="11"/>
      <c r="F1903" s="143"/>
      <c r="G1903" s="9"/>
      <c r="H1903" s="64"/>
      <c r="I1903" s="64"/>
      <c r="J1903" s="1"/>
      <c r="K1903" s="1"/>
      <c r="L1903" s="5"/>
      <c r="M1903" s="12"/>
      <c r="N1903" s="12"/>
      <c r="O1903" s="5"/>
      <c r="P1903" s="5"/>
      <c r="Q1903" s="10"/>
      <c r="R1903" s="37"/>
      <c r="S1903" s="5"/>
      <c r="T1903" s="6"/>
      <c r="U1903" s="10"/>
      <c r="V1903" s="10"/>
      <c r="W1903" s="12"/>
      <c r="X1903" s="5"/>
      <c r="Y1903" s="11"/>
      <c r="Z1903" s="2"/>
      <c r="AA1903" s="64"/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2"/>
      <c r="DH1903" s="1"/>
      <c r="DI1903" s="1"/>
      <c r="DJ1903" s="1"/>
      <c r="DK1903" s="1"/>
      <c r="DL1903" s="1"/>
      <c r="DM1903" s="1"/>
    </row>
    <row r="1904" spans="1:117" x14ac:dyDescent="0.2">
      <c r="A1904" s="97"/>
      <c r="B1904" s="5"/>
      <c r="C1904" s="5"/>
      <c r="D1904" s="63"/>
      <c r="E1904" s="11"/>
      <c r="F1904" s="143"/>
      <c r="G1904" s="9"/>
      <c r="H1904" s="64"/>
      <c r="I1904" s="64"/>
      <c r="J1904" s="1"/>
      <c r="K1904" s="1"/>
      <c r="L1904" s="5"/>
      <c r="M1904" s="12"/>
      <c r="N1904" s="12"/>
      <c r="O1904" s="5"/>
      <c r="P1904" s="5"/>
      <c r="Q1904" s="10"/>
      <c r="R1904" s="37"/>
      <c r="S1904" s="5"/>
      <c r="T1904" s="6"/>
      <c r="U1904" s="10"/>
      <c r="V1904" s="10"/>
      <c r="W1904" s="12"/>
      <c r="X1904" s="5"/>
      <c r="Y1904" s="11"/>
      <c r="Z1904" s="2"/>
      <c r="AA1904" s="64"/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2"/>
      <c r="DH1904" s="1"/>
      <c r="DI1904" s="1"/>
      <c r="DJ1904" s="1"/>
      <c r="DK1904" s="1"/>
      <c r="DL1904" s="1"/>
      <c r="DM1904" s="1"/>
    </row>
    <row r="1905" spans="1:117" x14ac:dyDescent="0.2">
      <c r="A1905" s="97"/>
      <c r="B1905" s="5"/>
      <c r="C1905" s="5"/>
      <c r="D1905" s="63"/>
      <c r="E1905" s="11"/>
      <c r="F1905" s="143"/>
      <c r="G1905" s="9"/>
      <c r="H1905" s="64"/>
      <c r="I1905" s="64"/>
      <c r="J1905" s="1"/>
      <c r="K1905" s="1"/>
      <c r="L1905" s="5"/>
      <c r="M1905" s="12"/>
      <c r="N1905" s="12"/>
      <c r="O1905" s="5"/>
      <c r="P1905" s="5"/>
      <c r="Q1905" s="10"/>
      <c r="R1905" s="37"/>
      <c r="S1905" s="5"/>
      <c r="T1905" s="6"/>
      <c r="U1905" s="10"/>
      <c r="V1905" s="10"/>
      <c r="W1905" s="12"/>
      <c r="X1905" s="5"/>
      <c r="Y1905" s="11"/>
      <c r="Z1905" s="2"/>
      <c r="AA1905" s="64"/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2"/>
      <c r="DH1905" s="1"/>
      <c r="DI1905" s="1"/>
      <c r="DJ1905" s="1"/>
      <c r="DK1905" s="1"/>
      <c r="DL1905" s="1"/>
      <c r="DM1905" s="1"/>
    </row>
    <row r="1906" spans="1:117" x14ac:dyDescent="0.2">
      <c r="A1906" s="97"/>
      <c r="B1906" s="5"/>
      <c r="C1906" s="5"/>
      <c r="D1906" s="63"/>
      <c r="E1906" s="11"/>
      <c r="F1906" s="143"/>
      <c r="G1906" s="9"/>
      <c r="H1906" s="64"/>
      <c r="I1906" s="64"/>
      <c r="J1906" s="1"/>
      <c r="K1906" s="1"/>
      <c r="L1906" s="5"/>
      <c r="M1906" s="12"/>
      <c r="N1906" s="12"/>
      <c r="O1906" s="5"/>
      <c r="P1906" s="5"/>
      <c r="Q1906" s="10"/>
      <c r="R1906" s="37"/>
      <c r="S1906" s="5"/>
      <c r="T1906" s="6"/>
      <c r="U1906" s="10"/>
      <c r="V1906" s="10"/>
      <c r="W1906" s="12"/>
      <c r="X1906" s="5"/>
      <c r="Y1906" s="11"/>
      <c r="Z1906" s="2"/>
      <c r="AA1906" s="64"/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2"/>
      <c r="DH1906" s="1"/>
      <c r="DI1906" s="1"/>
      <c r="DJ1906" s="1"/>
      <c r="DK1906" s="1"/>
      <c r="DL1906" s="1"/>
      <c r="DM1906" s="1"/>
    </row>
    <row r="1907" spans="1:117" x14ac:dyDescent="0.2">
      <c r="A1907" s="97"/>
      <c r="B1907" s="5"/>
      <c r="C1907" s="5"/>
      <c r="D1907" s="63"/>
      <c r="E1907" s="11"/>
      <c r="F1907" s="143"/>
      <c r="G1907" s="9"/>
      <c r="H1907" s="64"/>
      <c r="I1907" s="64"/>
      <c r="J1907" s="1"/>
      <c r="K1907" s="1"/>
      <c r="L1907" s="5"/>
      <c r="M1907" s="12"/>
      <c r="N1907" s="12"/>
      <c r="O1907" s="5"/>
      <c r="P1907" s="5"/>
      <c r="Q1907" s="10"/>
      <c r="R1907" s="37"/>
      <c r="S1907" s="5"/>
      <c r="T1907" s="6"/>
      <c r="U1907" s="10"/>
      <c r="V1907" s="10"/>
      <c r="W1907" s="12"/>
      <c r="X1907" s="5"/>
      <c r="Y1907" s="11"/>
      <c r="Z1907" s="2"/>
      <c r="AA1907" s="64"/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2"/>
      <c r="DH1907" s="1"/>
      <c r="DI1907" s="1"/>
      <c r="DJ1907" s="1"/>
      <c r="DK1907" s="1"/>
      <c r="DL1907" s="1"/>
      <c r="DM1907" s="1"/>
    </row>
    <row r="1908" spans="1:117" x14ac:dyDescent="0.2">
      <c r="A1908" s="97"/>
      <c r="B1908" s="5"/>
      <c r="C1908" s="5"/>
      <c r="D1908" s="63"/>
      <c r="E1908" s="11"/>
      <c r="F1908" s="143"/>
      <c r="G1908" s="9"/>
      <c r="H1908" s="64"/>
      <c r="I1908" s="64"/>
      <c r="J1908" s="1"/>
      <c r="K1908" s="1"/>
      <c r="L1908" s="5"/>
      <c r="M1908" s="12"/>
      <c r="N1908" s="12"/>
      <c r="O1908" s="5"/>
      <c r="P1908" s="5"/>
      <c r="Q1908" s="10"/>
      <c r="R1908" s="37"/>
      <c r="S1908" s="5"/>
      <c r="T1908" s="6"/>
      <c r="U1908" s="10"/>
      <c r="V1908" s="10"/>
      <c r="W1908" s="12"/>
      <c r="X1908" s="5"/>
      <c r="Y1908" s="11"/>
      <c r="Z1908" s="2"/>
      <c r="AA1908" s="64"/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2"/>
      <c r="DH1908" s="1"/>
      <c r="DI1908" s="1"/>
      <c r="DJ1908" s="1"/>
      <c r="DK1908" s="1"/>
      <c r="DL1908" s="1"/>
      <c r="DM1908" s="1"/>
    </row>
    <row r="1909" spans="1:117" x14ac:dyDescent="0.2">
      <c r="A1909" s="97"/>
      <c r="B1909" s="5"/>
      <c r="C1909" s="5"/>
      <c r="D1909" s="63"/>
      <c r="E1909" s="11"/>
      <c r="F1909" s="143"/>
      <c r="G1909" s="9"/>
      <c r="H1909" s="64"/>
      <c r="I1909" s="64"/>
      <c r="J1909" s="1"/>
      <c r="K1909" s="1"/>
      <c r="L1909" s="5"/>
      <c r="M1909" s="12"/>
      <c r="N1909" s="12"/>
      <c r="O1909" s="5"/>
      <c r="P1909" s="5"/>
      <c r="Q1909" s="10"/>
      <c r="R1909" s="37"/>
      <c r="S1909" s="5"/>
      <c r="T1909" s="6"/>
      <c r="U1909" s="10"/>
      <c r="V1909" s="10"/>
      <c r="W1909" s="12"/>
      <c r="X1909" s="5"/>
      <c r="Y1909" s="11"/>
      <c r="Z1909" s="2"/>
      <c r="AA1909" s="64"/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2"/>
      <c r="DH1909" s="1"/>
      <c r="DI1909" s="1"/>
      <c r="DJ1909" s="1"/>
      <c r="DK1909" s="1"/>
      <c r="DL1909" s="1"/>
      <c r="DM1909" s="1"/>
    </row>
    <row r="1910" spans="1:117" x14ac:dyDescent="0.2">
      <c r="A1910" s="97"/>
      <c r="B1910" s="5"/>
      <c r="C1910" s="5"/>
      <c r="D1910" s="63"/>
      <c r="E1910" s="11"/>
      <c r="F1910" s="143"/>
      <c r="G1910" s="9"/>
      <c r="H1910" s="64"/>
      <c r="I1910" s="64"/>
      <c r="J1910" s="1"/>
      <c r="K1910" s="1"/>
      <c r="L1910" s="5"/>
      <c r="M1910" s="12"/>
      <c r="N1910" s="12"/>
      <c r="O1910" s="5"/>
      <c r="P1910" s="5"/>
      <c r="Q1910" s="10"/>
      <c r="R1910" s="37"/>
      <c r="S1910" s="5"/>
      <c r="T1910" s="6"/>
      <c r="U1910" s="10"/>
      <c r="V1910" s="10"/>
      <c r="W1910" s="12"/>
      <c r="X1910" s="5"/>
      <c r="Y1910" s="11"/>
      <c r="Z1910" s="2"/>
      <c r="AA1910" s="64"/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2"/>
      <c r="DH1910" s="1"/>
      <c r="DI1910" s="1"/>
      <c r="DJ1910" s="1"/>
      <c r="DK1910" s="1"/>
      <c r="DL1910" s="1"/>
      <c r="DM1910" s="1"/>
    </row>
    <row r="1911" spans="1:117" x14ac:dyDescent="0.2">
      <c r="A1911" s="97"/>
      <c r="B1911" s="5"/>
      <c r="C1911" s="5"/>
      <c r="D1911" s="63"/>
      <c r="E1911" s="11"/>
      <c r="F1911" s="143"/>
      <c r="G1911" s="9"/>
      <c r="H1911" s="64"/>
      <c r="I1911" s="64"/>
      <c r="J1911" s="1"/>
      <c r="K1911" s="1"/>
      <c r="L1911" s="5"/>
      <c r="M1911" s="12"/>
      <c r="N1911" s="12"/>
      <c r="O1911" s="5"/>
      <c r="P1911" s="5"/>
      <c r="Q1911" s="10"/>
      <c r="R1911" s="37"/>
      <c r="S1911" s="5"/>
      <c r="T1911" s="6"/>
      <c r="U1911" s="10"/>
      <c r="V1911" s="10"/>
      <c r="W1911" s="12"/>
      <c r="X1911" s="5"/>
      <c r="Y1911" s="11"/>
      <c r="Z1911" s="2"/>
      <c r="AA1911" s="64"/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2"/>
      <c r="DH1911" s="1"/>
      <c r="DI1911" s="1"/>
      <c r="DJ1911" s="1"/>
      <c r="DK1911" s="1"/>
      <c r="DL1911" s="1"/>
      <c r="DM1911" s="1"/>
    </row>
    <row r="1912" spans="1:117" x14ac:dyDescent="0.2">
      <c r="A1912" s="97"/>
      <c r="B1912" s="5"/>
      <c r="C1912" s="5"/>
      <c r="D1912" s="63"/>
      <c r="E1912" s="11"/>
      <c r="F1912" s="143"/>
      <c r="G1912" s="9"/>
      <c r="H1912" s="64"/>
      <c r="I1912" s="64"/>
      <c r="J1912" s="1"/>
      <c r="K1912" s="1"/>
      <c r="L1912" s="5"/>
      <c r="M1912" s="12"/>
      <c r="N1912" s="12"/>
      <c r="O1912" s="5"/>
      <c r="P1912" s="5"/>
      <c r="Q1912" s="10"/>
      <c r="R1912" s="37"/>
      <c r="S1912" s="5"/>
      <c r="T1912" s="6"/>
      <c r="U1912" s="10"/>
      <c r="V1912" s="10"/>
      <c r="W1912" s="12"/>
      <c r="X1912" s="5"/>
      <c r="Y1912" s="11"/>
      <c r="Z1912" s="2"/>
      <c r="AA1912" s="64"/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2"/>
      <c r="DH1912" s="1"/>
      <c r="DI1912" s="1"/>
      <c r="DJ1912" s="1"/>
      <c r="DK1912" s="1"/>
      <c r="DL1912" s="1"/>
      <c r="DM1912" s="1"/>
    </row>
    <row r="1913" spans="1:117" x14ac:dyDescent="0.2">
      <c r="A1913" s="97"/>
      <c r="B1913" s="5"/>
      <c r="C1913" s="5"/>
      <c r="D1913" s="63"/>
      <c r="E1913" s="11"/>
      <c r="F1913" s="143"/>
      <c r="G1913" s="9"/>
      <c r="H1913" s="64"/>
      <c r="I1913" s="64"/>
      <c r="J1913" s="1"/>
      <c r="K1913" s="1"/>
      <c r="L1913" s="5"/>
      <c r="M1913" s="12"/>
      <c r="N1913" s="12"/>
      <c r="O1913" s="5"/>
      <c r="P1913" s="5"/>
      <c r="Q1913" s="10"/>
      <c r="R1913" s="37"/>
      <c r="S1913" s="5"/>
      <c r="T1913" s="6"/>
      <c r="U1913" s="10"/>
      <c r="V1913" s="10"/>
      <c r="W1913" s="12"/>
      <c r="X1913" s="5"/>
      <c r="Y1913" s="11"/>
      <c r="Z1913" s="2"/>
      <c r="AA1913" s="64"/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2"/>
      <c r="DH1913" s="1"/>
      <c r="DI1913" s="1"/>
      <c r="DJ1913" s="1"/>
      <c r="DK1913" s="1"/>
      <c r="DL1913" s="1"/>
      <c r="DM1913" s="1"/>
    </row>
    <row r="1914" spans="1:117" x14ac:dyDescent="0.2">
      <c r="A1914" s="97"/>
      <c r="B1914" s="5"/>
      <c r="C1914" s="5"/>
      <c r="D1914" s="63"/>
      <c r="E1914" s="11"/>
      <c r="F1914" s="143"/>
      <c r="G1914" s="9"/>
      <c r="H1914" s="64"/>
      <c r="I1914" s="64"/>
      <c r="J1914" s="1"/>
      <c r="K1914" s="1"/>
      <c r="L1914" s="5"/>
      <c r="M1914" s="12"/>
      <c r="N1914" s="12"/>
      <c r="O1914" s="5"/>
      <c r="P1914" s="5"/>
      <c r="Q1914" s="10"/>
      <c r="R1914" s="37"/>
      <c r="S1914" s="5"/>
      <c r="T1914" s="6"/>
      <c r="U1914" s="10"/>
      <c r="V1914" s="10"/>
      <c r="W1914" s="12"/>
      <c r="X1914" s="5"/>
      <c r="Y1914" s="11"/>
      <c r="Z1914" s="2"/>
      <c r="AA1914" s="64"/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2"/>
      <c r="DH1914" s="1"/>
      <c r="DI1914" s="1"/>
      <c r="DJ1914" s="1"/>
      <c r="DK1914" s="1"/>
      <c r="DL1914" s="1"/>
      <c r="DM1914" s="1"/>
    </row>
    <row r="1915" spans="1:117" x14ac:dyDescent="0.2">
      <c r="A1915" s="97"/>
      <c r="B1915" s="5"/>
      <c r="C1915" s="5"/>
      <c r="D1915" s="63"/>
      <c r="E1915" s="11"/>
      <c r="F1915" s="143"/>
      <c r="G1915" s="9"/>
      <c r="H1915" s="64"/>
      <c r="I1915" s="64"/>
      <c r="J1915" s="1"/>
      <c r="K1915" s="1"/>
      <c r="L1915" s="5"/>
      <c r="M1915" s="12"/>
      <c r="N1915" s="12"/>
      <c r="O1915" s="5"/>
      <c r="P1915" s="5"/>
      <c r="Q1915" s="10"/>
      <c r="R1915" s="37"/>
      <c r="S1915" s="5"/>
      <c r="T1915" s="6"/>
      <c r="U1915" s="10"/>
      <c r="V1915" s="10"/>
      <c r="W1915" s="12"/>
      <c r="X1915" s="5"/>
      <c r="Y1915" s="11"/>
      <c r="Z1915" s="2"/>
      <c r="AA1915" s="64"/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2"/>
      <c r="DH1915" s="1"/>
      <c r="DI1915" s="1"/>
      <c r="DJ1915" s="1"/>
      <c r="DK1915" s="1"/>
      <c r="DL1915" s="1"/>
      <c r="DM1915" s="1"/>
    </row>
    <row r="1916" spans="1:117" x14ac:dyDescent="0.2">
      <c r="A1916" s="97"/>
      <c r="B1916" s="5"/>
      <c r="C1916" s="5"/>
      <c r="D1916" s="63"/>
      <c r="E1916" s="11"/>
      <c r="F1916" s="143"/>
      <c r="G1916" s="9"/>
      <c r="H1916" s="64"/>
      <c r="I1916" s="64"/>
      <c r="J1916" s="1"/>
      <c r="K1916" s="1"/>
      <c r="L1916" s="5"/>
      <c r="M1916" s="12"/>
      <c r="N1916" s="12"/>
      <c r="O1916" s="5"/>
      <c r="P1916" s="5"/>
      <c r="Q1916" s="10"/>
      <c r="R1916" s="37"/>
      <c r="S1916" s="5"/>
      <c r="T1916" s="6"/>
      <c r="U1916" s="10"/>
      <c r="V1916" s="10"/>
      <c r="W1916" s="12"/>
      <c r="X1916" s="5"/>
      <c r="Y1916" s="11"/>
      <c r="Z1916" s="2"/>
      <c r="AA1916" s="64"/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2"/>
      <c r="DH1916" s="1"/>
      <c r="DI1916" s="1"/>
      <c r="DJ1916" s="1"/>
      <c r="DK1916" s="1"/>
      <c r="DL1916" s="1"/>
      <c r="DM1916" s="1"/>
    </row>
    <row r="1917" spans="1:117" x14ac:dyDescent="0.2">
      <c r="A1917" s="97"/>
      <c r="B1917" s="5"/>
      <c r="C1917" s="5"/>
      <c r="D1917" s="63"/>
      <c r="E1917" s="11"/>
      <c r="F1917" s="143"/>
      <c r="G1917" s="9"/>
      <c r="H1917" s="64"/>
      <c r="I1917" s="64"/>
      <c r="J1917" s="1"/>
      <c r="K1917" s="1"/>
      <c r="L1917" s="5"/>
      <c r="M1917" s="12"/>
      <c r="N1917" s="12"/>
      <c r="O1917" s="5"/>
      <c r="P1917" s="5"/>
      <c r="Q1917" s="10"/>
      <c r="R1917" s="37"/>
      <c r="S1917" s="5"/>
      <c r="T1917" s="6"/>
      <c r="U1917" s="10"/>
      <c r="V1917" s="10"/>
      <c r="W1917" s="12"/>
      <c r="X1917" s="5"/>
      <c r="Y1917" s="11"/>
      <c r="Z1917" s="2"/>
      <c r="AA1917" s="64"/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2"/>
      <c r="DH1917" s="1"/>
      <c r="DI1917" s="1"/>
      <c r="DJ1917" s="1"/>
      <c r="DK1917" s="1"/>
      <c r="DL1917" s="1"/>
      <c r="DM1917" s="1"/>
    </row>
    <row r="1918" spans="1:117" x14ac:dyDescent="0.2">
      <c r="A1918" s="97"/>
      <c r="B1918" s="5"/>
      <c r="C1918" s="5"/>
      <c r="D1918" s="63"/>
      <c r="E1918" s="11"/>
      <c r="F1918" s="143"/>
      <c r="G1918" s="9"/>
      <c r="H1918" s="64"/>
      <c r="I1918" s="64"/>
      <c r="J1918" s="1"/>
      <c r="K1918" s="1"/>
      <c r="L1918" s="5"/>
      <c r="M1918" s="12"/>
      <c r="N1918" s="12"/>
      <c r="O1918" s="5"/>
      <c r="P1918" s="5"/>
      <c r="Q1918" s="10"/>
      <c r="R1918" s="37"/>
      <c r="S1918" s="5"/>
      <c r="T1918" s="6"/>
      <c r="U1918" s="10"/>
      <c r="V1918" s="10"/>
      <c r="W1918" s="12"/>
      <c r="X1918" s="5"/>
      <c r="Y1918" s="11"/>
      <c r="Z1918" s="2"/>
      <c r="AA1918" s="64"/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2"/>
      <c r="DH1918" s="1"/>
      <c r="DI1918" s="1"/>
      <c r="DJ1918" s="1"/>
      <c r="DK1918" s="1"/>
      <c r="DL1918" s="1"/>
      <c r="DM1918" s="1"/>
    </row>
    <row r="1919" spans="1:117" x14ac:dyDescent="0.2">
      <c r="A1919" s="97"/>
      <c r="B1919" s="5"/>
      <c r="C1919" s="5"/>
      <c r="D1919" s="63"/>
      <c r="E1919" s="11"/>
      <c r="F1919" s="143"/>
      <c r="G1919" s="9"/>
      <c r="H1919" s="64"/>
      <c r="I1919" s="64"/>
      <c r="J1919" s="1"/>
      <c r="K1919" s="1"/>
      <c r="L1919" s="5"/>
      <c r="M1919" s="12"/>
      <c r="N1919" s="12"/>
      <c r="O1919" s="5"/>
      <c r="P1919" s="5"/>
      <c r="Q1919" s="10"/>
      <c r="R1919" s="37"/>
      <c r="S1919" s="5"/>
      <c r="T1919" s="6"/>
      <c r="U1919" s="10"/>
      <c r="V1919" s="10"/>
      <c r="W1919" s="12"/>
      <c r="X1919" s="5"/>
      <c r="Y1919" s="11"/>
      <c r="Z1919" s="2"/>
      <c r="AA1919" s="64"/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2"/>
      <c r="DH1919" s="1"/>
      <c r="DI1919" s="1"/>
      <c r="DJ1919" s="1"/>
      <c r="DK1919" s="1"/>
      <c r="DL1919" s="1"/>
      <c r="DM1919" s="1"/>
    </row>
    <row r="1920" spans="1:117" x14ac:dyDescent="0.2">
      <c r="A1920" s="97"/>
      <c r="B1920" s="5"/>
      <c r="C1920" s="5"/>
      <c r="D1920" s="63"/>
      <c r="E1920" s="11"/>
      <c r="F1920" s="143"/>
      <c r="G1920" s="9"/>
      <c r="H1920" s="64"/>
      <c r="I1920" s="64"/>
      <c r="J1920" s="1"/>
      <c r="K1920" s="1"/>
      <c r="L1920" s="5"/>
      <c r="M1920" s="12"/>
      <c r="N1920" s="12"/>
      <c r="O1920" s="5"/>
      <c r="P1920" s="5"/>
      <c r="Q1920" s="10"/>
      <c r="R1920" s="37"/>
      <c r="S1920" s="5"/>
      <c r="T1920" s="6"/>
      <c r="U1920" s="10"/>
      <c r="V1920" s="10"/>
      <c r="W1920" s="12"/>
      <c r="X1920" s="5"/>
      <c r="Y1920" s="11"/>
      <c r="Z1920" s="2"/>
      <c r="AA1920" s="64"/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2"/>
      <c r="DH1920" s="1"/>
      <c r="DI1920" s="1"/>
      <c r="DJ1920" s="1"/>
      <c r="DK1920" s="1"/>
      <c r="DL1920" s="1"/>
      <c r="DM1920" s="1"/>
    </row>
    <row r="1921" spans="1:117" x14ac:dyDescent="0.2">
      <c r="A1921" s="97"/>
      <c r="B1921" s="5"/>
      <c r="C1921" s="5"/>
      <c r="D1921" s="63"/>
      <c r="E1921" s="11"/>
      <c r="F1921" s="143"/>
      <c r="G1921" s="9"/>
      <c r="H1921" s="64"/>
      <c r="I1921" s="64"/>
      <c r="J1921" s="1"/>
      <c r="K1921" s="1"/>
      <c r="L1921" s="5"/>
      <c r="M1921" s="12"/>
      <c r="N1921" s="12"/>
      <c r="O1921" s="5"/>
      <c r="P1921" s="5"/>
      <c r="Q1921" s="10"/>
      <c r="R1921" s="37"/>
      <c r="S1921" s="5"/>
      <c r="T1921" s="6"/>
      <c r="U1921" s="10"/>
      <c r="V1921" s="10"/>
      <c r="W1921" s="12"/>
      <c r="X1921" s="5"/>
      <c r="Y1921" s="11"/>
      <c r="Z1921" s="2"/>
      <c r="AA1921" s="64"/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2"/>
      <c r="DH1921" s="1"/>
      <c r="DI1921" s="1"/>
      <c r="DJ1921" s="1"/>
      <c r="DK1921" s="1"/>
      <c r="DL1921" s="1"/>
      <c r="DM1921" s="1"/>
    </row>
    <row r="1922" spans="1:117" x14ac:dyDescent="0.2">
      <c r="A1922" s="97"/>
      <c r="B1922" s="5"/>
      <c r="C1922" s="5"/>
      <c r="D1922" s="63"/>
      <c r="E1922" s="11"/>
      <c r="F1922" s="143"/>
      <c r="G1922" s="9"/>
      <c r="H1922" s="64"/>
      <c r="I1922" s="64"/>
      <c r="J1922" s="1"/>
      <c r="K1922" s="1"/>
      <c r="L1922" s="5"/>
      <c r="M1922" s="12"/>
      <c r="N1922" s="12"/>
      <c r="O1922" s="5"/>
      <c r="P1922" s="5"/>
      <c r="Q1922" s="10"/>
      <c r="R1922" s="37"/>
      <c r="S1922" s="5"/>
      <c r="T1922" s="6"/>
      <c r="U1922" s="10"/>
      <c r="V1922" s="10"/>
      <c r="W1922" s="12"/>
      <c r="X1922" s="5"/>
      <c r="Y1922" s="11"/>
      <c r="Z1922" s="2"/>
      <c r="AA1922" s="64"/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2"/>
      <c r="DH1922" s="1"/>
      <c r="DI1922" s="1"/>
      <c r="DJ1922" s="1"/>
      <c r="DK1922" s="1"/>
      <c r="DL1922" s="1"/>
      <c r="DM1922" s="1"/>
    </row>
    <row r="1923" spans="1:117" x14ac:dyDescent="0.2">
      <c r="A1923" s="97"/>
      <c r="B1923" s="5"/>
      <c r="C1923" s="5"/>
      <c r="D1923" s="63"/>
      <c r="E1923" s="11"/>
      <c r="F1923" s="143"/>
      <c r="G1923" s="9"/>
      <c r="H1923" s="64"/>
      <c r="I1923" s="64"/>
      <c r="J1923" s="1"/>
      <c r="K1923" s="1"/>
      <c r="L1923" s="5"/>
      <c r="M1923" s="12"/>
      <c r="N1923" s="12"/>
      <c r="O1923" s="5"/>
      <c r="P1923" s="5"/>
      <c r="Q1923" s="10"/>
      <c r="R1923" s="37"/>
      <c r="S1923" s="5"/>
      <c r="T1923" s="6"/>
      <c r="U1923" s="10"/>
      <c r="V1923" s="10"/>
      <c r="W1923" s="12"/>
      <c r="X1923" s="5"/>
      <c r="Y1923" s="11"/>
      <c r="Z1923" s="2"/>
      <c r="AA1923" s="64"/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2"/>
      <c r="DH1923" s="1"/>
      <c r="DI1923" s="1"/>
      <c r="DJ1923" s="1"/>
      <c r="DK1923" s="1"/>
      <c r="DL1923" s="1"/>
      <c r="DM1923" s="1"/>
    </row>
    <row r="1924" spans="1:117" x14ac:dyDescent="0.2">
      <c r="A1924" s="97"/>
      <c r="B1924" s="5"/>
      <c r="C1924" s="5"/>
      <c r="D1924" s="63"/>
      <c r="E1924" s="11"/>
      <c r="F1924" s="143"/>
      <c r="G1924" s="9"/>
      <c r="H1924" s="64"/>
      <c r="I1924" s="64"/>
      <c r="J1924" s="1"/>
      <c r="K1924" s="1"/>
      <c r="L1924" s="5"/>
      <c r="M1924" s="12"/>
      <c r="N1924" s="12"/>
      <c r="O1924" s="5"/>
      <c r="P1924" s="5"/>
      <c r="Q1924" s="10"/>
      <c r="R1924" s="37"/>
      <c r="S1924" s="5"/>
      <c r="T1924" s="6"/>
      <c r="U1924" s="10"/>
      <c r="V1924" s="10"/>
      <c r="W1924" s="12"/>
      <c r="X1924" s="5"/>
      <c r="Y1924" s="11"/>
      <c r="Z1924" s="2"/>
      <c r="AA1924" s="64"/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2"/>
      <c r="DH1924" s="1"/>
      <c r="DI1924" s="1"/>
      <c r="DJ1924" s="1"/>
      <c r="DK1924" s="1"/>
      <c r="DL1924" s="1"/>
      <c r="DM1924" s="1"/>
    </row>
    <row r="1925" spans="1:117" x14ac:dyDescent="0.2">
      <c r="A1925" s="97"/>
      <c r="B1925" s="5"/>
      <c r="C1925" s="5"/>
      <c r="D1925" s="63"/>
      <c r="E1925" s="11"/>
      <c r="F1925" s="143"/>
      <c r="G1925" s="9"/>
      <c r="H1925" s="64"/>
      <c r="I1925" s="64"/>
      <c r="J1925" s="1"/>
      <c r="K1925" s="1"/>
      <c r="L1925" s="5"/>
      <c r="M1925" s="12"/>
      <c r="N1925" s="12"/>
      <c r="O1925" s="5"/>
      <c r="P1925" s="5"/>
      <c r="Q1925" s="10"/>
      <c r="R1925" s="37"/>
      <c r="S1925" s="5"/>
      <c r="T1925" s="6"/>
      <c r="U1925" s="10"/>
      <c r="V1925" s="10"/>
      <c r="W1925" s="12"/>
      <c r="X1925" s="5"/>
      <c r="Y1925" s="11"/>
      <c r="Z1925" s="2"/>
      <c r="AA1925" s="64"/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2"/>
      <c r="DH1925" s="1"/>
      <c r="DI1925" s="1"/>
      <c r="DJ1925" s="1"/>
      <c r="DK1925" s="1"/>
      <c r="DL1925" s="1"/>
      <c r="DM1925" s="1"/>
    </row>
    <row r="1926" spans="1:117" x14ac:dyDescent="0.2">
      <c r="A1926" s="97"/>
      <c r="B1926" s="5"/>
      <c r="C1926" s="5"/>
      <c r="D1926" s="63"/>
      <c r="E1926" s="11"/>
      <c r="F1926" s="143"/>
      <c r="G1926" s="9"/>
      <c r="H1926" s="64"/>
      <c r="I1926" s="64"/>
      <c r="J1926" s="1"/>
      <c r="K1926" s="1"/>
      <c r="L1926" s="5"/>
      <c r="M1926" s="12"/>
      <c r="N1926" s="12"/>
      <c r="O1926" s="5"/>
      <c r="P1926" s="5"/>
      <c r="Q1926" s="10"/>
      <c r="R1926" s="37"/>
      <c r="S1926" s="5"/>
      <c r="T1926" s="6"/>
      <c r="U1926" s="10"/>
      <c r="V1926" s="10"/>
      <c r="W1926" s="12"/>
      <c r="X1926" s="5"/>
      <c r="Y1926" s="11"/>
      <c r="Z1926" s="2"/>
      <c r="AA1926" s="64"/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2"/>
      <c r="DH1926" s="1"/>
      <c r="DI1926" s="1"/>
      <c r="DJ1926" s="1"/>
      <c r="DK1926" s="1"/>
      <c r="DL1926" s="1"/>
      <c r="DM1926" s="1"/>
    </row>
    <row r="1927" spans="1:117" x14ac:dyDescent="0.2">
      <c r="A1927" s="97"/>
      <c r="B1927" s="5"/>
      <c r="C1927" s="5"/>
      <c r="D1927" s="63"/>
      <c r="E1927" s="11"/>
      <c r="F1927" s="143"/>
      <c r="G1927" s="9"/>
      <c r="H1927" s="64"/>
      <c r="I1927" s="64"/>
      <c r="J1927" s="1"/>
      <c r="K1927" s="1"/>
      <c r="L1927" s="5"/>
      <c r="M1927" s="12"/>
      <c r="N1927" s="12"/>
      <c r="O1927" s="5"/>
      <c r="P1927" s="5"/>
      <c r="Q1927" s="10"/>
      <c r="R1927" s="37"/>
      <c r="S1927" s="5"/>
      <c r="T1927" s="6"/>
      <c r="U1927" s="10"/>
      <c r="V1927" s="10"/>
      <c r="W1927" s="12"/>
      <c r="X1927" s="5"/>
      <c r="Y1927" s="11"/>
      <c r="Z1927" s="2"/>
      <c r="AA1927" s="64"/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2"/>
      <c r="DH1927" s="1"/>
      <c r="DI1927" s="1"/>
      <c r="DJ1927" s="1"/>
      <c r="DK1927" s="1"/>
      <c r="DL1927" s="1"/>
      <c r="DM1927" s="1"/>
    </row>
    <row r="1928" spans="1:117" x14ac:dyDescent="0.2">
      <c r="A1928" s="97"/>
      <c r="B1928" s="5"/>
      <c r="C1928" s="5"/>
      <c r="D1928" s="63"/>
      <c r="E1928" s="11"/>
      <c r="F1928" s="143"/>
      <c r="G1928" s="9"/>
      <c r="H1928" s="64"/>
      <c r="I1928" s="64"/>
      <c r="J1928" s="1"/>
      <c r="K1928" s="1"/>
      <c r="L1928" s="5"/>
      <c r="M1928" s="12"/>
      <c r="N1928" s="12"/>
      <c r="O1928" s="5"/>
      <c r="P1928" s="5"/>
      <c r="Q1928" s="10"/>
      <c r="R1928" s="37"/>
      <c r="S1928" s="5"/>
      <c r="T1928" s="6"/>
      <c r="U1928" s="10"/>
      <c r="V1928" s="10"/>
      <c r="W1928" s="12"/>
      <c r="X1928" s="5"/>
      <c r="Y1928" s="11"/>
      <c r="Z1928" s="2"/>
      <c r="AA1928" s="64"/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2"/>
      <c r="DH1928" s="1"/>
      <c r="DI1928" s="1"/>
      <c r="DJ1928" s="1"/>
      <c r="DK1928" s="1"/>
      <c r="DL1928" s="1"/>
      <c r="DM1928" s="1"/>
    </row>
    <row r="1929" spans="1:117" x14ac:dyDescent="0.2">
      <c r="A1929" s="97"/>
      <c r="B1929" s="5"/>
      <c r="C1929" s="5"/>
      <c r="D1929" s="63"/>
      <c r="E1929" s="11"/>
      <c r="F1929" s="143"/>
      <c r="G1929" s="9"/>
      <c r="H1929" s="64"/>
      <c r="I1929" s="64"/>
      <c r="J1929" s="1"/>
      <c r="K1929" s="1"/>
      <c r="L1929" s="5"/>
      <c r="M1929" s="12"/>
      <c r="N1929" s="12"/>
      <c r="O1929" s="5"/>
      <c r="P1929" s="5"/>
      <c r="Q1929" s="10"/>
      <c r="R1929" s="37"/>
      <c r="S1929" s="5"/>
      <c r="T1929" s="6"/>
      <c r="U1929" s="10"/>
      <c r="V1929" s="10"/>
      <c r="W1929" s="12"/>
      <c r="X1929" s="5"/>
      <c r="Y1929" s="11"/>
      <c r="Z1929" s="2"/>
      <c r="AA1929" s="64"/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2"/>
      <c r="DH1929" s="1"/>
      <c r="DI1929" s="1"/>
      <c r="DJ1929" s="1"/>
      <c r="DK1929" s="1"/>
      <c r="DL1929" s="1"/>
      <c r="DM1929" s="1"/>
    </row>
    <row r="1930" spans="1:117" x14ac:dyDescent="0.2">
      <c r="A1930" s="97"/>
      <c r="B1930" s="5"/>
      <c r="C1930" s="5"/>
      <c r="D1930" s="63"/>
      <c r="E1930" s="11"/>
      <c r="F1930" s="143"/>
      <c r="G1930" s="9"/>
      <c r="H1930" s="64"/>
      <c r="I1930" s="64"/>
      <c r="J1930" s="1"/>
      <c r="K1930" s="1"/>
      <c r="L1930" s="5"/>
      <c r="M1930" s="12"/>
      <c r="N1930" s="12"/>
      <c r="O1930" s="5"/>
      <c r="P1930" s="5"/>
      <c r="Q1930" s="10"/>
      <c r="R1930" s="37"/>
      <c r="S1930" s="5"/>
      <c r="T1930" s="6"/>
      <c r="U1930" s="10"/>
      <c r="V1930" s="10"/>
      <c r="W1930" s="12"/>
      <c r="X1930" s="5"/>
      <c r="Y1930" s="11"/>
      <c r="Z1930" s="2"/>
      <c r="AA1930" s="64"/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2"/>
      <c r="DH1930" s="1"/>
      <c r="DI1930" s="1"/>
      <c r="DJ1930" s="1"/>
      <c r="DK1930" s="1"/>
      <c r="DL1930" s="1"/>
      <c r="DM1930" s="1"/>
    </row>
    <row r="1931" spans="1:117" x14ac:dyDescent="0.2">
      <c r="A1931" s="97"/>
      <c r="B1931" s="5"/>
      <c r="C1931" s="5"/>
      <c r="D1931" s="63"/>
      <c r="E1931" s="11"/>
      <c r="F1931" s="143"/>
      <c r="G1931" s="9"/>
      <c r="H1931" s="64"/>
      <c r="I1931" s="64"/>
      <c r="J1931" s="1"/>
      <c r="K1931" s="1"/>
      <c r="L1931" s="5"/>
      <c r="M1931" s="12"/>
      <c r="N1931" s="12"/>
      <c r="O1931" s="5"/>
      <c r="P1931" s="5"/>
      <c r="Q1931" s="10"/>
      <c r="R1931" s="37"/>
      <c r="S1931" s="5"/>
      <c r="T1931" s="6"/>
      <c r="U1931" s="10"/>
      <c r="V1931" s="10"/>
      <c r="W1931" s="12"/>
      <c r="X1931" s="5"/>
      <c r="Y1931" s="11"/>
      <c r="Z1931" s="2"/>
      <c r="AA1931" s="64"/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2"/>
      <c r="DH1931" s="1"/>
      <c r="DI1931" s="1"/>
      <c r="DJ1931" s="1"/>
      <c r="DK1931" s="1"/>
      <c r="DL1931" s="1"/>
      <c r="DM1931" s="1"/>
    </row>
    <row r="1932" spans="1:117" x14ac:dyDescent="0.2">
      <c r="A1932" s="97"/>
      <c r="B1932" s="5"/>
      <c r="C1932" s="5"/>
      <c r="D1932" s="63"/>
      <c r="E1932" s="11"/>
      <c r="F1932" s="143"/>
      <c r="G1932" s="9"/>
      <c r="H1932" s="64"/>
      <c r="I1932" s="64"/>
      <c r="J1932" s="1"/>
      <c r="K1932" s="1"/>
      <c r="L1932" s="5"/>
      <c r="M1932" s="12"/>
      <c r="N1932" s="12"/>
      <c r="O1932" s="5"/>
      <c r="P1932" s="5"/>
      <c r="Q1932" s="10"/>
      <c r="R1932" s="37"/>
      <c r="S1932" s="5"/>
      <c r="T1932" s="6"/>
      <c r="U1932" s="10"/>
      <c r="V1932" s="10"/>
      <c r="W1932" s="12"/>
      <c r="X1932" s="5"/>
      <c r="Y1932" s="11"/>
      <c r="Z1932" s="2"/>
      <c r="AA1932" s="64"/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2"/>
      <c r="DH1932" s="1"/>
      <c r="DI1932" s="1"/>
      <c r="DJ1932" s="1"/>
      <c r="DK1932" s="1"/>
      <c r="DL1932" s="1"/>
      <c r="DM1932" s="1"/>
    </row>
    <row r="1933" spans="1:117" x14ac:dyDescent="0.2">
      <c r="A1933" s="97"/>
      <c r="B1933" s="5"/>
      <c r="C1933" s="5"/>
      <c r="D1933" s="63"/>
      <c r="E1933" s="11"/>
      <c r="F1933" s="143"/>
      <c r="G1933" s="9"/>
      <c r="H1933" s="64"/>
      <c r="I1933" s="64"/>
      <c r="J1933" s="1"/>
      <c r="K1933" s="1"/>
      <c r="L1933" s="5"/>
      <c r="M1933" s="12"/>
      <c r="N1933" s="12"/>
      <c r="O1933" s="5"/>
      <c r="P1933" s="5"/>
      <c r="Q1933" s="10"/>
      <c r="R1933" s="37"/>
      <c r="S1933" s="5"/>
      <c r="T1933" s="6"/>
      <c r="U1933" s="10"/>
      <c r="V1933" s="10"/>
      <c r="W1933" s="12"/>
      <c r="X1933" s="5"/>
      <c r="Y1933" s="11"/>
      <c r="Z1933" s="2"/>
      <c r="AA1933" s="64"/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2"/>
      <c r="DH1933" s="1"/>
      <c r="DI1933" s="1"/>
      <c r="DJ1933" s="1"/>
      <c r="DK1933" s="1"/>
      <c r="DL1933" s="1"/>
      <c r="DM1933" s="1"/>
    </row>
    <row r="1934" spans="1:117" x14ac:dyDescent="0.2">
      <c r="A1934" s="97"/>
      <c r="B1934" s="5"/>
      <c r="C1934" s="5"/>
      <c r="D1934" s="63"/>
      <c r="E1934" s="11"/>
      <c r="F1934" s="143"/>
      <c r="G1934" s="9"/>
      <c r="H1934" s="64"/>
      <c r="I1934" s="64"/>
      <c r="J1934" s="1"/>
      <c r="K1934" s="1"/>
      <c r="L1934" s="5"/>
      <c r="M1934" s="12"/>
      <c r="N1934" s="12"/>
      <c r="O1934" s="5"/>
      <c r="P1934" s="5"/>
      <c r="Q1934" s="10"/>
      <c r="R1934" s="37"/>
      <c r="S1934" s="5"/>
      <c r="T1934" s="6"/>
      <c r="U1934" s="10"/>
      <c r="V1934" s="10"/>
      <c r="W1934" s="12"/>
      <c r="X1934" s="5"/>
      <c r="Y1934" s="11"/>
      <c r="Z1934" s="2"/>
      <c r="AA1934" s="64"/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2"/>
      <c r="DH1934" s="1"/>
      <c r="DI1934" s="1"/>
      <c r="DJ1934" s="1"/>
      <c r="DK1934" s="1"/>
      <c r="DL1934" s="1"/>
      <c r="DM1934" s="1"/>
    </row>
    <row r="1935" spans="1:117" x14ac:dyDescent="0.2">
      <c r="A1935" s="97"/>
      <c r="B1935" s="5"/>
      <c r="C1935" s="5"/>
      <c r="D1935" s="63"/>
      <c r="E1935" s="11"/>
      <c r="F1935" s="143"/>
      <c r="G1935" s="9"/>
      <c r="H1935" s="64"/>
      <c r="I1935" s="64"/>
      <c r="J1935" s="1"/>
      <c r="K1935" s="1"/>
      <c r="L1935" s="5"/>
      <c r="M1935" s="12"/>
      <c r="N1935" s="12"/>
      <c r="O1935" s="5"/>
      <c r="P1935" s="5"/>
      <c r="Q1935" s="10"/>
      <c r="R1935" s="37"/>
      <c r="S1935" s="5"/>
      <c r="T1935" s="6"/>
      <c r="U1935" s="10"/>
      <c r="V1935" s="10"/>
      <c r="W1935" s="12"/>
      <c r="X1935" s="5"/>
      <c r="Y1935" s="11"/>
      <c r="Z1935" s="2"/>
      <c r="AA1935" s="64"/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2"/>
      <c r="DH1935" s="1"/>
      <c r="DI1935" s="1"/>
      <c r="DJ1935" s="1"/>
      <c r="DK1935" s="1"/>
      <c r="DL1935" s="1"/>
      <c r="DM1935" s="1"/>
    </row>
    <row r="1936" spans="1:117" x14ac:dyDescent="0.2">
      <c r="A1936" s="97"/>
      <c r="B1936" s="5"/>
      <c r="C1936" s="5"/>
      <c r="D1936" s="63"/>
      <c r="E1936" s="11"/>
      <c r="F1936" s="143"/>
      <c r="G1936" s="9"/>
      <c r="H1936" s="64"/>
      <c r="I1936" s="64"/>
      <c r="J1936" s="1"/>
      <c r="K1936" s="1"/>
      <c r="L1936" s="5"/>
      <c r="M1936" s="12"/>
      <c r="N1936" s="12"/>
      <c r="O1936" s="5"/>
      <c r="P1936" s="5"/>
      <c r="Q1936" s="10"/>
      <c r="R1936" s="37"/>
      <c r="S1936" s="5"/>
      <c r="T1936" s="6"/>
      <c r="U1936" s="10"/>
      <c r="V1936" s="10"/>
      <c r="W1936" s="12"/>
      <c r="X1936" s="5"/>
      <c r="Y1936" s="11"/>
      <c r="Z1936" s="2"/>
      <c r="AA1936" s="64"/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2"/>
      <c r="DH1936" s="1"/>
      <c r="DI1936" s="1"/>
      <c r="DJ1936" s="1"/>
      <c r="DK1936" s="1"/>
      <c r="DL1936" s="1"/>
      <c r="DM1936" s="1"/>
    </row>
    <row r="1937" spans="1:117" x14ac:dyDescent="0.2">
      <c r="A1937" s="97"/>
      <c r="B1937" s="5"/>
      <c r="C1937" s="5"/>
      <c r="D1937" s="63"/>
      <c r="E1937" s="11"/>
      <c r="F1937" s="143"/>
      <c r="G1937" s="9"/>
      <c r="H1937" s="64"/>
      <c r="I1937" s="64"/>
      <c r="J1937" s="1"/>
      <c r="K1937" s="1"/>
      <c r="L1937" s="5"/>
      <c r="M1937" s="12"/>
      <c r="N1937" s="12"/>
      <c r="O1937" s="5"/>
      <c r="P1937" s="5"/>
      <c r="Q1937" s="10"/>
      <c r="R1937" s="37"/>
      <c r="S1937" s="5"/>
      <c r="T1937" s="6"/>
      <c r="U1937" s="10"/>
      <c r="V1937" s="10"/>
      <c r="W1937" s="12"/>
      <c r="X1937" s="5"/>
      <c r="Y1937" s="11"/>
      <c r="Z1937" s="2"/>
      <c r="AA1937" s="64"/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2"/>
      <c r="DH1937" s="1"/>
      <c r="DI1937" s="1"/>
      <c r="DJ1937" s="1"/>
      <c r="DK1937" s="1"/>
      <c r="DL1937" s="1"/>
      <c r="DM1937" s="1"/>
    </row>
    <row r="1938" spans="1:117" x14ac:dyDescent="0.2">
      <c r="A1938" s="97"/>
      <c r="B1938" s="5"/>
      <c r="C1938" s="5"/>
      <c r="D1938" s="63"/>
      <c r="E1938" s="11"/>
      <c r="F1938" s="143"/>
      <c r="G1938" s="9"/>
      <c r="H1938" s="64"/>
      <c r="I1938" s="64"/>
      <c r="J1938" s="1"/>
      <c r="K1938" s="1"/>
      <c r="L1938" s="5"/>
      <c r="M1938" s="12"/>
      <c r="N1938" s="12"/>
      <c r="O1938" s="5"/>
      <c r="P1938" s="5"/>
      <c r="Q1938" s="10"/>
      <c r="R1938" s="37"/>
      <c r="S1938" s="5"/>
      <c r="T1938" s="6"/>
      <c r="U1938" s="10"/>
      <c r="V1938" s="10"/>
      <c r="W1938" s="12"/>
      <c r="X1938" s="5"/>
      <c r="Y1938" s="11"/>
      <c r="Z1938" s="2"/>
      <c r="AA1938" s="64"/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2"/>
      <c r="DH1938" s="1"/>
      <c r="DI1938" s="1"/>
      <c r="DJ1938" s="1"/>
      <c r="DK1938" s="1"/>
      <c r="DL1938" s="1"/>
      <c r="DM1938" s="1"/>
    </row>
    <row r="1939" spans="1:117" x14ac:dyDescent="0.2">
      <c r="A1939" s="97"/>
      <c r="B1939" s="5"/>
      <c r="C1939" s="5"/>
      <c r="D1939" s="63"/>
      <c r="E1939" s="11"/>
      <c r="F1939" s="143"/>
      <c r="G1939" s="9"/>
      <c r="H1939" s="64"/>
      <c r="I1939" s="64"/>
      <c r="J1939" s="1"/>
      <c r="K1939" s="1"/>
      <c r="L1939" s="5"/>
      <c r="M1939" s="12"/>
      <c r="N1939" s="12"/>
      <c r="O1939" s="5"/>
      <c r="P1939" s="5"/>
      <c r="Q1939" s="10"/>
      <c r="R1939" s="37"/>
      <c r="S1939" s="5"/>
      <c r="T1939" s="6"/>
      <c r="U1939" s="10"/>
      <c r="V1939" s="10"/>
      <c r="W1939" s="12"/>
      <c r="X1939" s="5"/>
      <c r="Y1939" s="11"/>
      <c r="Z1939" s="2"/>
      <c r="AA1939" s="64"/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2"/>
      <c r="DH1939" s="1"/>
      <c r="DI1939" s="1"/>
      <c r="DJ1939" s="1"/>
      <c r="DK1939" s="1"/>
      <c r="DL1939" s="1"/>
      <c r="DM1939" s="1"/>
    </row>
    <row r="1940" spans="1:117" x14ac:dyDescent="0.2">
      <c r="A1940" s="97"/>
      <c r="B1940" s="5"/>
      <c r="C1940" s="5"/>
      <c r="D1940" s="63"/>
      <c r="E1940" s="11"/>
      <c r="F1940" s="143"/>
      <c r="G1940" s="9"/>
      <c r="H1940" s="64"/>
      <c r="I1940" s="64"/>
      <c r="J1940" s="1"/>
      <c r="K1940" s="1"/>
      <c r="L1940" s="5"/>
      <c r="M1940" s="12"/>
      <c r="N1940" s="12"/>
      <c r="O1940" s="5"/>
      <c r="P1940" s="5"/>
      <c r="Q1940" s="10"/>
      <c r="R1940" s="37"/>
      <c r="S1940" s="5"/>
      <c r="T1940" s="6"/>
      <c r="U1940" s="10"/>
      <c r="V1940" s="10"/>
      <c r="W1940" s="12"/>
      <c r="X1940" s="5"/>
      <c r="Y1940" s="11"/>
      <c r="Z1940" s="2"/>
      <c r="AA1940" s="64"/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2"/>
      <c r="DH1940" s="1"/>
      <c r="DI1940" s="1"/>
      <c r="DJ1940" s="1"/>
      <c r="DK1940" s="1"/>
      <c r="DL1940" s="1"/>
      <c r="DM1940" s="1"/>
    </row>
    <row r="1941" spans="1:117" x14ac:dyDescent="0.2">
      <c r="A1941" s="97"/>
      <c r="B1941" s="5"/>
      <c r="C1941" s="5"/>
      <c r="D1941" s="63"/>
      <c r="E1941" s="11"/>
      <c r="F1941" s="143"/>
      <c r="G1941" s="9"/>
      <c r="H1941" s="64"/>
      <c r="I1941" s="64"/>
      <c r="J1941" s="1"/>
      <c r="K1941" s="1"/>
      <c r="L1941" s="5"/>
      <c r="M1941" s="12"/>
      <c r="N1941" s="12"/>
      <c r="O1941" s="5"/>
      <c r="P1941" s="5"/>
      <c r="Q1941" s="10"/>
      <c r="R1941" s="37"/>
      <c r="S1941" s="5"/>
      <c r="T1941" s="6"/>
      <c r="U1941" s="10"/>
      <c r="V1941" s="10"/>
      <c r="W1941" s="12"/>
      <c r="X1941" s="5"/>
      <c r="Y1941" s="11"/>
      <c r="Z1941" s="2"/>
      <c r="AA1941" s="64"/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2"/>
      <c r="DH1941" s="1"/>
      <c r="DI1941" s="1"/>
      <c r="DJ1941" s="1"/>
      <c r="DK1941" s="1"/>
      <c r="DL1941" s="1"/>
      <c r="DM1941" s="1"/>
    </row>
    <row r="1942" spans="1:117" x14ac:dyDescent="0.2">
      <c r="A1942" s="97"/>
      <c r="B1942" s="5"/>
      <c r="C1942" s="5"/>
      <c r="D1942" s="63"/>
      <c r="E1942" s="11"/>
      <c r="F1942" s="143"/>
      <c r="G1942" s="9"/>
      <c r="H1942" s="64"/>
      <c r="I1942" s="64"/>
      <c r="J1942" s="1"/>
      <c r="K1942" s="1"/>
      <c r="L1942" s="5"/>
      <c r="M1942" s="12"/>
      <c r="N1942" s="12"/>
      <c r="O1942" s="5"/>
      <c r="P1942" s="5"/>
      <c r="Q1942" s="10"/>
      <c r="R1942" s="37"/>
      <c r="S1942" s="5"/>
      <c r="T1942" s="6"/>
      <c r="U1942" s="10"/>
      <c r="V1942" s="10"/>
      <c r="W1942" s="12"/>
      <c r="X1942" s="5"/>
      <c r="Y1942" s="11"/>
      <c r="Z1942" s="2"/>
      <c r="AA1942" s="64"/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2"/>
      <c r="DH1942" s="1"/>
      <c r="DI1942" s="1"/>
      <c r="DJ1942" s="1"/>
      <c r="DK1942" s="1"/>
      <c r="DL1942" s="1"/>
      <c r="DM1942" s="1"/>
    </row>
    <row r="1943" spans="1:117" x14ac:dyDescent="0.2">
      <c r="A1943" s="97"/>
      <c r="B1943" s="5"/>
      <c r="C1943" s="5"/>
      <c r="D1943" s="63"/>
      <c r="E1943" s="11"/>
      <c r="F1943" s="143"/>
      <c r="G1943" s="9"/>
      <c r="H1943" s="64"/>
      <c r="I1943" s="64"/>
      <c r="J1943" s="1"/>
      <c r="K1943" s="1"/>
      <c r="L1943" s="5"/>
      <c r="M1943" s="12"/>
      <c r="N1943" s="12"/>
      <c r="O1943" s="5"/>
      <c r="P1943" s="5"/>
      <c r="Q1943" s="10"/>
      <c r="R1943" s="37"/>
      <c r="S1943" s="5"/>
      <c r="T1943" s="6"/>
      <c r="U1943" s="10"/>
      <c r="V1943" s="10"/>
      <c r="W1943" s="12"/>
      <c r="X1943" s="5"/>
      <c r="Y1943" s="11"/>
      <c r="Z1943" s="2"/>
      <c r="AA1943" s="64"/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2"/>
      <c r="DH1943" s="1"/>
      <c r="DI1943" s="1"/>
      <c r="DJ1943" s="1"/>
      <c r="DK1943" s="1"/>
      <c r="DL1943" s="1"/>
      <c r="DM1943" s="1"/>
    </row>
    <row r="1944" spans="1:117" x14ac:dyDescent="0.2">
      <c r="A1944" s="97"/>
      <c r="B1944" s="5"/>
      <c r="C1944" s="5"/>
      <c r="D1944" s="63"/>
      <c r="E1944" s="11"/>
      <c r="F1944" s="143"/>
      <c r="G1944" s="9"/>
      <c r="H1944" s="64"/>
      <c r="I1944" s="64"/>
      <c r="J1944" s="1"/>
      <c r="K1944" s="1"/>
      <c r="L1944" s="5"/>
      <c r="M1944" s="12"/>
      <c r="N1944" s="12"/>
      <c r="O1944" s="5"/>
      <c r="P1944" s="5"/>
      <c r="Q1944" s="10"/>
      <c r="R1944" s="37"/>
      <c r="S1944" s="5"/>
      <c r="T1944" s="6"/>
      <c r="U1944" s="10"/>
      <c r="V1944" s="10"/>
      <c r="W1944" s="12"/>
      <c r="X1944" s="5"/>
      <c r="Y1944" s="11"/>
      <c r="Z1944" s="2"/>
      <c r="AA1944" s="64"/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2"/>
      <c r="DH1944" s="1"/>
      <c r="DI1944" s="1"/>
      <c r="DJ1944" s="1"/>
      <c r="DK1944" s="1"/>
      <c r="DL1944" s="1"/>
      <c r="DM1944" s="1"/>
    </row>
    <row r="1945" spans="1:117" x14ac:dyDescent="0.2">
      <c r="A1945" s="97"/>
      <c r="B1945" s="5"/>
      <c r="C1945" s="5"/>
      <c r="D1945" s="63"/>
      <c r="E1945" s="11"/>
      <c r="F1945" s="143"/>
      <c r="G1945" s="9"/>
      <c r="H1945" s="64"/>
      <c r="I1945" s="64"/>
      <c r="J1945" s="1"/>
      <c r="K1945" s="1"/>
      <c r="L1945" s="5"/>
      <c r="M1945" s="12"/>
      <c r="N1945" s="12"/>
      <c r="O1945" s="5"/>
      <c r="P1945" s="5"/>
      <c r="Q1945" s="10"/>
      <c r="R1945" s="37"/>
      <c r="S1945" s="5"/>
      <c r="T1945" s="6"/>
      <c r="U1945" s="10"/>
      <c r="V1945" s="10"/>
      <c r="W1945" s="12"/>
      <c r="X1945" s="5"/>
      <c r="Y1945" s="11"/>
      <c r="Z1945" s="2"/>
      <c r="AA1945" s="64"/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2"/>
      <c r="DH1945" s="1"/>
      <c r="DI1945" s="1"/>
      <c r="DJ1945" s="1"/>
      <c r="DK1945" s="1"/>
      <c r="DL1945" s="1"/>
      <c r="DM1945" s="1"/>
    </row>
    <row r="1946" spans="1:117" x14ac:dyDescent="0.2">
      <c r="A1946" s="97"/>
      <c r="B1946" s="5"/>
      <c r="C1946" s="5"/>
      <c r="D1946" s="63"/>
      <c r="E1946" s="11"/>
      <c r="F1946" s="143"/>
      <c r="G1946" s="9"/>
      <c r="H1946" s="64"/>
      <c r="I1946" s="64"/>
      <c r="J1946" s="1"/>
      <c r="K1946" s="1"/>
      <c r="L1946" s="5"/>
      <c r="M1946" s="12"/>
      <c r="N1946" s="12"/>
      <c r="O1946" s="5"/>
      <c r="P1946" s="5"/>
      <c r="Q1946" s="10"/>
      <c r="R1946" s="37"/>
      <c r="S1946" s="5"/>
      <c r="T1946" s="6"/>
      <c r="U1946" s="10"/>
      <c r="V1946" s="10"/>
      <c r="W1946" s="12"/>
      <c r="X1946" s="5"/>
      <c r="Y1946" s="11"/>
      <c r="Z1946" s="2"/>
      <c r="AA1946" s="64"/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2"/>
      <c r="DH1946" s="1"/>
      <c r="DI1946" s="1"/>
      <c r="DJ1946" s="1"/>
      <c r="DK1946" s="1"/>
      <c r="DL1946" s="1"/>
      <c r="DM1946" s="1"/>
    </row>
    <row r="1947" spans="1:117" x14ac:dyDescent="0.2">
      <c r="A1947" s="97"/>
      <c r="B1947" s="5"/>
      <c r="C1947" s="5"/>
      <c r="D1947" s="63"/>
      <c r="E1947" s="11"/>
      <c r="F1947" s="143"/>
      <c r="G1947" s="9"/>
      <c r="H1947" s="64"/>
      <c r="I1947" s="64"/>
      <c r="J1947" s="1"/>
      <c r="K1947" s="1"/>
      <c r="L1947" s="5"/>
      <c r="M1947" s="12"/>
      <c r="N1947" s="12"/>
      <c r="O1947" s="5"/>
      <c r="P1947" s="5"/>
      <c r="Q1947" s="10"/>
      <c r="R1947" s="37"/>
      <c r="S1947" s="5"/>
      <c r="T1947" s="6"/>
      <c r="U1947" s="10"/>
      <c r="V1947" s="10"/>
      <c r="W1947" s="12"/>
      <c r="X1947" s="5"/>
      <c r="Y1947" s="11"/>
      <c r="Z1947" s="2"/>
      <c r="AA1947" s="64"/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2"/>
      <c r="DH1947" s="1"/>
      <c r="DI1947" s="1"/>
      <c r="DJ1947" s="1"/>
      <c r="DK1947" s="1"/>
      <c r="DL1947" s="1"/>
      <c r="DM1947" s="1"/>
    </row>
    <row r="1948" spans="1:117" x14ac:dyDescent="0.2">
      <c r="A1948" s="97"/>
      <c r="B1948" s="5"/>
      <c r="C1948" s="5"/>
      <c r="D1948" s="63"/>
      <c r="E1948" s="11"/>
      <c r="F1948" s="143"/>
      <c r="G1948" s="9"/>
      <c r="H1948" s="64"/>
      <c r="I1948" s="64"/>
      <c r="J1948" s="1"/>
      <c r="K1948" s="1"/>
      <c r="L1948" s="5"/>
      <c r="M1948" s="12"/>
      <c r="N1948" s="12"/>
      <c r="O1948" s="5"/>
      <c r="P1948" s="5"/>
      <c r="Q1948" s="10"/>
      <c r="R1948" s="37"/>
      <c r="S1948" s="5"/>
      <c r="T1948" s="6"/>
      <c r="U1948" s="10"/>
      <c r="V1948" s="10"/>
      <c r="W1948" s="12"/>
      <c r="X1948" s="5"/>
      <c r="Y1948" s="11"/>
      <c r="Z1948" s="2"/>
      <c r="AA1948" s="64"/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2"/>
      <c r="DH1948" s="1"/>
      <c r="DI1948" s="1"/>
      <c r="DJ1948" s="1"/>
      <c r="DK1948" s="1"/>
      <c r="DL1948" s="1"/>
      <c r="DM1948" s="1"/>
    </row>
    <row r="1949" spans="1:117" x14ac:dyDescent="0.2">
      <c r="A1949" s="97"/>
      <c r="B1949" s="5"/>
      <c r="C1949" s="5"/>
      <c r="D1949" s="63"/>
      <c r="E1949" s="11"/>
      <c r="F1949" s="143"/>
      <c r="G1949" s="9"/>
      <c r="H1949" s="64"/>
      <c r="I1949" s="64"/>
      <c r="J1949" s="1"/>
      <c r="K1949" s="1"/>
      <c r="L1949" s="5"/>
      <c r="M1949" s="12"/>
      <c r="N1949" s="12"/>
      <c r="O1949" s="5"/>
      <c r="P1949" s="5"/>
      <c r="Q1949" s="10"/>
      <c r="R1949" s="37"/>
      <c r="S1949" s="5"/>
      <c r="T1949" s="6"/>
      <c r="U1949" s="10"/>
      <c r="V1949" s="10"/>
      <c r="W1949" s="12"/>
      <c r="X1949" s="5"/>
      <c r="Y1949" s="11"/>
      <c r="Z1949" s="2"/>
      <c r="AA1949" s="64"/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2"/>
      <c r="DH1949" s="1"/>
      <c r="DI1949" s="1"/>
      <c r="DJ1949" s="1"/>
      <c r="DK1949" s="1"/>
      <c r="DL1949" s="1"/>
      <c r="DM1949" s="1"/>
    </row>
    <row r="1950" spans="1:117" x14ac:dyDescent="0.2">
      <c r="A1950" s="97"/>
      <c r="B1950" s="5"/>
      <c r="C1950" s="5"/>
      <c r="D1950" s="63"/>
      <c r="E1950" s="11"/>
      <c r="F1950" s="143"/>
      <c r="G1950" s="9"/>
      <c r="H1950" s="64"/>
      <c r="I1950" s="64"/>
      <c r="J1950" s="1"/>
      <c r="K1950" s="1"/>
      <c r="L1950" s="5"/>
      <c r="M1950" s="12"/>
      <c r="N1950" s="12"/>
      <c r="O1950" s="5"/>
      <c r="P1950" s="5"/>
      <c r="Q1950" s="10"/>
      <c r="R1950" s="37"/>
      <c r="S1950" s="5"/>
      <c r="T1950" s="6"/>
      <c r="U1950" s="10"/>
      <c r="V1950" s="10"/>
      <c r="W1950" s="12"/>
      <c r="X1950" s="5"/>
      <c r="Y1950" s="11"/>
      <c r="Z1950" s="2"/>
      <c r="AA1950" s="64"/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2"/>
      <c r="DH1950" s="1"/>
      <c r="DI1950" s="1"/>
      <c r="DJ1950" s="1"/>
      <c r="DK1950" s="1"/>
      <c r="DL1950" s="1"/>
      <c r="DM1950" s="1"/>
    </row>
    <row r="1951" spans="1:117" x14ac:dyDescent="0.2">
      <c r="A1951" s="97"/>
      <c r="B1951" s="5"/>
      <c r="C1951" s="5"/>
      <c r="D1951" s="63"/>
      <c r="E1951" s="11"/>
      <c r="F1951" s="143"/>
      <c r="G1951" s="9"/>
      <c r="H1951" s="64"/>
      <c r="I1951" s="64"/>
      <c r="J1951" s="1"/>
      <c r="K1951" s="1"/>
      <c r="L1951" s="5"/>
      <c r="M1951" s="12"/>
      <c r="N1951" s="12"/>
      <c r="O1951" s="5"/>
      <c r="P1951" s="5"/>
      <c r="Q1951" s="10"/>
      <c r="R1951" s="37"/>
      <c r="S1951" s="5"/>
      <c r="T1951" s="6"/>
      <c r="U1951" s="10"/>
      <c r="V1951" s="10"/>
      <c r="W1951" s="12"/>
      <c r="X1951" s="5"/>
      <c r="Y1951" s="11"/>
      <c r="Z1951" s="2"/>
      <c r="AA1951" s="64"/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2"/>
      <c r="DH1951" s="1"/>
      <c r="DI1951" s="1"/>
      <c r="DJ1951" s="1"/>
      <c r="DK1951" s="1"/>
      <c r="DL1951" s="1"/>
      <c r="DM1951" s="1"/>
    </row>
    <row r="1952" spans="1:117" x14ac:dyDescent="0.2">
      <c r="A1952" s="97"/>
      <c r="B1952" s="5"/>
      <c r="C1952" s="5"/>
      <c r="D1952" s="63"/>
      <c r="E1952" s="11"/>
      <c r="F1952" s="143"/>
      <c r="G1952" s="9"/>
      <c r="H1952" s="64"/>
      <c r="I1952" s="64"/>
      <c r="J1952" s="1"/>
      <c r="K1952" s="1"/>
      <c r="L1952" s="5"/>
      <c r="M1952" s="12"/>
      <c r="N1952" s="12"/>
      <c r="O1952" s="5"/>
      <c r="P1952" s="5"/>
      <c r="Q1952" s="10"/>
      <c r="R1952" s="37"/>
      <c r="S1952" s="5"/>
      <c r="T1952" s="6"/>
      <c r="U1952" s="10"/>
      <c r="V1952" s="10"/>
      <c r="W1952" s="12"/>
      <c r="X1952" s="5"/>
      <c r="Y1952" s="11"/>
      <c r="Z1952" s="2"/>
      <c r="AA1952" s="64"/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2"/>
      <c r="DH1952" s="1"/>
      <c r="DI1952" s="1"/>
      <c r="DJ1952" s="1"/>
      <c r="DK1952" s="1"/>
      <c r="DL1952" s="1"/>
      <c r="DM1952" s="1"/>
    </row>
    <row r="1953" spans="1:117" x14ac:dyDescent="0.2">
      <c r="A1953" s="97"/>
      <c r="B1953" s="5"/>
      <c r="C1953" s="5"/>
      <c r="D1953" s="63"/>
      <c r="E1953" s="11"/>
      <c r="F1953" s="143"/>
      <c r="G1953" s="9"/>
      <c r="H1953" s="64"/>
      <c r="I1953" s="64"/>
      <c r="J1953" s="1"/>
      <c r="K1953" s="1"/>
      <c r="L1953" s="5"/>
      <c r="M1953" s="12"/>
      <c r="N1953" s="12"/>
      <c r="O1953" s="5"/>
      <c r="P1953" s="5"/>
      <c r="Q1953" s="10"/>
      <c r="R1953" s="37"/>
      <c r="S1953" s="5"/>
      <c r="T1953" s="6"/>
      <c r="U1953" s="10"/>
      <c r="V1953" s="10"/>
      <c r="W1953" s="12"/>
      <c r="X1953" s="5"/>
      <c r="Y1953" s="11"/>
      <c r="Z1953" s="2"/>
      <c r="AA1953" s="64"/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2"/>
      <c r="DH1953" s="1"/>
      <c r="DI1953" s="1"/>
      <c r="DJ1953" s="1"/>
      <c r="DK1953" s="1"/>
      <c r="DL1953" s="1"/>
      <c r="DM1953" s="1"/>
    </row>
    <row r="1954" spans="1:117" x14ac:dyDescent="0.2">
      <c r="A1954" s="97"/>
      <c r="B1954" s="5"/>
      <c r="C1954" s="5"/>
      <c r="D1954" s="63"/>
      <c r="E1954" s="11"/>
      <c r="F1954" s="143"/>
      <c r="G1954" s="9"/>
      <c r="H1954" s="64"/>
      <c r="I1954" s="64"/>
      <c r="J1954" s="1"/>
      <c r="K1954" s="1"/>
      <c r="L1954" s="5"/>
      <c r="M1954" s="12"/>
      <c r="N1954" s="12"/>
      <c r="O1954" s="5"/>
      <c r="P1954" s="5"/>
      <c r="Q1954" s="10"/>
      <c r="R1954" s="37"/>
      <c r="S1954" s="5"/>
      <c r="T1954" s="6"/>
      <c r="U1954" s="10"/>
      <c r="V1954" s="10"/>
      <c r="W1954" s="12"/>
      <c r="X1954" s="5"/>
      <c r="Y1954" s="11"/>
      <c r="Z1954" s="2"/>
      <c r="AA1954" s="64"/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2"/>
      <c r="DH1954" s="1"/>
      <c r="DI1954" s="1"/>
      <c r="DJ1954" s="1"/>
      <c r="DK1954" s="1"/>
      <c r="DL1954" s="1"/>
      <c r="DM1954" s="1"/>
    </row>
    <row r="1955" spans="1:117" x14ac:dyDescent="0.2">
      <c r="A1955" s="97"/>
      <c r="B1955" s="5"/>
      <c r="C1955" s="5"/>
      <c r="D1955" s="63"/>
      <c r="E1955" s="11"/>
      <c r="F1955" s="143"/>
      <c r="G1955" s="9"/>
      <c r="H1955" s="64"/>
      <c r="I1955" s="64"/>
      <c r="J1955" s="1"/>
      <c r="K1955" s="1"/>
      <c r="L1955" s="5"/>
      <c r="M1955" s="12"/>
      <c r="N1955" s="12"/>
      <c r="O1955" s="5"/>
      <c r="P1955" s="5"/>
      <c r="Q1955" s="10"/>
      <c r="R1955" s="37"/>
      <c r="S1955" s="5"/>
      <c r="T1955" s="6"/>
      <c r="U1955" s="10"/>
      <c r="V1955" s="10"/>
      <c r="W1955" s="12"/>
      <c r="X1955" s="5"/>
      <c r="Y1955" s="11"/>
      <c r="Z1955" s="2"/>
      <c r="AA1955" s="64"/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2"/>
      <c r="DH1955" s="1"/>
      <c r="DI1955" s="1"/>
      <c r="DJ1955" s="1"/>
      <c r="DK1955" s="1"/>
      <c r="DL1955" s="1"/>
      <c r="DM1955" s="1"/>
    </row>
    <row r="1956" spans="1:117" x14ac:dyDescent="0.2">
      <c r="A1956" s="97"/>
      <c r="B1956" s="5"/>
      <c r="C1956" s="5"/>
      <c r="D1956" s="63"/>
      <c r="E1956" s="11"/>
      <c r="F1956" s="143"/>
      <c r="G1956" s="9"/>
      <c r="H1956" s="64"/>
      <c r="I1956" s="64"/>
      <c r="J1956" s="1"/>
      <c r="K1956" s="1"/>
      <c r="L1956" s="5"/>
      <c r="M1956" s="12"/>
      <c r="N1956" s="12"/>
      <c r="O1956" s="5"/>
      <c r="P1956" s="5"/>
      <c r="Q1956" s="10"/>
      <c r="R1956" s="37"/>
      <c r="S1956" s="5"/>
      <c r="T1956" s="6"/>
      <c r="U1956" s="10"/>
      <c r="V1956" s="10"/>
      <c r="W1956" s="12"/>
      <c r="X1956" s="5"/>
      <c r="Y1956" s="11"/>
      <c r="Z1956" s="2"/>
      <c r="AA1956" s="64"/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2"/>
      <c r="DH1956" s="1"/>
      <c r="DI1956" s="1"/>
      <c r="DJ1956" s="1"/>
      <c r="DK1956" s="1"/>
      <c r="DL1956" s="1"/>
      <c r="DM1956" s="1"/>
    </row>
    <row r="1957" spans="1:117" x14ac:dyDescent="0.2">
      <c r="A1957" s="97"/>
      <c r="B1957" s="5"/>
      <c r="C1957" s="5"/>
      <c r="D1957" s="63"/>
      <c r="E1957" s="11"/>
      <c r="F1957" s="143"/>
      <c r="G1957" s="9"/>
      <c r="H1957" s="64"/>
      <c r="I1957" s="64"/>
      <c r="J1957" s="1"/>
      <c r="K1957" s="1"/>
      <c r="L1957" s="5"/>
      <c r="M1957" s="12"/>
      <c r="N1957" s="12"/>
      <c r="O1957" s="5"/>
      <c r="P1957" s="5"/>
      <c r="Q1957" s="10"/>
      <c r="R1957" s="37"/>
      <c r="S1957" s="5"/>
      <c r="T1957" s="6"/>
      <c r="U1957" s="10"/>
      <c r="V1957" s="10"/>
      <c r="W1957" s="12"/>
      <c r="X1957" s="5"/>
      <c r="Y1957" s="11"/>
      <c r="Z1957" s="2"/>
      <c r="AA1957" s="64"/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2"/>
      <c r="DH1957" s="1"/>
      <c r="DI1957" s="1"/>
      <c r="DJ1957" s="1"/>
      <c r="DK1957" s="1"/>
      <c r="DL1957" s="1"/>
      <c r="DM1957" s="1"/>
    </row>
    <row r="1958" spans="1:117" x14ac:dyDescent="0.2">
      <c r="A1958" s="97"/>
      <c r="B1958" s="5"/>
      <c r="C1958" s="5"/>
      <c r="D1958" s="63"/>
      <c r="E1958" s="11"/>
      <c r="F1958" s="143"/>
      <c r="G1958" s="9"/>
      <c r="H1958" s="64"/>
      <c r="I1958" s="64"/>
      <c r="J1958" s="1"/>
      <c r="K1958" s="1"/>
      <c r="L1958" s="5"/>
      <c r="M1958" s="12"/>
      <c r="N1958" s="12"/>
      <c r="O1958" s="5"/>
      <c r="P1958" s="5"/>
      <c r="Q1958" s="10"/>
      <c r="R1958" s="37"/>
      <c r="S1958" s="5"/>
      <c r="T1958" s="6"/>
      <c r="U1958" s="10"/>
      <c r="V1958" s="10"/>
      <c r="W1958" s="12"/>
      <c r="X1958" s="5"/>
      <c r="Y1958" s="11"/>
      <c r="Z1958" s="2"/>
      <c r="AA1958" s="64"/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2"/>
      <c r="DH1958" s="1"/>
      <c r="DI1958" s="1"/>
      <c r="DJ1958" s="1"/>
      <c r="DK1958" s="1"/>
      <c r="DL1958" s="1"/>
      <c r="DM1958" s="1"/>
    </row>
    <row r="1959" spans="1:117" x14ac:dyDescent="0.2">
      <c r="A1959" s="97"/>
      <c r="B1959" s="5"/>
      <c r="C1959" s="5"/>
      <c r="D1959" s="63"/>
      <c r="E1959" s="11"/>
      <c r="F1959" s="143"/>
      <c r="G1959" s="9"/>
      <c r="H1959" s="64"/>
      <c r="I1959" s="64"/>
      <c r="J1959" s="1"/>
      <c r="K1959" s="1"/>
      <c r="L1959" s="5"/>
      <c r="M1959" s="12"/>
      <c r="N1959" s="12"/>
      <c r="O1959" s="5"/>
      <c r="P1959" s="5"/>
      <c r="Q1959" s="10"/>
      <c r="R1959" s="37"/>
      <c r="S1959" s="5"/>
      <c r="T1959" s="6"/>
      <c r="U1959" s="10"/>
      <c r="V1959" s="10"/>
      <c r="W1959" s="12"/>
      <c r="X1959" s="5"/>
      <c r="Y1959" s="11"/>
      <c r="Z1959" s="2"/>
      <c r="AA1959" s="64"/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2"/>
      <c r="DH1959" s="1"/>
      <c r="DI1959" s="1"/>
      <c r="DJ1959" s="1"/>
      <c r="DK1959" s="1"/>
      <c r="DL1959" s="1"/>
      <c r="DM1959" s="1"/>
    </row>
    <row r="1960" spans="1:117" x14ac:dyDescent="0.2">
      <c r="A1960" s="97"/>
      <c r="B1960" s="5"/>
      <c r="C1960" s="5"/>
      <c r="D1960" s="63"/>
      <c r="E1960" s="11"/>
      <c r="F1960" s="143"/>
      <c r="G1960" s="9"/>
      <c r="H1960" s="64"/>
      <c r="I1960" s="64"/>
      <c r="J1960" s="1"/>
      <c r="K1960" s="1"/>
      <c r="L1960" s="5"/>
      <c r="M1960" s="12"/>
      <c r="N1960" s="12"/>
      <c r="O1960" s="5"/>
      <c r="P1960" s="5"/>
      <c r="Q1960" s="10"/>
      <c r="R1960" s="37"/>
      <c r="S1960" s="5"/>
      <c r="T1960" s="6"/>
      <c r="U1960" s="10"/>
      <c r="V1960" s="10"/>
      <c r="W1960" s="12"/>
      <c r="X1960" s="5"/>
      <c r="Y1960" s="11"/>
      <c r="Z1960" s="2"/>
      <c r="AA1960" s="64"/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2"/>
      <c r="DH1960" s="1"/>
      <c r="DI1960" s="1"/>
      <c r="DJ1960" s="1"/>
      <c r="DK1960" s="1"/>
      <c r="DL1960" s="1"/>
      <c r="DM1960" s="1"/>
    </row>
    <row r="1961" spans="1:117" x14ac:dyDescent="0.2">
      <c r="A1961" s="97"/>
      <c r="B1961" s="5"/>
      <c r="C1961" s="5"/>
      <c r="D1961" s="63"/>
      <c r="E1961" s="11"/>
      <c r="F1961" s="143"/>
      <c r="G1961" s="9"/>
      <c r="H1961" s="64"/>
      <c r="I1961" s="64"/>
      <c r="J1961" s="1"/>
      <c r="K1961" s="1"/>
      <c r="L1961" s="5"/>
      <c r="M1961" s="12"/>
      <c r="N1961" s="12"/>
      <c r="O1961" s="5"/>
      <c r="P1961" s="5"/>
      <c r="Q1961" s="10"/>
      <c r="R1961" s="37"/>
      <c r="S1961" s="5"/>
      <c r="T1961" s="6"/>
      <c r="U1961" s="10"/>
      <c r="V1961" s="10"/>
      <c r="W1961" s="12"/>
      <c r="X1961" s="5"/>
      <c r="Y1961" s="11"/>
      <c r="Z1961" s="2"/>
      <c r="AA1961" s="64"/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2"/>
      <c r="DH1961" s="1"/>
      <c r="DI1961" s="1"/>
      <c r="DJ1961" s="1"/>
      <c r="DK1961" s="1"/>
      <c r="DL1961" s="1"/>
      <c r="DM1961" s="1"/>
    </row>
    <row r="1962" spans="1:117" x14ac:dyDescent="0.2">
      <c r="A1962" s="97"/>
      <c r="B1962" s="5"/>
      <c r="C1962" s="5"/>
      <c r="D1962" s="63"/>
      <c r="E1962" s="11"/>
      <c r="F1962" s="143"/>
      <c r="G1962" s="9"/>
      <c r="H1962" s="64"/>
      <c r="I1962" s="64"/>
      <c r="J1962" s="1"/>
      <c r="K1962" s="1"/>
      <c r="L1962" s="5"/>
      <c r="M1962" s="12"/>
      <c r="N1962" s="12"/>
      <c r="O1962" s="5"/>
      <c r="P1962" s="5"/>
      <c r="Q1962" s="10"/>
      <c r="R1962" s="37"/>
      <c r="S1962" s="5"/>
      <c r="T1962" s="6"/>
      <c r="U1962" s="10"/>
      <c r="V1962" s="10"/>
      <c r="W1962" s="12"/>
      <c r="X1962" s="5"/>
      <c r="Y1962" s="11"/>
      <c r="Z1962" s="2"/>
      <c r="AA1962" s="64"/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2"/>
      <c r="DH1962" s="1"/>
      <c r="DI1962" s="1"/>
      <c r="DJ1962" s="1"/>
      <c r="DK1962" s="1"/>
      <c r="DL1962" s="1"/>
      <c r="DM1962" s="1"/>
    </row>
    <row r="1963" spans="1:117" x14ac:dyDescent="0.2">
      <c r="A1963" s="97"/>
      <c r="B1963" s="5"/>
      <c r="C1963" s="5"/>
      <c r="D1963" s="63"/>
      <c r="E1963" s="11"/>
      <c r="F1963" s="143"/>
      <c r="G1963" s="9"/>
      <c r="H1963" s="64"/>
      <c r="I1963" s="64"/>
      <c r="J1963" s="1"/>
      <c r="K1963" s="1"/>
      <c r="L1963" s="5"/>
      <c r="M1963" s="12"/>
      <c r="N1963" s="12"/>
      <c r="O1963" s="5"/>
      <c r="P1963" s="5"/>
      <c r="Q1963" s="10"/>
      <c r="R1963" s="37"/>
      <c r="S1963" s="5"/>
      <c r="T1963" s="6"/>
      <c r="U1963" s="10"/>
      <c r="V1963" s="10"/>
      <c r="W1963" s="12"/>
      <c r="X1963" s="5"/>
      <c r="Y1963" s="11"/>
      <c r="Z1963" s="2"/>
      <c r="AA1963" s="64"/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2"/>
      <c r="DH1963" s="1"/>
      <c r="DI1963" s="1"/>
      <c r="DJ1963" s="1"/>
      <c r="DK1963" s="1"/>
      <c r="DL1963" s="1"/>
      <c r="DM1963" s="1"/>
    </row>
    <row r="1964" spans="1:117" x14ac:dyDescent="0.2">
      <c r="A1964" s="97"/>
      <c r="B1964" s="5"/>
      <c r="C1964" s="5"/>
      <c r="D1964" s="63"/>
      <c r="E1964" s="11"/>
      <c r="F1964" s="143"/>
      <c r="G1964" s="9"/>
      <c r="H1964" s="64"/>
      <c r="I1964" s="64"/>
      <c r="J1964" s="1"/>
      <c r="K1964" s="1"/>
      <c r="L1964" s="5"/>
      <c r="M1964" s="12"/>
      <c r="N1964" s="12"/>
      <c r="O1964" s="5"/>
      <c r="P1964" s="5"/>
      <c r="Q1964" s="10"/>
      <c r="R1964" s="37"/>
      <c r="S1964" s="5"/>
      <c r="T1964" s="6"/>
      <c r="U1964" s="10"/>
      <c r="V1964" s="10"/>
      <c r="W1964" s="12"/>
      <c r="X1964" s="5"/>
      <c r="Y1964" s="11"/>
      <c r="Z1964" s="2"/>
      <c r="AA1964" s="64"/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2"/>
      <c r="DH1964" s="1"/>
      <c r="DI1964" s="1"/>
      <c r="DJ1964" s="1"/>
      <c r="DK1964" s="1"/>
      <c r="DL1964" s="1"/>
      <c r="DM1964" s="1"/>
    </row>
    <row r="1965" spans="1:117" x14ac:dyDescent="0.2">
      <c r="A1965" s="97"/>
      <c r="B1965" s="5"/>
      <c r="C1965" s="5"/>
      <c r="D1965" s="63"/>
      <c r="E1965" s="11"/>
      <c r="F1965" s="143"/>
      <c r="G1965" s="9"/>
      <c r="H1965" s="64"/>
      <c r="I1965" s="64"/>
      <c r="J1965" s="1"/>
      <c r="K1965" s="1"/>
      <c r="L1965" s="5"/>
      <c r="M1965" s="12"/>
      <c r="N1965" s="12"/>
      <c r="O1965" s="5"/>
      <c r="P1965" s="5"/>
      <c r="Q1965" s="10"/>
      <c r="R1965" s="37"/>
      <c r="S1965" s="5"/>
      <c r="T1965" s="6"/>
      <c r="U1965" s="10"/>
      <c r="V1965" s="10"/>
      <c r="W1965" s="12"/>
      <c r="X1965" s="5"/>
      <c r="Y1965" s="11"/>
      <c r="Z1965" s="2"/>
      <c r="AA1965" s="64"/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2"/>
      <c r="DH1965" s="1"/>
      <c r="DI1965" s="1"/>
      <c r="DJ1965" s="1"/>
      <c r="DK1965" s="1"/>
      <c r="DL1965" s="1"/>
      <c r="DM1965" s="1"/>
    </row>
    <row r="1966" spans="1:117" x14ac:dyDescent="0.2">
      <c r="A1966" s="97"/>
      <c r="B1966" s="5"/>
      <c r="C1966" s="5"/>
      <c r="D1966" s="63"/>
      <c r="E1966" s="11"/>
      <c r="F1966" s="143"/>
      <c r="G1966" s="9"/>
      <c r="H1966" s="64"/>
      <c r="I1966" s="64"/>
      <c r="J1966" s="1"/>
      <c r="K1966" s="1"/>
      <c r="L1966" s="5"/>
      <c r="M1966" s="12"/>
      <c r="N1966" s="12"/>
      <c r="O1966" s="5"/>
      <c r="P1966" s="5"/>
      <c r="Q1966" s="10"/>
      <c r="R1966" s="37"/>
      <c r="S1966" s="5"/>
      <c r="T1966" s="6"/>
      <c r="U1966" s="10"/>
      <c r="V1966" s="10"/>
      <c r="W1966" s="12"/>
      <c r="X1966" s="5"/>
      <c r="Y1966" s="11"/>
      <c r="Z1966" s="2"/>
      <c r="AA1966" s="64"/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2"/>
      <c r="DH1966" s="1"/>
      <c r="DI1966" s="1"/>
      <c r="DJ1966" s="1"/>
      <c r="DK1966" s="1"/>
      <c r="DL1966" s="1"/>
      <c r="DM1966" s="1"/>
    </row>
    <row r="1967" spans="1:117" x14ac:dyDescent="0.2">
      <c r="A1967" s="97"/>
      <c r="B1967" s="5"/>
      <c r="C1967" s="5"/>
      <c r="D1967" s="63"/>
      <c r="E1967" s="11"/>
      <c r="F1967" s="143"/>
      <c r="G1967" s="9"/>
      <c r="H1967" s="64"/>
      <c r="I1967" s="64"/>
      <c r="J1967" s="1"/>
      <c r="K1967" s="1"/>
      <c r="L1967" s="5"/>
      <c r="M1967" s="12"/>
      <c r="N1967" s="12"/>
      <c r="O1967" s="5"/>
      <c r="P1967" s="5"/>
      <c r="Q1967" s="10"/>
      <c r="R1967" s="37"/>
      <c r="S1967" s="5"/>
      <c r="T1967" s="6"/>
      <c r="U1967" s="10"/>
      <c r="V1967" s="10"/>
      <c r="W1967" s="12"/>
      <c r="X1967" s="5"/>
      <c r="Y1967" s="11"/>
      <c r="Z1967" s="2"/>
      <c r="AA1967" s="64"/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2"/>
      <c r="DH1967" s="1"/>
      <c r="DI1967" s="1"/>
      <c r="DJ1967" s="1"/>
      <c r="DK1967" s="1"/>
      <c r="DL1967" s="1"/>
      <c r="DM1967" s="1"/>
    </row>
    <row r="1968" spans="1:117" x14ac:dyDescent="0.2">
      <c r="A1968" s="97"/>
      <c r="B1968" s="5"/>
      <c r="C1968" s="5"/>
      <c r="D1968" s="63"/>
      <c r="E1968" s="11"/>
      <c r="F1968" s="143"/>
      <c r="G1968" s="9"/>
      <c r="H1968" s="64"/>
      <c r="I1968" s="64"/>
      <c r="J1968" s="1"/>
      <c r="K1968" s="1"/>
      <c r="L1968" s="5"/>
      <c r="M1968" s="12"/>
      <c r="N1968" s="12"/>
      <c r="O1968" s="5"/>
      <c r="P1968" s="5"/>
      <c r="Q1968" s="10"/>
      <c r="R1968" s="37"/>
      <c r="S1968" s="5"/>
      <c r="T1968" s="6"/>
      <c r="U1968" s="10"/>
      <c r="V1968" s="10"/>
      <c r="W1968" s="12"/>
      <c r="X1968" s="5"/>
      <c r="Y1968" s="11"/>
      <c r="Z1968" s="2"/>
      <c r="AA1968" s="64"/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2"/>
      <c r="DH1968" s="1"/>
      <c r="DI1968" s="1"/>
      <c r="DJ1968" s="1"/>
      <c r="DK1968" s="1"/>
      <c r="DL1968" s="1"/>
      <c r="DM1968" s="1"/>
    </row>
    <row r="1969" spans="1:117" x14ac:dyDescent="0.2">
      <c r="A1969" s="97"/>
      <c r="B1969" s="5"/>
      <c r="C1969" s="5"/>
      <c r="D1969" s="63"/>
      <c r="E1969" s="11"/>
      <c r="F1969" s="143"/>
      <c r="G1969" s="9"/>
      <c r="H1969" s="64"/>
      <c r="I1969" s="64"/>
      <c r="J1969" s="1"/>
      <c r="K1969" s="1"/>
      <c r="L1969" s="5"/>
      <c r="M1969" s="12"/>
      <c r="N1969" s="12"/>
      <c r="O1969" s="5"/>
      <c r="P1969" s="5"/>
      <c r="Q1969" s="10"/>
      <c r="R1969" s="37"/>
      <c r="S1969" s="5"/>
      <c r="T1969" s="6"/>
      <c r="U1969" s="10"/>
      <c r="V1969" s="10"/>
      <c r="W1969" s="12"/>
      <c r="X1969" s="5"/>
      <c r="Y1969" s="11"/>
      <c r="Z1969" s="2"/>
      <c r="AA1969" s="64"/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2"/>
      <c r="DH1969" s="1"/>
      <c r="DI1969" s="1"/>
      <c r="DJ1969" s="1"/>
      <c r="DK1969" s="1"/>
      <c r="DL1969" s="1"/>
      <c r="DM1969" s="1"/>
    </row>
    <row r="1970" spans="1:117" x14ac:dyDescent="0.2">
      <c r="A1970" s="97"/>
      <c r="B1970" s="5"/>
      <c r="C1970" s="5"/>
      <c r="D1970" s="63"/>
      <c r="E1970" s="11"/>
      <c r="F1970" s="143"/>
      <c r="G1970" s="9"/>
      <c r="H1970" s="64"/>
      <c r="I1970" s="64"/>
      <c r="J1970" s="1"/>
      <c r="K1970" s="1"/>
      <c r="L1970" s="5"/>
      <c r="M1970" s="12"/>
      <c r="N1970" s="12"/>
      <c r="O1970" s="5"/>
      <c r="P1970" s="5"/>
      <c r="Q1970" s="10"/>
      <c r="R1970" s="37"/>
      <c r="S1970" s="5"/>
      <c r="T1970" s="6"/>
      <c r="U1970" s="10"/>
      <c r="V1970" s="10"/>
      <c r="W1970" s="12"/>
      <c r="X1970" s="5"/>
      <c r="Y1970" s="11"/>
      <c r="Z1970" s="2"/>
      <c r="AA1970" s="64"/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2"/>
      <c r="DH1970" s="1"/>
      <c r="DI1970" s="1"/>
      <c r="DJ1970" s="1"/>
      <c r="DK1970" s="1"/>
      <c r="DL1970" s="1"/>
      <c r="DM1970" s="1"/>
    </row>
    <row r="1971" spans="1:117" x14ac:dyDescent="0.2">
      <c r="A1971" s="97"/>
      <c r="B1971" s="5"/>
      <c r="C1971" s="5"/>
      <c r="D1971" s="63"/>
      <c r="E1971" s="11"/>
      <c r="F1971" s="143"/>
      <c r="G1971" s="9"/>
      <c r="H1971" s="64"/>
      <c r="I1971" s="64"/>
      <c r="J1971" s="1"/>
      <c r="K1971" s="1"/>
      <c r="L1971" s="5"/>
      <c r="M1971" s="12"/>
      <c r="N1971" s="12"/>
      <c r="O1971" s="5"/>
      <c r="P1971" s="5"/>
      <c r="Q1971" s="10"/>
      <c r="R1971" s="37"/>
      <c r="S1971" s="5"/>
      <c r="T1971" s="6"/>
      <c r="U1971" s="10"/>
      <c r="V1971" s="10"/>
      <c r="W1971" s="12"/>
      <c r="X1971" s="5"/>
      <c r="Y1971" s="11"/>
      <c r="Z1971" s="2"/>
      <c r="AA1971" s="64"/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2"/>
      <c r="DH1971" s="1"/>
      <c r="DI1971" s="1"/>
      <c r="DJ1971" s="1"/>
      <c r="DK1971" s="1"/>
      <c r="DL1971" s="1"/>
      <c r="DM1971" s="1"/>
    </row>
    <row r="1972" spans="1:117" x14ac:dyDescent="0.2">
      <c r="A1972" s="97"/>
      <c r="B1972" s="5"/>
      <c r="C1972" s="5"/>
      <c r="D1972" s="63"/>
      <c r="E1972" s="11"/>
      <c r="F1972" s="143"/>
      <c r="G1972" s="9"/>
      <c r="H1972" s="64"/>
      <c r="I1972" s="64"/>
      <c r="J1972" s="1"/>
      <c r="K1972" s="1"/>
      <c r="L1972" s="5"/>
      <c r="M1972" s="12"/>
      <c r="N1972" s="12"/>
      <c r="O1972" s="5"/>
      <c r="P1972" s="5"/>
      <c r="Q1972" s="10"/>
      <c r="R1972" s="37"/>
      <c r="S1972" s="5"/>
      <c r="T1972" s="6"/>
      <c r="U1972" s="10"/>
      <c r="V1972" s="10"/>
      <c r="W1972" s="12"/>
      <c r="X1972" s="5"/>
      <c r="Y1972" s="11"/>
      <c r="Z1972" s="2"/>
      <c r="AA1972" s="64"/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2"/>
      <c r="DH1972" s="1"/>
      <c r="DI1972" s="1"/>
      <c r="DJ1972" s="1"/>
      <c r="DK1972" s="1"/>
      <c r="DL1972" s="1"/>
      <c r="DM1972" s="1"/>
    </row>
    <row r="1973" spans="1:117" x14ac:dyDescent="0.2">
      <c r="A1973" s="97"/>
      <c r="B1973" s="5"/>
      <c r="C1973" s="5"/>
      <c r="D1973" s="63"/>
      <c r="E1973" s="11"/>
      <c r="F1973" s="143"/>
      <c r="G1973" s="9"/>
      <c r="H1973" s="64"/>
      <c r="I1973" s="64"/>
      <c r="J1973" s="1"/>
      <c r="K1973" s="1"/>
      <c r="L1973" s="5"/>
      <c r="M1973" s="12"/>
      <c r="N1973" s="12"/>
      <c r="O1973" s="5"/>
      <c r="P1973" s="5"/>
      <c r="Q1973" s="10"/>
      <c r="R1973" s="37"/>
      <c r="S1973" s="5"/>
      <c r="T1973" s="6"/>
      <c r="U1973" s="10"/>
      <c r="V1973" s="10"/>
      <c r="W1973" s="12"/>
      <c r="X1973" s="5"/>
      <c r="Y1973" s="11"/>
      <c r="Z1973" s="2"/>
      <c r="AA1973" s="64"/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2"/>
      <c r="DH1973" s="1"/>
      <c r="DI1973" s="1"/>
      <c r="DJ1973" s="1"/>
      <c r="DK1973" s="1"/>
      <c r="DL1973" s="1"/>
      <c r="DM1973" s="1"/>
    </row>
    <row r="1974" spans="1:117" x14ac:dyDescent="0.2">
      <c r="A1974" s="97"/>
      <c r="B1974" s="5"/>
      <c r="C1974" s="5"/>
      <c r="D1974" s="63"/>
      <c r="E1974" s="11"/>
      <c r="F1974" s="143"/>
      <c r="G1974" s="9"/>
      <c r="H1974" s="64"/>
      <c r="I1974" s="64"/>
      <c r="J1974" s="1"/>
      <c r="K1974" s="1"/>
      <c r="L1974" s="5"/>
      <c r="M1974" s="12"/>
      <c r="N1974" s="12"/>
      <c r="O1974" s="5"/>
      <c r="P1974" s="5"/>
      <c r="Q1974" s="10"/>
      <c r="R1974" s="37"/>
      <c r="S1974" s="5"/>
      <c r="T1974" s="6"/>
      <c r="U1974" s="10"/>
      <c r="V1974" s="10"/>
      <c r="W1974" s="12"/>
      <c r="X1974" s="5"/>
      <c r="Y1974" s="11"/>
      <c r="Z1974" s="2"/>
      <c r="AA1974" s="64"/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2"/>
      <c r="DH1974" s="1"/>
      <c r="DI1974" s="1"/>
      <c r="DJ1974" s="1"/>
      <c r="DK1974" s="1"/>
      <c r="DL1974" s="1"/>
      <c r="DM1974" s="1"/>
    </row>
    <row r="1975" spans="1:117" x14ac:dyDescent="0.2">
      <c r="A1975" s="97"/>
      <c r="B1975" s="5"/>
      <c r="C1975" s="5"/>
      <c r="D1975" s="63"/>
      <c r="E1975" s="11"/>
      <c r="F1975" s="143"/>
      <c r="G1975" s="9"/>
      <c r="H1975" s="64"/>
      <c r="I1975" s="64"/>
      <c r="J1975" s="1"/>
      <c r="K1975" s="1"/>
      <c r="L1975" s="5"/>
      <c r="M1975" s="12"/>
      <c r="N1975" s="12"/>
      <c r="O1975" s="5"/>
      <c r="P1975" s="5"/>
      <c r="Q1975" s="10"/>
      <c r="R1975" s="37"/>
      <c r="S1975" s="5"/>
      <c r="T1975" s="6"/>
      <c r="U1975" s="10"/>
      <c r="V1975" s="10"/>
      <c r="W1975" s="12"/>
      <c r="X1975" s="5"/>
      <c r="Y1975" s="11"/>
      <c r="Z1975" s="2"/>
      <c r="AA1975" s="64"/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2"/>
      <c r="DH1975" s="1"/>
      <c r="DI1975" s="1"/>
      <c r="DJ1975" s="1"/>
      <c r="DK1975" s="1"/>
      <c r="DL1975" s="1"/>
      <c r="DM1975" s="1"/>
    </row>
    <row r="1976" spans="1:117" x14ac:dyDescent="0.2">
      <c r="A1976" s="97"/>
      <c r="B1976" s="5"/>
      <c r="C1976" s="5"/>
      <c r="D1976" s="63"/>
      <c r="E1976" s="11"/>
      <c r="F1976" s="143"/>
      <c r="G1976" s="9"/>
      <c r="H1976" s="64"/>
      <c r="I1976" s="64"/>
      <c r="J1976" s="1"/>
      <c r="K1976" s="1"/>
      <c r="L1976" s="5"/>
      <c r="M1976" s="12"/>
      <c r="N1976" s="12"/>
      <c r="O1976" s="5"/>
      <c r="P1976" s="5"/>
      <c r="Q1976" s="10"/>
      <c r="R1976" s="37"/>
      <c r="S1976" s="5"/>
      <c r="T1976" s="6"/>
      <c r="U1976" s="10"/>
      <c r="V1976" s="10"/>
      <c r="W1976" s="12"/>
      <c r="X1976" s="5"/>
      <c r="Y1976" s="11"/>
      <c r="Z1976" s="2"/>
      <c r="AA1976" s="64"/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2"/>
      <c r="DH1976" s="1"/>
      <c r="DI1976" s="1"/>
      <c r="DJ1976" s="1"/>
      <c r="DK1976" s="1"/>
      <c r="DL1976" s="1"/>
      <c r="DM1976" s="1"/>
    </row>
    <row r="1977" spans="1:117" x14ac:dyDescent="0.2">
      <c r="A1977" s="97"/>
      <c r="B1977" s="5"/>
      <c r="C1977" s="5"/>
      <c r="D1977" s="63"/>
      <c r="E1977" s="11"/>
      <c r="F1977" s="143"/>
      <c r="G1977" s="9"/>
      <c r="H1977" s="64"/>
      <c r="I1977" s="64"/>
      <c r="J1977" s="1"/>
      <c r="K1977" s="1"/>
      <c r="L1977" s="5"/>
      <c r="M1977" s="12"/>
      <c r="N1977" s="12"/>
      <c r="O1977" s="5"/>
      <c r="P1977" s="5"/>
      <c r="Q1977" s="10"/>
      <c r="R1977" s="37"/>
      <c r="S1977" s="5"/>
      <c r="T1977" s="6"/>
      <c r="U1977" s="10"/>
      <c r="V1977" s="10"/>
      <c r="W1977" s="12"/>
      <c r="X1977" s="5"/>
      <c r="Y1977" s="11"/>
      <c r="Z1977" s="2"/>
      <c r="AA1977" s="64"/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2"/>
      <c r="DH1977" s="1"/>
      <c r="DI1977" s="1"/>
      <c r="DJ1977" s="1"/>
      <c r="DK1977" s="1"/>
      <c r="DL1977" s="1"/>
      <c r="DM1977" s="1"/>
    </row>
    <row r="1978" spans="1:117" x14ac:dyDescent="0.2">
      <c r="A1978" s="97"/>
      <c r="B1978" s="5"/>
      <c r="C1978" s="5"/>
      <c r="D1978" s="63"/>
      <c r="E1978" s="11"/>
      <c r="F1978" s="143"/>
      <c r="G1978" s="9"/>
      <c r="H1978" s="64"/>
      <c r="I1978" s="64"/>
      <c r="J1978" s="1"/>
      <c r="K1978" s="1"/>
      <c r="L1978" s="5"/>
      <c r="M1978" s="12"/>
      <c r="N1978" s="12"/>
      <c r="O1978" s="5"/>
      <c r="P1978" s="5"/>
      <c r="Q1978" s="10"/>
      <c r="R1978" s="37"/>
      <c r="S1978" s="5"/>
      <c r="T1978" s="6"/>
      <c r="U1978" s="10"/>
      <c r="V1978" s="10"/>
      <c r="W1978" s="12"/>
      <c r="X1978" s="5"/>
      <c r="Y1978" s="11"/>
      <c r="Z1978" s="2"/>
      <c r="AA1978" s="64"/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2"/>
      <c r="DH1978" s="1"/>
      <c r="DI1978" s="1"/>
      <c r="DJ1978" s="1"/>
      <c r="DK1978" s="1"/>
      <c r="DL1978" s="1"/>
      <c r="DM1978" s="1"/>
    </row>
    <row r="1979" spans="1:117" x14ac:dyDescent="0.2">
      <c r="A1979" s="97"/>
      <c r="B1979" s="5"/>
      <c r="C1979" s="5"/>
      <c r="D1979" s="63"/>
      <c r="E1979" s="11"/>
      <c r="F1979" s="143"/>
      <c r="G1979" s="9"/>
      <c r="H1979" s="64"/>
      <c r="I1979" s="64"/>
      <c r="J1979" s="1"/>
      <c r="K1979" s="1"/>
      <c r="L1979" s="5"/>
      <c r="M1979" s="12"/>
      <c r="N1979" s="12"/>
      <c r="O1979" s="5"/>
      <c r="P1979" s="5"/>
      <c r="Q1979" s="10"/>
      <c r="R1979" s="37"/>
      <c r="S1979" s="5"/>
      <c r="T1979" s="6"/>
      <c r="U1979" s="10"/>
      <c r="V1979" s="10"/>
      <c r="W1979" s="12"/>
      <c r="X1979" s="5"/>
      <c r="Y1979" s="11"/>
      <c r="Z1979" s="2"/>
      <c r="AA1979" s="64"/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2"/>
      <c r="DH1979" s="1"/>
      <c r="DI1979" s="1"/>
      <c r="DJ1979" s="1"/>
      <c r="DK1979" s="1"/>
      <c r="DL1979" s="1"/>
      <c r="DM1979" s="1"/>
    </row>
    <row r="1980" spans="1:117" x14ac:dyDescent="0.2">
      <c r="A1980" s="97"/>
      <c r="B1980" s="5"/>
      <c r="C1980" s="5"/>
      <c r="D1980" s="63"/>
      <c r="E1980" s="11"/>
      <c r="F1980" s="143"/>
      <c r="G1980" s="9"/>
      <c r="H1980" s="64"/>
      <c r="I1980" s="64"/>
      <c r="J1980" s="1"/>
      <c r="K1980" s="1"/>
      <c r="L1980" s="5"/>
      <c r="M1980" s="12"/>
      <c r="N1980" s="12"/>
      <c r="O1980" s="5"/>
      <c r="P1980" s="5"/>
      <c r="Q1980" s="10"/>
      <c r="R1980" s="37"/>
      <c r="S1980" s="5"/>
      <c r="T1980" s="6"/>
      <c r="U1980" s="10"/>
      <c r="V1980" s="10"/>
      <c r="W1980" s="12"/>
      <c r="X1980" s="5"/>
      <c r="Y1980" s="11"/>
      <c r="Z1980" s="2"/>
      <c r="AA1980" s="64"/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2"/>
      <c r="DH1980" s="1"/>
      <c r="DI1980" s="1"/>
      <c r="DJ1980" s="1"/>
      <c r="DK1980" s="1"/>
      <c r="DL1980" s="1"/>
      <c r="DM1980" s="1"/>
    </row>
    <row r="1981" spans="1:117" x14ac:dyDescent="0.2">
      <c r="A1981" s="97"/>
      <c r="B1981" s="5"/>
      <c r="C1981" s="5"/>
      <c r="D1981" s="63"/>
      <c r="E1981" s="11"/>
      <c r="F1981" s="143"/>
      <c r="G1981" s="9"/>
      <c r="H1981" s="64"/>
      <c r="I1981" s="64"/>
      <c r="J1981" s="1"/>
      <c r="K1981" s="1"/>
      <c r="L1981" s="5"/>
      <c r="M1981" s="12"/>
      <c r="N1981" s="12"/>
      <c r="O1981" s="5"/>
      <c r="P1981" s="5"/>
      <c r="Q1981" s="10"/>
      <c r="R1981" s="37"/>
      <c r="S1981" s="5"/>
      <c r="T1981" s="6"/>
      <c r="U1981" s="10"/>
      <c r="V1981" s="10"/>
      <c r="W1981" s="12"/>
      <c r="X1981" s="5"/>
      <c r="Y1981" s="11"/>
      <c r="Z1981" s="2"/>
      <c r="AA1981" s="64"/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2"/>
      <c r="DH1981" s="1"/>
      <c r="DI1981" s="1"/>
      <c r="DJ1981" s="1"/>
      <c r="DK1981" s="1"/>
      <c r="DL1981" s="1"/>
      <c r="DM1981" s="1"/>
    </row>
    <row r="1982" spans="1:117" x14ac:dyDescent="0.2">
      <c r="A1982" s="97"/>
      <c r="B1982" s="5"/>
      <c r="C1982" s="5"/>
      <c r="D1982" s="63"/>
      <c r="E1982" s="11"/>
      <c r="F1982" s="143"/>
      <c r="G1982" s="9"/>
      <c r="H1982" s="64"/>
      <c r="I1982" s="64"/>
      <c r="J1982" s="1"/>
      <c r="K1982" s="1"/>
      <c r="L1982" s="5"/>
      <c r="M1982" s="12"/>
      <c r="N1982" s="12"/>
      <c r="O1982" s="5"/>
      <c r="P1982" s="5"/>
      <c r="Q1982" s="10"/>
      <c r="R1982" s="37"/>
      <c r="S1982" s="5"/>
      <c r="T1982" s="6"/>
      <c r="U1982" s="10"/>
      <c r="V1982" s="10"/>
      <c r="W1982" s="12"/>
      <c r="X1982" s="5"/>
      <c r="Y1982" s="11"/>
      <c r="Z1982" s="2"/>
      <c r="AA1982" s="64"/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2"/>
      <c r="DH1982" s="1"/>
      <c r="DI1982" s="1"/>
      <c r="DJ1982" s="1"/>
      <c r="DK1982" s="1"/>
      <c r="DL1982" s="1"/>
      <c r="DM1982" s="1"/>
    </row>
    <row r="1983" spans="1:117" x14ac:dyDescent="0.2">
      <c r="A1983" s="97"/>
      <c r="B1983" s="5"/>
      <c r="C1983" s="5"/>
      <c r="D1983" s="63"/>
      <c r="E1983" s="11"/>
      <c r="F1983" s="143"/>
      <c r="G1983" s="9"/>
      <c r="H1983" s="64"/>
      <c r="I1983" s="64"/>
      <c r="J1983" s="1"/>
      <c r="K1983" s="1"/>
      <c r="L1983" s="5"/>
      <c r="M1983" s="12"/>
      <c r="N1983" s="12"/>
      <c r="O1983" s="5"/>
      <c r="P1983" s="5"/>
      <c r="Q1983" s="10"/>
      <c r="R1983" s="37"/>
      <c r="S1983" s="5"/>
      <c r="T1983" s="6"/>
      <c r="U1983" s="10"/>
      <c r="V1983" s="10"/>
      <c r="W1983" s="12"/>
      <c r="X1983" s="5"/>
      <c r="Y1983" s="11"/>
      <c r="Z1983" s="2"/>
      <c r="AA1983" s="64"/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2"/>
      <c r="DH1983" s="1"/>
      <c r="DI1983" s="1"/>
      <c r="DJ1983" s="1"/>
      <c r="DK1983" s="1"/>
      <c r="DL1983" s="1"/>
      <c r="DM1983" s="1"/>
    </row>
    <row r="1984" spans="1:117" x14ac:dyDescent="0.2">
      <c r="A1984" s="97"/>
      <c r="B1984" s="5"/>
      <c r="C1984" s="5"/>
      <c r="D1984" s="63"/>
      <c r="E1984" s="11"/>
      <c r="F1984" s="143"/>
      <c r="G1984" s="9"/>
      <c r="H1984" s="64"/>
      <c r="I1984" s="64"/>
      <c r="J1984" s="1"/>
      <c r="K1984" s="1"/>
      <c r="L1984" s="5"/>
      <c r="M1984" s="12"/>
      <c r="N1984" s="12"/>
      <c r="O1984" s="5"/>
      <c r="P1984" s="5"/>
      <c r="Q1984" s="10"/>
      <c r="R1984" s="37"/>
      <c r="S1984" s="5"/>
      <c r="T1984" s="6"/>
      <c r="U1984" s="10"/>
      <c r="V1984" s="10"/>
      <c r="W1984" s="12"/>
      <c r="X1984" s="5"/>
      <c r="Y1984" s="11"/>
      <c r="Z1984" s="2"/>
      <c r="AA1984" s="64"/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2"/>
      <c r="DH1984" s="1"/>
      <c r="DI1984" s="1"/>
      <c r="DJ1984" s="1"/>
      <c r="DK1984" s="1"/>
      <c r="DL1984" s="1"/>
      <c r="DM1984" s="1"/>
    </row>
    <row r="1985" spans="1:117" x14ac:dyDescent="0.2">
      <c r="A1985" s="97"/>
      <c r="B1985" s="5"/>
      <c r="C1985" s="5"/>
      <c r="D1985" s="63"/>
      <c r="E1985" s="11"/>
      <c r="F1985" s="143"/>
      <c r="G1985" s="9"/>
      <c r="H1985" s="64"/>
      <c r="I1985" s="64"/>
      <c r="J1985" s="1"/>
      <c r="K1985" s="1"/>
      <c r="L1985" s="5"/>
      <c r="M1985" s="12"/>
      <c r="N1985" s="12"/>
      <c r="O1985" s="5"/>
      <c r="P1985" s="5"/>
      <c r="Q1985" s="10"/>
      <c r="R1985" s="37"/>
      <c r="S1985" s="5"/>
      <c r="T1985" s="6"/>
      <c r="U1985" s="10"/>
      <c r="V1985" s="10"/>
      <c r="W1985" s="12"/>
      <c r="X1985" s="5"/>
      <c r="Y1985" s="11"/>
      <c r="Z1985" s="2"/>
      <c r="AA1985" s="64"/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2"/>
      <c r="DH1985" s="1"/>
      <c r="DI1985" s="1"/>
      <c r="DJ1985" s="1"/>
      <c r="DK1985" s="1"/>
      <c r="DL1985" s="1"/>
      <c r="DM1985" s="1"/>
    </row>
    <row r="1986" spans="1:117" x14ac:dyDescent="0.2">
      <c r="A1986" s="97"/>
      <c r="B1986" s="5"/>
      <c r="C1986" s="5"/>
      <c r="D1986" s="63"/>
      <c r="E1986" s="11"/>
      <c r="F1986" s="143"/>
      <c r="G1986" s="9"/>
      <c r="H1986" s="64"/>
      <c r="I1986" s="64"/>
      <c r="J1986" s="1"/>
      <c r="K1986" s="1"/>
      <c r="L1986" s="5"/>
      <c r="M1986" s="12"/>
      <c r="N1986" s="12"/>
      <c r="O1986" s="5"/>
      <c r="P1986" s="5"/>
      <c r="Q1986" s="10"/>
      <c r="R1986" s="37"/>
      <c r="S1986" s="5"/>
      <c r="T1986" s="6"/>
      <c r="U1986" s="10"/>
      <c r="V1986" s="10"/>
      <c r="W1986" s="12"/>
      <c r="X1986" s="5"/>
      <c r="Y1986" s="11"/>
      <c r="Z1986" s="2"/>
      <c r="AA1986" s="64"/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2"/>
      <c r="DH1986" s="1"/>
      <c r="DI1986" s="1"/>
      <c r="DJ1986" s="1"/>
      <c r="DK1986" s="1"/>
      <c r="DL1986" s="1"/>
      <c r="DM1986" s="1"/>
    </row>
    <row r="1987" spans="1:117" x14ac:dyDescent="0.2">
      <c r="A1987" s="97"/>
      <c r="B1987" s="5"/>
      <c r="C1987" s="5"/>
      <c r="D1987" s="63"/>
      <c r="E1987" s="11"/>
      <c r="F1987" s="143"/>
      <c r="G1987" s="9"/>
      <c r="H1987" s="64"/>
      <c r="I1987" s="64"/>
      <c r="J1987" s="1"/>
      <c r="K1987" s="1"/>
      <c r="L1987" s="5"/>
      <c r="M1987" s="12"/>
      <c r="N1987" s="12"/>
      <c r="O1987" s="5"/>
      <c r="P1987" s="5"/>
      <c r="Q1987" s="10"/>
      <c r="R1987" s="37"/>
      <c r="S1987" s="5"/>
      <c r="T1987" s="6"/>
      <c r="U1987" s="10"/>
      <c r="V1987" s="10"/>
      <c r="W1987" s="12"/>
      <c r="X1987" s="5"/>
      <c r="Y1987" s="11"/>
      <c r="Z1987" s="2"/>
      <c r="AA1987" s="64"/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2"/>
      <c r="DH1987" s="1"/>
      <c r="DI1987" s="1"/>
      <c r="DJ1987" s="1"/>
      <c r="DK1987" s="1"/>
      <c r="DL1987" s="1"/>
      <c r="DM1987" s="1"/>
    </row>
    <row r="1988" spans="1:117" x14ac:dyDescent="0.2">
      <c r="A1988" s="97"/>
      <c r="B1988" s="5"/>
      <c r="C1988" s="5"/>
      <c r="D1988" s="63"/>
      <c r="E1988" s="11"/>
      <c r="F1988" s="143"/>
      <c r="G1988" s="9"/>
      <c r="H1988" s="64"/>
      <c r="I1988" s="64"/>
      <c r="J1988" s="1"/>
      <c r="K1988" s="1"/>
      <c r="L1988" s="5"/>
      <c r="M1988" s="12"/>
      <c r="N1988" s="12"/>
      <c r="O1988" s="5"/>
      <c r="P1988" s="5"/>
      <c r="Q1988" s="10"/>
      <c r="R1988" s="37"/>
      <c r="S1988" s="5"/>
      <c r="T1988" s="6"/>
      <c r="U1988" s="10"/>
      <c r="V1988" s="10"/>
      <c r="W1988" s="12"/>
      <c r="X1988" s="5"/>
      <c r="Y1988" s="11"/>
      <c r="Z1988" s="2"/>
      <c r="AA1988" s="64"/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2"/>
      <c r="DH1988" s="1"/>
      <c r="DI1988" s="1"/>
      <c r="DJ1988" s="1"/>
      <c r="DK1988" s="1"/>
      <c r="DL1988" s="1"/>
      <c r="DM1988" s="1"/>
    </row>
    <row r="1989" spans="1:117" x14ac:dyDescent="0.2">
      <c r="A1989" s="97"/>
      <c r="B1989" s="5"/>
      <c r="C1989" s="5"/>
      <c r="D1989" s="63"/>
      <c r="E1989" s="11"/>
      <c r="F1989" s="143"/>
      <c r="G1989" s="9"/>
      <c r="H1989" s="64"/>
      <c r="I1989" s="64"/>
      <c r="J1989" s="1"/>
      <c r="K1989" s="1"/>
      <c r="L1989" s="5"/>
      <c r="M1989" s="12"/>
      <c r="N1989" s="12"/>
      <c r="O1989" s="5"/>
      <c r="P1989" s="5"/>
      <c r="Q1989" s="10"/>
      <c r="R1989" s="37"/>
      <c r="S1989" s="5"/>
      <c r="T1989" s="6"/>
      <c r="U1989" s="10"/>
      <c r="V1989" s="10"/>
      <c r="W1989" s="12"/>
      <c r="X1989" s="5"/>
      <c r="Y1989" s="11"/>
      <c r="Z1989" s="2"/>
      <c r="AA1989" s="64"/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2"/>
      <c r="DH1989" s="1"/>
      <c r="DI1989" s="1"/>
      <c r="DJ1989" s="1"/>
      <c r="DK1989" s="1"/>
      <c r="DL1989" s="1"/>
      <c r="DM1989" s="1"/>
    </row>
    <row r="1990" spans="1:117" x14ac:dyDescent="0.2">
      <c r="A1990" s="97"/>
      <c r="B1990" s="5"/>
      <c r="C1990" s="5"/>
      <c r="D1990" s="63"/>
      <c r="E1990" s="11"/>
      <c r="F1990" s="143"/>
      <c r="G1990" s="9"/>
      <c r="H1990" s="64"/>
      <c r="I1990" s="64"/>
      <c r="J1990" s="1"/>
      <c r="K1990" s="1"/>
      <c r="L1990" s="5"/>
      <c r="M1990" s="12"/>
      <c r="N1990" s="12"/>
      <c r="O1990" s="5"/>
      <c r="P1990" s="5"/>
      <c r="Q1990" s="10"/>
      <c r="R1990" s="37"/>
      <c r="S1990" s="5"/>
      <c r="T1990" s="6"/>
      <c r="U1990" s="10"/>
      <c r="V1990" s="10"/>
      <c r="W1990" s="12"/>
      <c r="X1990" s="5"/>
      <c r="Y1990" s="11"/>
      <c r="Z1990" s="2"/>
      <c r="AA1990" s="64"/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2"/>
      <c r="DH1990" s="1"/>
      <c r="DI1990" s="1"/>
      <c r="DJ1990" s="1"/>
      <c r="DK1990" s="1"/>
      <c r="DL1990" s="1"/>
      <c r="DM1990" s="1"/>
    </row>
    <row r="1991" spans="1:117" x14ac:dyDescent="0.2">
      <c r="A1991" s="97"/>
      <c r="B1991" s="5"/>
      <c r="C1991" s="5"/>
      <c r="D1991" s="63"/>
      <c r="E1991" s="11"/>
      <c r="F1991" s="143"/>
      <c r="G1991" s="9"/>
      <c r="H1991" s="64"/>
      <c r="I1991" s="64"/>
      <c r="J1991" s="1"/>
      <c r="K1991" s="1"/>
      <c r="L1991" s="5"/>
      <c r="M1991" s="12"/>
      <c r="N1991" s="12"/>
      <c r="O1991" s="5"/>
      <c r="P1991" s="5"/>
      <c r="Q1991" s="10"/>
      <c r="R1991" s="37"/>
      <c r="S1991" s="5"/>
      <c r="T1991" s="6"/>
      <c r="U1991" s="10"/>
      <c r="V1991" s="10"/>
      <c r="W1991" s="12"/>
      <c r="X1991" s="5"/>
      <c r="Y1991" s="11"/>
      <c r="Z1991" s="2"/>
      <c r="AA1991" s="64"/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2"/>
      <c r="DH1991" s="1"/>
      <c r="DI1991" s="1"/>
      <c r="DJ1991" s="1"/>
      <c r="DK1991" s="1"/>
      <c r="DL1991" s="1"/>
      <c r="DM1991" s="1"/>
    </row>
    <row r="1992" spans="1:117" x14ac:dyDescent="0.2">
      <c r="A1992" s="97"/>
      <c r="B1992" s="5"/>
      <c r="C1992" s="5"/>
      <c r="D1992" s="63"/>
      <c r="E1992" s="11"/>
      <c r="F1992" s="143"/>
      <c r="G1992" s="9"/>
      <c r="H1992" s="64"/>
      <c r="I1992" s="64"/>
      <c r="J1992" s="1"/>
      <c r="K1992" s="1"/>
      <c r="L1992" s="5"/>
      <c r="M1992" s="12"/>
      <c r="N1992" s="12"/>
      <c r="O1992" s="5"/>
      <c r="P1992" s="5"/>
      <c r="Q1992" s="10"/>
      <c r="R1992" s="37"/>
      <c r="S1992" s="5"/>
      <c r="T1992" s="6"/>
      <c r="U1992" s="10"/>
      <c r="V1992" s="10"/>
      <c r="W1992" s="12"/>
      <c r="X1992" s="5"/>
      <c r="Y1992" s="11"/>
      <c r="Z1992" s="2"/>
      <c r="AA1992" s="64"/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2"/>
      <c r="DH1992" s="1"/>
      <c r="DI1992" s="1"/>
      <c r="DJ1992" s="1"/>
      <c r="DK1992" s="1"/>
      <c r="DL1992" s="1"/>
      <c r="DM1992" s="1"/>
    </row>
    <row r="1993" spans="1:117" x14ac:dyDescent="0.2">
      <c r="A1993" s="97"/>
      <c r="B1993" s="5"/>
      <c r="C1993" s="5"/>
      <c r="D1993" s="63"/>
      <c r="E1993" s="11"/>
      <c r="F1993" s="143"/>
      <c r="G1993" s="9"/>
      <c r="H1993" s="64"/>
      <c r="I1993" s="64"/>
      <c r="J1993" s="1"/>
      <c r="K1993" s="1"/>
      <c r="L1993" s="5"/>
      <c r="M1993" s="12"/>
      <c r="N1993" s="12"/>
      <c r="O1993" s="5"/>
      <c r="P1993" s="5"/>
      <c r="Q1993" s="10"/>
      <c r="R1993" s="37"/>
      <c r="S1993" s="5"/>
      <c r="T1993" s="6"/>
      <c r="U1993" s="10"/>
      <c r="V1993" s="10"/>
      <c r="W1993" s="12"/>
      <c r="X1993" s="5"/>
      <c r="Y1993" s="11"/>
      <c r="Z1993" s="2"/>
      <c r="AA1993" s="64"/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2"/>
      <c r="DH1993" s="1"/>
      <c r="DI1993" s="1"/>
      <c r="DJ1993" s="1"/>
      <c r="DK1993" s="1"/>
      <c r="DL1993" s="1"/>
      <c r="DM1993" s="1"/>
    </row>
    <row r="1994" spans="1:117" x14ac:dyDescent="0.2">
      <c r="A1994" s="97"/>
      <c r="B1994" s="5"/>
      <c r="C1994" s="5"/>
      <c r="D1994" s="63"/>
      <c r="E1994" s="11"/>
      <c r="F1994" s="143"/>
      <c r="G1994" s="9"/>
      <c r="H1994" s="64"/>
      <c r="I1994" s="64"/>
      <c r="J1994" s="1"/>
      <c r="K1994" s="1"/>
      <c r="L1994" s="5"/>
      <c r="M1994" s="12"/>
      <c r="N1994" s="12"/>
      <c r="O1994" s="5"/>
      <c r="P1994" s="5"/>
      <c r="Q1994" s="10"/>
      <c r="R1994" s="37"/>
      <c r="S1994" s="5"/>
      <c r="T1994" s="6"/>
      <c r="U1994" s="10"/>
      <c r="V1994" s="10"/>
      <c r="W1994" s="12"/>
      <c r="X1994" s="5"/>
      <c r="Y1994" s="11"/>
      <c r="Z1994" s="2"/>
      <c r="AA1994" s="64"/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2"/>
      <c r="DH1994" s="1"/>
      <c r="DI1994" s="1"/>
      <c r="DJ1994" s="1"/>
      <c r="DK1994" s="1"/>
      <c r="DL1994" s="1"/>
      <c r="DM1994" s="1"/>
    </row>
    <row r="1995" spans="1:117" x14ac:dyDescent="0.2">
      <c r="A1995" s="97"/>
      <c r="B1995" s="5"/>
      <c r="C1995" s="5"/>
      <c r="D1995" s="63"/>
      <c r="E1995" s="11"/>
      <c r="F1995" s="143"/>
      <c r="G1995" s="9"/>
      <c r="H1995" s="64"/>
      <c r="I1995" s="64"/>
      <c r="J1995" s="1"/>
      <c r="K1995" s="1"/>
      <c r="L1995" s="5"/>
      <c r="M1995" s="12"/>
      <c r="N1995" s="12"/>
      <c r="O1995" s="5"/>
      <c r="P1995" s="5"/>
      <c r="Q1995" s="10"/>
      <c r="R1995" s="37"/>
      <c r="S1995" s="5"/>
      <c r="T1995" s="6"/>
      <c r="U1995" s="10"/>
      <c r="V1995" s="10"/>
      <c r="W1995" s="12"/>
      <c r="X1995" s="5"/>
      <c r="Y1995" s="11"/>
      <c r="Z1995" s="2"/>
      <c r="AA1995" s="64"/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2"/>
      <c r="DH1995" s="1"/>
      <c r="DI1995" s="1"/>
      <c r="DJ1995" s="1"/>
      <c r="DK1995" s="1"/>
      <c r="DL1995" s="1"/>
      <c r="DM1995" s="1"/>
    </row>
    <row r="1996" spans="1:117" x14ac:dyDescent="0.2">
      <c r="A1996" s="97"/>
      <c r="B1996" s="5"/>
      <c r="C1996" s="5"/>
      <c r="D1996" s="63"/>
      <c r="E1996" s="11"/>
      <c r="F1996" s="143"/>
      <c r="G1996" s="9"/>
      <c r="H1996" s="64"/>
      <c r="I1996" s="64"/>
      <c r="J1996" s="1"/>
      <c r="K1996" s="1"/>
      <c r="L1996" s="5"/>
      <c r="M1996" s="12"/>
      <c r="N1996" s="12"/>
      <c r="O1996" s="5"/>
      <c r="P1996" s="5"/>
      <c r="Q1996" s="10"/>
      <c r="R1996" s="37"/>
      <c r="S1996" s="5"/>
      <c r="T1996" s="6"/>
      <c r="U1996" s="10"/>
      <c r="V1996" s="10"/>
      <c r="W1996" s="12"/>
      <c r="X1996" s="5"/>
      <c r="Y1996" s="11"/>
      <c r="Z1996" s="2"/>
      <c r="AA1996" s="64"/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2"/>
      <c r="DH1996" s="1"/>
      <c r="DI1996" s="1"/>
      <c r="DJ1996" s="1"/>
      <c r="DK1996" s="1"/>
      <c r="DL1996" s="1"/>
      <c r="DM1996" s="1"/>
    </row>
    <row r="1997" spans="1:117" x14ac:dyDescent="0.2">
      <c r="A1997" s="97"/>
      <c r="B1997" s="5"/>
      <c r="C1997" s="5"/>
      <c r="D1997" s="63"/>
      <c r="E1997" s="11"/>
      <c r="F1997" s="143"/>
      <c r="G1997" s="9"/>
      <c r="H1997" s="64"/>
      <c r="I1997" s="64"/>
      <c r="J1997" s="1"/>
      <c r="K1997" s="1"/>
      <c r="L1997" s="5"/>
      <c r="M1997" s="12"/>
      <c r="N1997" s="12"/>
      <c r="O1997" s="5"/>
      <c r="P1997" s="5"/>
      <c r="Q1997" s="10"/>
      <c r="R1997" s="37"/>
      <c r="S1997" s="5"/>
      <c r="T1997" s="6"/>
      <c r="U1997" s="10"/>
      <c r="V1997" s="10"/>
      <c r="W1997" s="12"/>
      <c r="X1997" s="5"/>
      <c r="Y1997" s="11"/>
      <c r="Z1997" s="2"/>
      <c r="AA1997" s="64"/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2"/>
      <c r="DH1997" s="1"/>
      <c r="DI1997" s="1"/>
      <c r="DJ1997" s="1"/>
      <c r="DK1997" s="1"/>
      <c r="DL1997" s="1"/>
      <c r="DM1997" s="1"/>
    </row>
    <row r="1998" spans="1:117" x14ac:dyDescent="0.2">
      <c r="A1998" s="97"/>
      <c r="B1998" s="5"/>
      <c r="C1998" s="5"/>
      <c r="D1998" s="63"/>
      <c r="E1998" s="11"/>
      <c r="F1998" s="143"/>
      <c r="G1998" s="9"/>
      <c r="H1998" s="64"/>
      <c r="I1998" s="64"/>
      <c r="J1998" s="1"/>
      <c r="K1998" s="1"/>
      <c r="L1998" s="5"/>
      <c r="M1998" s="12"/>
      <c r="N1998" s="12"/>
      <c r="O1998" s="5"/>
      <c r="P1998" s="5"/>
      <c r="Q1998" s="10"/>
      <c r="R1998" s="37"/>
      <c r="S1998" s="5"/>
      <c r="T1998" s="6"/>
      <c r="U1998" s="10"/>
      <c r="V1998" s="10"/>
      <c r="W1998" s="12"/>
      <c r="X1998" s="5"/>
      <c r="Y1998" s="11"/>
      <c r="Z1998" s="2"/>
      <c r="AA1998" s="64"/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2"/>
      <c r="DH1998" s="1"/>
      <c r="DI1998" s="1"/>
      <c r="DJ1998" s="1"/>
      <c r="DK1998" s="1"/>
      <c r="DL1998" s="1"/>
      <c r="DM1998" s="1"/>
    </row>
    <row r="1999" spans="1:117" x14ac:dyDescent="0.2">
      <c r="A1999" s="97"/>
      <c r="B1999" s="5"/>
      <c r="C1999" s="5"/>
      <c r="D1999" s="63"/>
      <c r="E1999" s="11"/>
      <c r="F1999" s="143"/>
      <c r="G1999" s="9"/>
      <c r="H1999" s="64"/>
      <c r="I1999" s="64"/>
      <c r="J1999" s="1"/>
      <c r="K1999" s="1"/>
      <c r="L1999" s="5"/>
      <c r="M1999" s="12"/>
      <c r="N1999" s="12"/>
      <c r="O1999" s="5"/>
      <c r="P1999" s="5"/>
      <c r="Q1999" s="10"/>
      <c r="R1999" s="37"/>
      <c r="S1999" s="5"/>
      <c r="T1999" s="6"/>
      <c r="U1999" s="10"/>
      <c r="V1999" s="10"/>
      <c r="W1999" s="12"/>
      <c r="X1999" s="5"/>
      <c r="Y1999" s="11"/>
      <c r="Z1999" s="2"/>
      <c r="AA1999" s="64"/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2"/>
      <c r="DH1999" s="1"/>
      <c r="DI1999" s="1"/>
      <c r="DJ1999" s="1"/>
      <c r="DK1999" s="1"/>
      <c r="DL1999" s="1"/>
      <c r="DM1999" s="1"/>
    </row>
    <row r="2000" spans="1:117" x14ac:dyDescent="0.2">
      <c r="A2000" s="97"/>
      <c r="B2000" s="5"/>
      <c r="C2000" s="5"/>
      <c r="D2000" s="63"/>
      <c r="E2000" s="11"/>
      <c r="F2000" s="143"/>
      <c r="G2000" s="9"/>
      <c r="H2000" s="64"/>
      <c r="I2000" s="64"/>
      <c r="J2000" s="1"/>
      <c r="K2000" s="1"/>
      <c r="L2000" s="5"/>
      <c r="M2000" s="12"/>
      <c r="N2000" s="12"/>
      <c r="O2000" s="5"/>
      <c r="P2000" s="5"/>
      <c r="Q2000" s="10"/>
      <c r="R2000" s="37"/>
      <c r="S2000" s="5"/>
      <c r="T2000" s="6"/>
      <c r="U2000" s="10"/>
      <c r="V2000" s="10"/>
      <c r="W2000" s="12"/>
      <c r="X2000" s="5"/>
      <c r="Y2000" s="11"/>
      <c r="Z2000" s="2"/>
      <c r="AA2000" s="64"/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2"/>
      <c r="DH2000" s="1"/>
      <c r="DI2000" s="1"/>
      <c r="DJ2000" s="1"/>
      <c r="DK2000" s="1"/>
      <c r="DL2000" s="1"/>
      <c r="DM2000" s="1"/>
    </row>
    <row r="2001" spans="1:117" x14ac:dyDescent="0.2">
      <c r="A2001" s="97"/>
      <c r="B2001" s="5"/>
      <c r="C2001" s="5"/>
      <c r="D2001" s="63"/>
      <c r="E2001" s="11"/>
      <c r="F2001" s="143"/>
      <c r="G2001" s="9"/>
      <c r="H2001" s="64"/>
      <c r="I2001" s="64"/>
      <c r="J2001" s="1"/>
      <c r="K2001" s="1"/>
      <c r="L2001" s="5"/>
      <c r="M2001" s="12"/>
      <c r="N2001" s="12"/>
      <c r="O2001" s="5"/>
      <c r="P2001" s="5"/>
      <c r="Q2001" s="10"/>
      <c r="R2001" s="37"/>
      <c r="S2001" s="5"/>
      <c r="T2001" s="6"/>
      <c r="U2001" s="10"/>
      <c r="V2001" s="10"/>
      <c r="W2001" s="12"/>
      <c r="X2001" s="5"/>
      <c r="Y2001" s="11"/>
      <c r="Z2001" s="2"/>
      <c r="AA2001" s="64"/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2"/>
      <c r="DH2001" s="1"/>
      <c r="DI2001" s="1"/>
      <c r="DJ2001" s="1"/>
      <c r="DK2001" s="1"/>
      <c r="DL2001" s="1"/>
      <c r="DM2001" s="1"/>
    </row>
    <row r="2002" spans="1:117" x14ac:dyDescent="0.2">
      <c r="A2002" s="97"/>
      <c r="B2002" s="5"/>
      <c r="C2002" s="5"/>
      <c r="D2002" s="63"/>
      <c r="E2002" s="11"/>
      <c r="F2002" s="143"/>
      <c r="G2002" s="9"/>
      <c r="H2002" s="64"/>
      <c r="I2002" s="64"/>
      <c r="J2002" s="1"/>
      <c r="K2002" s="1"/>
      <c r="L2002" s="5"/>
      <c r="M2002" s="12"/>
      <c r="N2002" s="12"/>
      <c r="O2002" s="5"/>
      <c r="P2002" s="5"/>
      <c r="Q2002" s="10"/>
      <c r="R2002" s="37"/>
      <c r="S2002" s="5"/>
      <c r="T2002" s="6"/>
      <c r="U2002" s="10"/>
      <c r="V2002" s="10"/>
      <c r="W2002" s="12"/>
      <c r="X2002" s="5"/>
      <c r="Y2002" s="11"/>
      <c r="Z2002" s="2"/>
      <c r="AA2002" s="64"/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2"/>
      <c r="DH2002" s="1"/>
      <c r="DI2002" s="1"/>
      <c r="DJ2002" s="1"/>
      <c r="DK2002" s="1"/>
      <c r="DL2002" s="1"/>
      <c r="DM2002" s="1"/>
    </row>
    <row r="2003" spans="1:117" x14ac:dyDescent="0.2">
      <c r="A2003" s="97"/>
      <c r="B2003" s="5"/>
      <c r="C2003" s="5"/>
      <c r="D2003" s="63"/>
      <c r="E2003" s="11"/>
      <c r="F2003" s="143"/>
      <c r="G2003" s="9"/>
      <c r="H2003" s="64"/>
      <c r="I2003" s="64"/>
      <c r="J2003" s="1"/>
      <c r="K2003" s="1"/>
      <c r="L2003" s="5"/>
      <c r="M2003" s="12"/>
      <c r="N2003" s="12"/>
      <c r="O2003" s="5"/>
      <c r="P2003" s="5"/>
      <c r="Q2003" s="10"/>
      <c r="R2003" s="37"/>
      <c r="S2003" s="5"/>
      <c r="T2003" s="6"/>
      <c r="U2003" s="10"/>
      <c r="V2003" s="10"/>
      <c r="W2003" s="12"/>
      <c r="X2003" s="5"/>
      <c r="Y2003" s="11"/>
      <c r="Z2003" s="2"/>
      <c r="AA2003" s="64"/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2"/>
      <c r="DH2003" s="1"/>
      <c r="DI2003" s="1"/>
      <c r="DJ2003" s="1"/>
      <c r="DK2003" s="1"/>
      <c r="DL2003" s="1"/>
      <c r="DM2003" s="1"/>
    </row>
    <row r="2004" spans="1:117" x14ac:dyDescent="0.2">
      <c r="A2004" s="97"/>
      <c r="B2004" s="5"/>
      <c r="C2004" s="5"/>
      <c r="D2004" s="63"/>
      <c r="E2004" s="11"/>
      <c r="F2004" s="143"/>
      <c r="G2004" s="9"/>
      <c r="H2004" s="64"/>
      <c r="I2004" s="64"/>
      <c r="J2004" s="1"/>
      <c r="K2004" s="1"/>
      <c r="L2004" s="5"/>
      <c r="M2004" s="12"/>
      <c r="N2004" s="12"/>
      <c r="O2004" s="5"/>
      <c r="P2004" s="5"/>
      <c r="Q2004" s="10"/>
      <c r="R2004" s="37"/>
      <c r="S2004" s="5"/>
      <c r="T2004" s="6"/>
      <c r="U2004" s="10"/>
      <c r="V2004" s="10"/>
      <c r="W2004" s="12"/>
      <c r="X2004" s="5"/>
      <c r="Y2004" s="11"/>
      <c r="Z2004" s="2"/>
      <c r="AA2004" s="64"/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2"/>
      <c r="DH2004" s="1"/>
      <c r="DI2004" s="1"/>
      <c r="DJ2004" s="1"/>
      <c r="DK2004" s="1"/>
      <c r="DL2004" s="1"/>
      <c r="DM2004" s="1"/>
    </row>
    <row r="2005" spans="1:117" x14ac:dyDescent="0.2">
      <c r="A2005" s="97"/>
      <c r="B2005" s="5"/>
      <c r="C2005" s="5"/>
      <c r="D2005" s="63"/>
      <c r="E2005" s="11"/>
      <c r="F2005" s="143"/>
      <c r="G2005" s="9"/>
      <c r="H2005" s="64"/>
      <c r="I2005" s="64"/>
      <c r="J2005" s="1"/>
      <c r="K2005" s="1"/>
      <c r="L2005" s="5"/>
      <c r="M2005" s="12"/>
      <c r="N2005" s="12"/>
      <c r="O2005" s="5"/>
      <c r="P2005" s="5"/>
      <c r="Q2005" s="10"/>
      <c r="R2005" s="37"/>
      <c r="S2005" s="5"/>
      <c r="T2005" s="6"/>
      <c r="U2005" s="10"/>
      <c r="V2005" s="10"/>
      <c r="W2005" s="12"/>
      <c r="X2005" s="5"/>
      <c r="Y2005" s="11"/>
      <c r="Z2005" s="2"/>
      <c r="AA2005" s="64"/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2"/>
      <c r="DH2005" s="1"/>
      <c r="DI2005" s="1"/>
      <c r="DJ2005" s="1"/>
      <c r="DK2005" s="1"/>
      <c r="DL2005" s="1"/>
      <c r="DM2005" s="1"/>
    </row>
    <row r="2006" spans="1:117" x14ac:dyDescent="0.2">
      <c r="A2006" s="97"/>
      <c r="B2006" s="5"/>
      <c r="C2006" s="5"/>
      <c r="D2006" s="63"/>
      <c r="E2006" s="11"/>
      <c r="F2006" s="143"/>
      <c r="G2006" s="9"/>
      <c r="H2006" s="64"/>
      <c r="I2006" s="64"/>
      <c r="J2006" s="1"/>
      <c r="K2006" s="1"/>
      <c r="L2006" s="5"/>
      <c r="M2006" s="12"/>
      <c r="N2006" s="12"/>
      <c r="O2006" s="5"/>
      <c r="P2006" s="5"/>
      <c r="Q2006" s="10"/>
      <c r="R2006" s="37"/>
      <c r="S2006" s="5"/>
      <c r="T2006" s="6"/>
      <c r="U2006" s="10"/>
      <c r="V2006" s="10"/>
      <c r="W2006" s="12"/>
      <c r="X2006" s="5"/>
      <c r="Y2006" s="11"/>
      <c r="Z2006" s="2"/>
      <c r="AA2006" s="64"/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2"/>
      <c r="DH2006" s="1"/>
      <c r="DI2006" s="1"/>
      <c r="DJ2006" s="1"/>
      <c r="DK2006" s="1"/>
      <c r="DL2006" s="1"/>
      <c r="DM2006" s="1"/>
    </row>
    <row r="2007" spans="1:117" x14ac:dyDescent="0.2">
      <c r="A2007" s="97"/>
      <c r="B2007" s="5"/>
      <c r="C2007" s="5"/>
      <c r="D2007" s="63"/>
      <c r="E2007" s="11"/>
      <c r="F2007" s="143"/>
      <c r="G2007" s="9"/>
      <c r="H2007" s="64"/>
      <c r="I2007" s="64"/>
      <c r="J2007" s="1"/>
      <c r="K2007" s="1"/>
      <c r="L2007" s="5"/>
      <c r="M2007" s="12"/>
      <c r="N2007" s="12"/>
      <c r="O2007" s="5"/>
      <c r="P2007" s="5"/>
      <c r="Q2007" s="10"/>
      <c r="R2007" s="37"/>
      <c r="S2007" s="5"/>
      <c r="T2007" s="6"/>
      <c r="U2007" s="10"/>
      <c r="V2007" s="10"/>
      <c r="W2007" s="12"/>
      <c r="X2007" s="5"/>
      <c r="Y2007" s="11"/>
      <c r="Z2007" s="2"/>
      <c r="AA2007" s="64"/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2"/>
      <c r="DH2007" s="1"/>
      <c r="DI2007" s="1"/>
      <c r="DJ2007" s="1"/>
      <c r="DK2007" s="1"/>
      <c r="DL2007" s="1"/>
      <c r="DM2007" s="1"/>
    </row>
    <row r="2008" spans="1:117" x14ac:dyDescent="0.2">
      <c r="A2008" s="97"/>
      <c r="B2008" s="5"/>
      <c r="C2008" s="5"/>
      <c r="D2008" s="63"/>
      <c r="E2008" s="11"/>
      <c r="F2008" s="143"/>
      <c r="G2008" s="9"/>
      <c r="H2008" s="64"/>
      <c r="I2008" s="64"/>
      <c r="J2008" s="1"/>
      <c r="K2008" s="1"/>
      <c r="L2008" s="5"/>
      <c r="M2008" s="12"/>
      <c r="N2008" s="12"/>
      <c r="O2008" s="5"/>
      <c r="P2008" s="5"/>
      <c r="Q2008" s="10"/>
      <c r="R2008" s="37"/>
      <c r="S2008" s="5"/>
      <c r="T2008" s="6"/>
      <c r="U2008" s="10"/>
      <c r="V2008" s="10"/>
      <c r="W2008" s="12"/>
      <c r="X2008" s="5"/>
      <c r="Y2008" s="11"/>
      <c r="Z2008" s="2"/>
      <c r="AA2008" s="64"/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2"/>
      <c r="DH2008" s="1"/>
      <c r="DI2008" s="1"/>
      <c r="DJ2008" s="1"/>
      <c r="DK2008" s="1"/>
      <c r="DL2008" s="1"/>
      <c r="DM2008" s="1"/>
    </row>
    <row r="2009" spans="1:117" x14ac:dyDescent="0.2">
      <c r="A2009" s="97"/>
      <c r="B2009" s="5"/>
      <c r="C2009" s="5"/>
      <c r="D2009" s="63"/>
      <c r="E2009" s="11"/>
      <c r="F2009" s="143"/>
      <c r="G2009" s="9"/>
      <c r="H2009" s="64"/>
      <c r="I2009" s="64"/>
      <c r="J2009" s="1"/>
      <c r="K2009" s="1"/>
      <c r="L2009" s="5"/>
      <c r="M2009" s="12"/>
      <c r="N2009" s="12"/>
      <c r="O2009" s="5"/>
      <c r="P2009" s="5"/>
      <c r="Q2009" s="10"/>
      <c r="R2009" s="37"/>
      <c r="S2009" s="5"/>
      <c r="T2009" s="6"/>
      <c r="U2009" s="10"/>
      <c r="V2009" s="10"/>
      <c r="W2009" s="12"/>
      <c r="X2009" s="5"/>
      <c r="Y2009" s="11"/>
      <c r="Z2009" s="2"/>
      <c r="AA2009" s="64"/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2"/>
      <c r="DH2009" s="1"/>
      <c r="DI2009" s="1"/>
      <c r="DJ2009" s="1"/>
      <c r="DK2009" s="1"/>
      <c r="DL2009" s="1"/>
      <c r="DM2009" s="1"/>
    </row>
    <row r="2010" spans="1:117" x14ac:dyDescent="0.2">
      <c r="A2010" s="97"/>
      <c r="B2010" s="5"/>
      <c r="C2010" s="5"/>
      <c r="D2010" s="63"/>
      <c r="E2010" s="11"/>
      <c r="F2010" s="143"/>
      <c r="G2010" s="9"/>
      <c r="H2010" s="64"/>
      <c r="I2010" s="64"/>
      <c r="J2010" s="1"/>
      <c r="K2010" s="1"/>
      <c r="L2010" s="5"/>
      <c r="M2010" s="12"/>
      <c r="N2010" s="12"/>
      <c r="O2010" s="5"/>
      <c r="P2010" s="5"/>
      <c r="Q2010" s="10"/>
      <c r="R2010" s="37"/>
      <c r="S2010" s="5"/>
      <c r="T2010" s="6"/>
      <c r="U2010" s="10"/>
      <c r="V2010" s="10"/>
      <c r="W2010" s="12"/>
      <c r="X2010" s="5"/>
      <c r="Y2010" s="11"/>
      <c r="Z2010" s="2"/>
      <c r="AA2010" s="64"/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2"/>
      <c r="DH2010" s="1"/>
      <c r="DI2010" s="1"/>
      <c r="DJ2010" s="1"/>
      <c r="DK2010" s="1"/>
      <c r="DL2010" s="1"/>
      <c r="DM2010" s="1"/>
    </row>
    <row r="2011" spans="1:117" x14ac:dyDescent="0.2">
      <c r="A2011" s="97"/>
      <c r="B2011" s="5"/>
      <c r="C2011" s="5"/>
      <c r="D2011" s="63"/>
      <c r="E2011" s="11"/>
      <c r="F2011" s="143"/>
      <c r="G2011" s="9"/>
      <c r="H2011" s="64"/>
      <c r="I2011" s="64"/>
      <c r="J2011" s="1"/>
      <c r="K2011" s="1"/>
      <c r="L2011" s="5"/>
      <c r="M2011" s="12"/>
      <c r="N2011" s="12"/>
      <c r="O2011" s="5"/>
      <c r="P2011" s="5"/>
      <c r="Q2011" s="10"/>
      <c r="R2011" s="37"/>
      <c r="S2011" s="5"/>
      <c r="T2011" s="6"/>
      <c r="U2011" s="10"/>
      <c r="V2011" s="10"/>
      <c r="W2011" s="12"/>
      <c r="X2011" s="5"/>
      <c r="Y2011" s="11"/>
      <c r="Z2011" s="2"/>
      <c r="AA2011" s="64"/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2"/>
      <c r="DH2011" s="1"/>
      <c r="DI2011" s="1"/>
      <c r="DJ2011" s="1"/>
      <c r="DK2011" s="1"/>
      <c r="DL2011" s="1"/>
      <c r="DM2011" s="1"/>
    </row>
    <row r="2012" spans="1:117" x14ac:dyDescent="0.2">
      <c r="A2012" s="97"/>
      <c r="B2012" s="5"/>
      <c r="C2012" s="5"/>
      <c r="D2012" s="63"/>
      <c r="E2012" s="11"/>
      <c r="F2012" s="143"/>
      <c r="G2012" s="9"/>
      <c r="H2012" s="64"/>
      <c r="I2012" s="64"/>
      <c r="J2012" s="1"/>
      <c r="K2012" s="1"/>
      <c r="L2012" s="5"/>
      <c r="M2012" s="12"/>
      <c r="N2012" s="12"/>
      <c r="O2012" s="5"/>
      <c r="P2012" s="5"/>
      <c r="Q2012" s="10"/>
      <c r="R2012" s="37"/>
      <c r="S2012" s="5"/>
      <c r="T2012" s="6"/>
      <c r="U2012" s="10"/>
      <c r="V2012" s="10"/>
      <c r="W2012" s="12"/>
      <c r="X2012" s="5"/>
      <c r="Y2012" s="11"/>
      <c r="Z2012" s="2"/>
      <c r="AA2012" s="64"/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2"/>
      <c r="DH2012" s="1"/>
      <c r="DI2012" s="1"/>
      <c r="DJ2012" s="1"/>
      <c r="DK2012" s="1"/>
      <c r="DL2012" s="1"/>
      <c r="DM2012" s="1"/>
    </row>
    <row r="2013" spans="1:117" x14ac:dyDescent="0.2">
      <c r="A2013" s="97"/>
      <c r="B2013" s="5"/>
      <c r="C2013" s="5"/>
      <c r="D2013" s="63"/>
      <c r="E2013" s="11"/>
      <c r="F2013" s="143"/>
      <c r="G2013" s="9"/>
      <c r="H2013" s="64"/>
      <c r="I2013" s="64"/>
      <c r="J2013" s="1"/>
      <c r="K2013" s="1"/>
      <c r="L2013" s="5"/>
      <c r="M2013" s="12"/>
      <c r="N2013" s="12"/>
      <c r="O2013" s="5"/>
      <c r="P2013" s="5"/>
      <c r="Q2013" s="10"/>
      <c r="R2013" s="37"/>
      <c r="S2013" s="5"/>
      <c r="T2013" s="6"/>
      <c r="U2013" s="10"/>
      <c r="V2013" s="10"/>
      <c r="W2013" s="12"/>
      <c r="X2013" s="5"/>
      <c r="Y2013" s="11"/>
      <c r="Z2013" s="2"/>
      <c r="AA2013" s="64"/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2"/>
      <c r="DH2013" s="1"/>
      <c r="DI2013" s="1"/>
      <c r="DJ2013" s="1"/>
      <c r="DK2013" s="1"/>
      <c r="DL2013" s="1"/>
      <c r="DM2013" s="1"/>
    </row>
    <row r="2014" spans="1:117" x14ac:dyDescent="0.2">
      <c r="A2014" s="97"/>
      <c r="B2014" s="5"/>
      <c r="C2014" s="5"/>
      <c r="D2014" s="63"/>
      <c r="E2014" s="11"/>
      <c r="F2014" s="143"/>
      <c r="G2014" s="9"/>
      <c r="H2014" s="64"/>
      <c r="I2014" s="64"/>
      <c r="J2014" s="1"/>
      <c r="K2014" s="1"/>
      <c r="L2014" s="5"/>
      <c r="M2014" s="12"/>
      <c r="N2014" s="12"/>
      <c r="O2014" s="5"/>
      <c r="P2014" s="5"/>
      <c r="Q2014" s="10"/>
      <c r="R2014" s="37"/>
      <c r="S2014" s="5"/>
      <c r="T2014" s="6"/>
      <c r="U2014" s="10"/>
      <c r="V2014" s="10"/>
      <c r="W2014" s="12"/>
      <c r="X2014" s="5"/>
      <c r="Y2014" s="11"/>
      <c r="Z2014" s="2"/>
      <c r="AA2014" s="64"/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2"/>
      <c r="DH2014" s="1"/>
      <c r="DI2014" s="1"/>
      <c r="DJ2014" s="1"/>
      <c r="DK2014" s="1"/>
      <c r="DL2014" s="1"/>
      <c r="DM2014" s="1"/>
    </row>
    <row r="2015" spans="1:117" x14ac:dyDescent="0.2">
      <c r="A2015" s="97"/>
      <c r="B2015" s="5"/>
      <c r="C2015" s="5"/>
      <c r="D2015" s="63"/>
      <c r="E2015" s="11"/>
      <c r="F2015" s="143"/>
      <c r="G2015" s="9"/>
      <c r="H2015" s="64"/>
      <c r="I2015" s="64"/>
      <c r="J2015" s="1"/>
      <c r="K2015" s="1"/>
      <c r="L2015" s="5"/>
      <c r="M2015" s="12"/>
      <c r="N2015" s="12"/>
      <c r="O2015" s="5"/>
      <c r="P2015" s="5"/>
      <c r="Q2015" s="10"/>
      <c r="R2015" s="37"/>
      <c r="S2015" s="5"/>
      <c r="T2015" s="6"/>
      <c r="U2015" s="10"/>
      <c r="V2015" s="10"/>
      <c r="W2015" s="12"/>
      <c r="X2015" s="5"/>
      <c r="Y2015" s="11"/>
      <c r="Z2015" s="2"/>
      <c r="AA2015" s="64"/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2"/>
      <c r="DH2015" s="1"/>
      <c r="DI2015" s="1"/>
      <c r="DJ2015" s="1"/>
      <c r="DK2015" s="1"/>
      <c r="DL2015" s="1"/>
      <c r="DM2015" s="1"/>
    </row>
    <row r="2016" spans="1:117" x14ac:dyDescent="0.2">
      <c r="A2016" s="97"/>
      <c r="B2016" s="5"/>
      <c r="C2016" s="5"/>
      <c r="D2016" s="63"/>
      <c r="E2016" s="11"/>
      <c r="F2016" s="143"/>
      <c r="G2016" s="9"/>
      <c r="H2016" s="64"/>
      <c r="I2016" s="64"/>
      <c r="J2016" s="1"/>
      <c r="K2016" s="1"/>
      <c r="L2016" s="5"/>
      <c r="M2016" s="12"/>
      <c r="N2016" s="12"/>
      <c r="O2016" s="5"/>
      <c r="P2016" s="5"/>
      <c r="Q2016" s="10"/>
      <c r="R2016" s="37"/>
      <c r="S2016" s="5"/>
      <c r="T2016" s="6"/>
      <c r="U2016" s="10"/>
      <c r="V2016" s="10"/>
      <c r="W2016" s="12"/>
      <c r="X2016" s="5"/>
      <c r="Y2016" s="11"/>
      <c r="Z2016" s="2"/>
      <c r="AA2016" s="64"/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2"/>
      <c r="DH2016" s="1"/>
      <c r="DI2016" s="1"/>
      <c r="DJ2016" s="1"/>
      <c r="DK2016" s="1"/>
      <c r="DL2016" s="1"/>
      <c r="DM2016" s="1"/>
    </row>
    <row r="2017" spans="1:117" x14ac:dyDescent="0.2">
      <c r="A2017" s="97"/>
      <c r="B2017" s="5"/>
      <c r="C2017" s="5"/>
      <c r="D2017" s="63"/>
      <c r="E2017" s="11"/>
      <c r="F2017" s="143"/>
      <c r="G2017" s="9"/>
      <c r="H2017" s="64"/>
      <c r="I2017" s="64"/>
      <c r="J2017" s="1"/>
      <c r="K2017" s="1"/>
      <c r="L2017" s="5"/>
      <c r="M2017" s="12"/>
      <c r="N2017" s="12"/>
      <c r="O2017" s="5"/>
      <c r="P2017" s="5"/>
      <c r="Q2017" s="10"/>
      <c r="R2017" s="37"/>
      <c r="S2017" s="5"/>
      <c r="T2017" s="6"/>
      <c r="U2017" s="10"/>
      <c r="V2017" s="10"/>
      <c r="W2017" s="12"/>
      <c r="X2017" s="5"/>
      <c r="Y2017" s="11"/>
      <c r="Z2017" s="2"/>
      <c r="AA2017" s="64"/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2"/>
      <c r="DH2017" s="1"/>
      <c r="DI2017" s="1"/>
      <c r="DJ2017" s="1"/>
      <c r="DK2017" s="1"/>
      <c r="DL2017" s="1"/>
      <c r="DM2017" s="1"/>
    </row>
    <row r="2018" spans="1:117" x14ac:dyDescent="0.2">
      <c r="A2018" s="97"/>
      <c r="B2018" s="5"/>
      <c r="C2018" s="5"/>
      <c r="D2018" s="63"/>
      <c r="E2018" s="11"/>
      <c r="F2018" s="143"/>
      <c r="G2018" s="9"/>
      <c r="H2018" s="64"/>
      <c r="I2018" s="64"/>
      <c r="J2018" s="1"/>
      <c r="K2018" s="1"/>
      <c r="L2018" s="5"/>
      <c r="M2018" s="12"/>
      <c r="N2018" s="12"/>
      <c r="O2018" s="5"/>
      <c r="P2018" s="5"/>
      <c r="Q2018" s="10"/>
      <c r="R2018" s="37"/>
      <c r="S2018" s="5"/>
      <c r="T2018" s="6"/>
      <c r="U2018" s="10"/>
      <c r="V2018" s="10"/>
      <c r="W2018" s="12"/>
      <c r="X2018" s="5"/>
      <c r="Y2018" s="11"/>
      <c r="Z2018" s="2"/>
      <c r="AA2018" s="64"/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2"/>
      <c r="DH2018" s="1"/>
      <c r="DI2018" s="1"/>
      <c r="DJ2018" s="1"/>
      <c r="DK2018" s="1"/>
      <c r="DL2018" s="1"/>
      <c r="DM2018" s="1"/>
    </row>
    <row r="2019" spans="1:117" x14ac:dyDescent="0.2">
      <c r="A2019" s="97"/>
      <c r="B2019" s="5"/>
      <c r="C2019" s="5"/>
      <c r="D2019" s="63"/>
      <c r="E2019" s="11"/>
      <c r="F2019" s="143"/>
      <c r="G2019" s="9"/>
      <c r="H2019" s="64"/>
      <c r="I2019" s="64"/>
      <c r="J2019" s="1"/>
      <c r="K2019" s="1"/>
      <c r="L2019" s="5"/>
      <c r="M2019" s="12"/>
      <c r="N2019" s="12"/>
      <c r="O2019" s="5"/>
      <c r="P2019" s="5"/>
      <c r="Q2019" s="10"/>
      <c r="R2019" s="37"/>
      <c r="S2019" s="5"/>
      <c r="T2019" s="6"/>
      <c r="U2019" s="10"/>
      <c r="V2019" s="10"/>
      <c r="W2019" s="12"/>
      <c r="X2019" s="5"/>
      <c r="Y2019" s="11"/>
      <c r="Z2019" s="2"/>
      <c r="AA2019" s="64"/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2"/>
      <c r="DH2019" s="1"/>
      <c r="DI2019" s="1"/>
      <c r="DJ2019" s="1"/>
      <c r="DK2019" s="1"/>
      <c r="DL2019" s="1"/>
      <c r="DM2019" s="1"/>
    </row>
    <row r="2020" spans="1:117" x14ac:dyDescent="0.2">
      <c r="A2020" s="97"/>
      <c r="B2020" s="5"/>
      <c r="C2020" s="5"/>
      <c r="D2020" s="63"/>
      <c r="E2020" s="11"/>
      <c r="F2020" s="143"/>
      <c r="G2020" s="9"/>
      <c r="H2020" s="64"/>
      <c r="I2020" s="64"/>
      <c r="J2020" s="1"/>
      <c r="K2020" s="1"/>
      <c r="L2020" s="5"/>
      <c r="M2020" s="12"/>
      <c r="N2020" s="12"/>
      <c r="O2020" s="5"/>
      <c r="P2020" s="5"/>
      <c r="Q2020" s="10"/>
      <c r="R2020" s="37"/>
      <c r="S2020" s="5"/>
      <c r="T2020" s="6"/>
      <c r="U2020" s="10"/>
      <c r="V2020" s="10"/>
      <c r="W2020" s="12"/>
      <c r="X2020" s="5"/>
      <c r="Y2020" s="11"/>
      <c r="Z2020" s="2"/>
      <c r="AA2020" s="64"/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2"/>
      <c r="DH2020" s="1"/>
      <c r="DI2020" s="1"/>
      <c r="DJ2020" s="1"/>
      <c r="DK2020" s="1"/>
      <c r="DL2020" s="1"/>
      <c r="DM2020" s="1"/>
    </row>
    <row r="2021" spans="1:117" x14ac:dyDescent="0.2">
      <c r="A2021" s="97"/>
      <c r="B2021" s="5"/>
      <c r="C2021" s="5"/>
      <c r="D2021" s="63"/>
      <c r="E2021" s="11"/>
      <c r="F2021" s="143"/>
      <c r="G2021" s="9"/>
      <c r="H2021" s="64"/>
      <c r="I2021" s="64"/>
      <c r="J2021" s="1"/>
      <c r="K2021" s="1"/>
      <c r="L2021" s="5"/>
      <c r="M2021" s="12"/>
      <c r="N2021" s="12"/>
      <c r="O2021" s="5"/>
      <c r="P2021" s="5"/>
      <c r="Q2021" s="10"/>
      <c r="R2021" s="37"/>
      <c r="S2021" s="5"/>
      <c r="T2021" s="6"/>
      <c r="U2021" s="10"/>
      <c r="V2021" s="10"/>
      <c r="W2021" s="12"/>
      <c r="X2021" s="5"/>
      <c r="Y2021" s="11"/>
      <c r="Z2021" s="2"/>
      <c r="AA2021" s="64"/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2"/>
      <c r="DH2021" s="1"/>
      <c r="DI2021" s="1"/>
      <c r="DJ2021" s="1"/>
      <c r="DK2021" s="1"/>
      <c r="DL2021" s="1"/>
      <c r="DM2021" s="1"/>
    </row>
    <row r="2022" spans="1:117" x14ac:dyDescent="0.2">
      <c r="A2022" s="97"/>
      <c r="B2022" s="5"/>
      <c r="C2022" s="5"/>
      <c r="D2022" s="63"/>
      <c r="E2022" s="11"/>
      <c r="F2022" s="143"/>
      <c r="G2022" s="9"/>
      <c r="H2022" s="64"/>
      <c r="I2022" s="64"/>
      <c r="J2022" s="1"/>
      <c r="K2022" s="1"/>
      <c r="L2022" s="5"/>
      <c r="M2022" s="12"/>
      <c r="N2022" s="12"/>
      <c r="O2022" s="5"/>
      <c r="P2022" s="5"/>
      <c r="Q2022" s="10"/>
      <c r="R2022" s="37"/>
      <c r="S2022" s="5"/>
      <c r="T2022" s="6"/>
      <c r="U2022" s="10"/>
      <c r="V2022" s="10"/>
      <c r="W2022" s="12"/>
      <c r="X2022" s="5"/>
      <c r="Y2022" s="11"/>
      <c r="Z2022" s="2"/>
      <c r="AA2022" s="64"/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2"/>
      <c r="DH2022" s="1"/>
      <c r="DI2022" s="1"/>
      <c r="DJ2022" s="1"/>
      <c r="DK2022" s="1"/>
      <c r="DL2022" s="1"/>
      <c r="DM2022" s="1"/>
    </row>
    <row r="2023" spans="1:117" x14ac:dyDescent="0.2">
      <c r="A2023" s="97"/>
      <c r="B2023" s="5"/>
      <c r="C2023" s="5"/>
      <c r="D2023" s="63"/>
      <c r="E2023" s="11"/>
      <c r="F2023" s="143"/>
      <c r="G2023" s="9"/>
      <c r="H2023" s="64"/>
      <c r="I2023" s="64"/>
      <c r="J2023" s="1"/>
      <c r="K2023" s="1"/>
      <c r="L2023" s="5"/>
      <c r="M2023" s="12"/>
      <c r="N2023" s="12"/>
      <c r="O2023" s="5"/>
      <c r="P2023" s="5"/>
      <c r="Q2023" s="10"/>
      <c r="R2023" s="37"/>
      <c r="S2023" s="5"/>
      <c r="T2023" s="6"/>
      <c r="U2023" s="10"/>
      <c r="V2023" s="10"/>
      <c r="W2023" s="12"/>
      <c r="X2023" s="5"/>
      <c r="Y2023" s="11"/>
      <c r="Z2023" s="2"/>
      <c r="AA2023" s="64"/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2"/>
      <c r="DH2023" s="1"/>
      <c r="DI2023" s="1"/>
      <c r="DJ2023" s="1"/>
      <c r="DK2023" s="1"/>
      <c r="DL2023" s="1"/>
      <c r="DM2023" s="1"/>
    </row>
    <row r="2024" spans="1:117" x14ac:dyDescent="0.2">
      <c r="A2024" s="97"/>
      <c r="B2024" s="5"/>
      <c r="C2024" s="5"/>
      <c r="D2024" s="63"/>
      <c r="E2024" s="11"/>
      <c r="F2024" s="143"/>
      <c r="G2024" s="9"/>
      <c r="H2024" s="64"/>
      <c r="I2024" s="64"/>
      <c r="J2024" s="1"/>
      <c r="K2024" s="1"/>
      <c r="L2024" s="5"/>
      <c r="M2024" s="12"/>
      <c r="N2024" s="12"/>
      <c r="O2024" s="5"/>
      <c r="P2024" s="5"/>
      <c r="Q2024" s="10"/>
      <c r="R2024" s="37"/>
      <c r="S2024" s="5"/>
      <c r="T2024" s="6"/>
      <c r="U2024" s="10"/>
      <c r="V2024" s="10"/>
      <c r="W2024" s="12"/>
      <c r="X2024" s="5"/>
      <c r="Y2024" s="11"/>
      <c r="Z2024" s="2"/>
      <c r="AA2024" s="64"/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2"/>
      <c r="DH2024" s="1"/>
      <c r="DI2024" s="1"/>
      <c r="DJ2024" s="1"/>
      <c r="DK2024" s="1"/>
      <c r="DL2024" s="1"/>
      <c r="DM2024" s="1"/>
    </row>
    <row r="2025" spans="1:117" x14ac:dyDescent="0.2">
      <c r="A2025" s="97"/>
      <c r="B2025" s="5"/>
      <c r="C2025" s="5"/>
      <c r="D2025" s="63"/>
      <c r="E2025" s="11"/>
      <c r="F2025" s="143"/>
      <c r="G2025" s="9"/>
      <c r="H2025" s="64"/>
      <c r="I2025" s="64"/>
      <c r="J2025" s="1"/>
      <c r="K2025" s="1"/>
      <c r="L2025" s="5"/>
      <c r="M2025" s="12"/>
      <c r="N2025" s="12"/>
      <c r="O2025" s="5"/>
      <c r="P2025" s="5"/>
      <c r="Q2025" s="10"/>
      <c r="R2025" s="37"/>
      <c r="S2025" s="5"/>
      <c r="T2025" s="6"/>
      <c r="U2025" s="10"/>
      <c r="V2025" s="10"/>
      <c r="W2025" s="12"/>
      <c r="X2025" s="5"/>
      <c r="Y2025" s="11"/>
      <c r="Z2025" s="2"/>
      <c r="AA2025" s="64"/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2"/>
      <c r="DH2025" s="1"/>
      <c r="DI2025" s="1"/>
      <c r="DJ2025" s="1"/>
      <c r="DK2025" s="1"/>
      <c r="DL2025" s="1"/>
      <c r="DM2025" s="1"/>
    </row>
    <row r="2026" spans="1:117" x14ac:dyDescent="0.2">
      <c r="A2026" s="97"/>
      <c r="B2026" s="5"/>
      <c r="C2026" s="5"/>
      <c r="D2026" s="63"/>
      <c r="E2026" s="11"/>
      <c r="F2026" s="143"/>
      <c r="G2026" s="9"/>
      <c r="H2026" s="64"/>
      <c r="I2026" s="64"/>
      <c r="J2026" s="1"/>
      <c r="K2026" s="1"/>
      <c r="L2026" s="5"/>
      <c r="M2026" s="12"/>
      <c r="N2026" s="12"/>
      <c r="O2026" s="5"/>
      <c r="P2026" s="5"/>
      <c r="Q2026" s="10"/>
      <c r="R2026" s="37"/>
      <c r="S2026" s="5"/>
      <c r="T2026" s="6"/>
      <c r="U2026" s="10"/>
      <c r="V2026" s="10"/>
      <c r="W2026" s="12"/>
      <c r="X2026" s="5"/>
      <c r="Y2026" s="11"/>
      <c r="Z2026" s="2"/>
      <c r="AA2026" s="64"/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2"/>
      <c r="DH2026" s="1"/>
      <c r="DI2026" s="1"/>
      <c r="DJ2026" s="1"/>
      <c r="DK2026" s="1"/>
      <c r="DL2026" s="1"/>
      <c r="DM2026" s="1"/>
    </row>
    <row r="2027" spans="1:117" x14ac:dyDescent="0.2">
      <c r="A2027" s="97"/>
      <c r="B2027" s="5"/>
      <c r="C2027" s="5"/>
      <c r="D2027" s="63"/>
      <c r="E2027" s="11"/>
      <c r="F2027" s="143"/>
      <c r="G2027" s="9"/>
      <c r="H2027" s="64"/>
      <c r="I2027" s="64"/>
      <c r="J2027" s="1"/>
      <c r="K2027" s="1"/>
      <c r="L2027" s="5"/>
      <c r="M2027" s="12"/>
      <c r="N2027" s="12"/>
      <c r="O2027" s="5"/>
      <c r="P2027" s="5"/>
      <c r="Q2027" s="10"/>
      <c r="R2027" s="37"/>
      <c r="S2027" s="5"/>
      <c r="T2027" s="6"/>
      <c r="U2027" s="10"/>
      <c r="V2027" s="10"/>
      <c r="W2027" s="12"/>
      <c r="X2027" s="5"/>
      <c r="Y2027" s="11"/>
      <c r="Z2027" s="2"/>
      <c r="AA2027" s="64"/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2"/>
      <c r="DH2027" s="1"/>
      <c r="DI2027" s="1"/>
      <c r="DJ2027" s="1"/>
      <c r="DK2027" s="1"/>
      <c r="DL2027" s="1"/>
      <c r="DM2027" s="1"/>
    </row>
    <row r="2028" spans="1:117" x14ac:dyDescent="0.2">
      <c r="A2028" s="97"/>
      <c r="B2028" s="5"/>
      <c r="C2028" s="5"/>
      <c r="D2028" s="63"/>
      <c r="E2028" s="11"/>
      <c r="F2028" s="143"/>
      <c r="G2028" s="9"/>
      <c r="H2028" s="64"/>
      <c r="I2028" s="64"/>
      <c r="J2028" s="1"/>
      <c r="K2028" s="1"/>
      <c r="L2028" s="5"/>
      <c r="M2028" s="12"/>
      <c r="N2028" s="12"/>
      <c r="O2028" s="5"/>
      <c r="P2028" s="5"/>
      <c r="Q2028" s="10"/>
      <c r="R2028" s="37"/>
      <c r="S2028" s="5"/>
      <c r="T2028" s="6"/>
      <c r="U2028" s="10"/>
      <c r="V2028" s="10"/>
      <c r="W2028" s="12"/>
      <c r="X2028" s="5"/>
      <c r="Y2028" s="11"/>
      <c r="Z2028" s="2"/>
      <c r="AA2028" s="64"/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2"/>
      <c r="DH2028" s="1"/>
      <c r="DI2028" s="1"/>
      <c r="DJ2028" s="1"/>
      <c r="DK2028" s="1"/>
      <c r="DL2028" s="1"/>
      <c r="DM2028" s="1"/>
    </row>
    <row r="2029" spans="1:117" x14ac:dyDescent="0.2">
      <c r="A2029" s="97"/>
      <c r="B2029" s="5"/>
      <c r="C2029" s="5"/>
      <c r="D2029" s="63"/>
      <c r="E2029" s="11"/>
      <c r="F2029" s="143"/>
      <c r="G2029" s="9"/>
      <c r="H2029" s="64"/>
      <c r="I2029" s="64"/>
      <c r="J2029" s="1"/>
      <c r="K2029" s="1"/>
      <c r="L2029" s="5"/>
      <c r="M2029" s="12"/>
      <c r="N2029" s="12"/>
      <c r="O2029" s="5"/>
      <c r="P2029" s="5"/>
      <c r="Q2029" s="10"/>
      <c r="R2029" s="37"/>
      <c r="S2029" s="5"/>
      <c r="T2029" s="6"/>
      <c r="U2029" s="10"/>
      <c r="V2029" s="10"/>
      <c r="W2029" s="12"/>
      <c r="X2029" s="5"/>
      <c r="Y2029" s="11"/>
      <c r="Z2029" s="2"/>
      <c r="AA2029" s="64"/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2"/>
      <c r="DH2029" s="1"/>
      <c r="DI2029" s="1"/>
      <c r="DJ2029" s="1"/>
      <c r="DK2029" s="1"/>
      <c r="DL2029" s="1"/>
      <c r="DM2029" s="1"/>
    </row>
    <row r="2030" spans="1:117" x14ac:dyDescent="0.2">
      <c r="A2030" s="97"/>
      <c r="B2030" s="5"/>
      <c r="C2030" s="5"/>
      <c r="D2030" s="63"/>
      <c r="E2030" s="11"/>
      <c r="F2030" s="143"/>
      <c r="G2030" s="9"/>
      <c r="H2030" s="64"/>
      <c r="I2030" s="64"/>
      <c r="J2030" s="1"/>
      <c r="K2030" s="1"/>
      <c r="L2030" s="5"/>
      <c r="M2030" s="12"/>
      <c r="N2030" s="12"/>
      <c r="O2030" s="5"/>
      <c r="P2030" s="5"/>
      <c r="Q2030" s="10"/>
      <c r="R2030" s="37"/>
      <c r="S2030" s="5"/>
      <c r="T2030" s="6"/>
      <c r="U2030" s="10"/>
      <c r="V2030" s="10"/>
      <c r="W2030" s="12"/>
      <c r="X2030" s="5"/>
      <c r="Y2030" s="11"/>
      <c r="Z2030" s="2"/>
      <c r="AA2030" s="64"/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2"/>
      <c r="DH2030" s="1"/>
      <c r="DI2030" s="1"/>
      <c r="DJ2030" s="1"/>
      <c r="DK2030" s="1"/>
      <c r="DL2030" s="1"/>
      <c r="DM2030" s="1"/>
    </row>
    <row r="2031" spans="1:117" x14ac:dyDescent="0.2">
      <c r="A2031" s="97"/>
      <c r="B2031" s="5"/>
      <c r="C2031" s="5"/>
      <c r="D2031" s="63"/>
      <c r="E2031" s="11"/>
      <c r="F2031" s="143"/>
      <c r="G2031" s="9"/>
      <c r="H2031" s="64"/>
      <c r="I2031" s="64"/>
      <c r="J2031" s="1"/>
      <c r="K2031" s="1"/>
      <c r="L2031" s="5"/>
      <c r="M2031" s="12"/>
      <c r="N2031" s="12"/>
      <c r="O2031" s="5"/>
      <c r="P2031" s="5"/>
      <c r="Q2031" s="10"/>
      <c r="R2031" s="37"/>
      <c r="S2031" s="5"/>
      <c r="T2031" s="6"/>
      <c r="U2031" s="10"/>
      <c r="V2031" s="10"/>
      <c r="W2031" s="12"/>
      <c r="X2031" s="5"/>
      <c r="Y2031" s="11"/>
      <c r="Z2031" s="2"/>
      <c r="AA2031" s="64"/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2"/>
      <c r="DH2031" s="1"/>
      <c r="DI2031" s="1"/>
      <c r="DJ2031" s="1"/>
      <c r="DK2031" s="1"/>
      <c r="DL2031" s="1"/>
      <c r="DM2031" s="1"/>
    </row>
    <row r="2032" spans="1:117" x14ac:dyDescent="0.2">
      <c r="A2032" s="97"/>
      <c r="B2032" s="5"/>
      <c r="C2032" s="5"/>
      <c r="D2032" s="63"/>
      <c r="E2032" s="11"/>
      <c r="F2032" s="143"/>
      <c r="G2032" s="9"/>
      <c r="H2032" s="64"/>
      <c r="I2032" s="64"/>
      <c r="J2032" s="1"/>
      <c r="K2032" s="1"/>
      <c r="L2032" s="5"/>
      <c r="M2032" s="12"/>
      <c r="N2032" s="12"/>
      <c r="O2032" s="5"/>
      <c r="P2032" s="5"/>
      <c r="Q2032" s="10"/>
      <c r="R2032" s="37"/>
      <c r="S2032" s="5"/>
      <c r="T2032" s="6"/>
      <c r="U2032" s="10"/>
      <c r="V2032" s="10"/>
      <c r="W2032" s="12"/>
      <c r="X2032" s="5"/>
      <c r="Y2032" s="11"/>
      <c r="Z2032" s="2"/>
      <c r="AA2032" s="64"/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2"/>
      <c r="DH2032" s="1"/>
      <c r="DI2032" s="1"/>
      <c r="DJ2032" s="1"/>
      <c r="DK2032" s="1"/>
      <c r="DL2032" s="1"/>
      <c r="DM2032" s="1"/>
    </row>
    <row r="2033" spans="1:117" x14ac:dyDescent="0.2">
      <c r="A2033" s="97"/>
      <c r="B2033" s="5"/>
      <c r="C2033" s="5"/>
      <c r="D2033" s="63"/>
      <c r="E2033" s="11"/>
      <c r="F2033" s="143"/>
      <c r="G2033" s="9"/>
      <c r="H2033" s="64"/>
      <c r="I2033" s="64"/>
      <c r="J2033" s="1"/>
      <c r="K2033" s="1"/>
      <c r="L2033" s="5"/>
      <c r="M2033" s="12"/>
      <c r="N2033" s="12"/>
      <c r="O2033" s="5"/>
      <c r="P2033" s="5"/>
      <c r="Q2033" s="10"/>
      <c r="R2033" s="37"/>
      <c r="S2033" s="5"/>
      <c r="T2033" s="6"/>
      <c r="U2033" s="10"/>
      <c r="V2033" s="10"/>
      <c r="W2033" s="12"/>
      <c r="X2033" s="5"/>
      <c r="Y2033" s="11"/>
      <c r="Z2033" s="2"/>
      <c r="AA2033" s="64"/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2"/>
      <c r="DH2033" s="1"/>
      <c r="DI2033" s="1"/>
      <c r="DJ2033" s="1"/>
      <c r="DK2033" s="1"/>
      <c r="DL2033" s="1"/>
      <c r="DM2033" s="1"/>
    </row>
    <row r="2034" spans="1:117" x14ac:dyDescent="0.2">
      <c r="A2034" s="97"/>
      <c r="B2034" s="5"/>
      <c r="C2034" s="5"/>
      <c r="D2034" s="63"/>
      <c r="E2034" s="11"/>
      <c r="F2034" s="143"/>
      <c r="G2034" s="9"/>
      <c r="H2034" s="64"/>
      <c r="I2034" s="64"/>
      <c r="J2034" s="1"/>
      <c r="K2034" s="1"/>
      <c r="L2034" s="5"/>
      <c r="M2034" s="12"/>
      <c r="N2034" s="12"/>
      <c r="O2034" s="5"/>
      <c r="P2034" s="5"/>
      <c r="Q2034" s="10"/>
      <c r="R2034" s="37"/>
      <c r="S2034" s="5"/>
      <c r="T2034" s="6"/>
      <c r="U2034" s="10"/>
      <c r="V2034" s="10"/>
      <c r="W2034" s="12"/>
      <c r="X2034" s="5"/>
      <c r="Y2034" s="11"/>
      <c r="Z2034" s="2"/>
      <c r="AA2034" s="64"/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2"/>
      <c r="DH2034" s="1"/>
      <c r="DI2034" s="1"/>
      <c r="DJ2034" s="1"/>
      <c r="DK2034" s="1"/>
      <c r="DL2034" s="1"/>
      <c r="DM2034" s="1"/>
    </row>
    <row r="2035" spans="1:117" x14ac:dyDescent="0.2">
      <c r="A2035" s="97"/>
      <c r="B2035" s="5"/>
      <c r="C2035" s="5"/>
      <c r="D2035" s="63"/>
      <c r="E2035" s="11"/>
      <c r="F2035" s="143"/>
      <c r="G2035" s="9"/>
      <c r="H2035" s="64"/>
      <c r="I2035" s="64"/>
      <c r="J2035" s="1"/>
      <c r="K2035" s="1"/>
      <c r="L2035" s="5"/>
      <c r="M2035" s="12"/>
      <c r="N2035" s="12"/>
      <c r="O2035" s="5"/>
      <c r="P2035" s="5"/>
      <c r="Q2035" s="10"/>
      <c r="R2035" s="37"/>
      <c r="S2035" s="5"/>
      <c r="T2035" s="6"/>
      <c r="U2035" s="10"/>
      <c r="V2035" s="10"/>
      <c r="W2035" s="12"/>
      <c r="X2035" s="5"/>
      <c r="Y2035" s="11"/>
      <c r="Z2035" s="2"/>
      <c r="AA2035" s="64"/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2"/>
      <c r="DH2035" s="1"/>
      <c r="DI2035" s="1"/>
      <c r="DJ2035" s="1"/>
      <c r="DK2035" s="1"/>
      <c r="DL2035" s="1"/>
      <c r="DM2035" s="1"/>
    </row>
    <row r="2036" spans="1:117" x14ac:dyDescent="0.2">
      <c r="A2036" s="97"/>
      <c r="B2036" s="5"/>
      <c r="C2036" s="5"/>
      <c r="D2036" s="63"/>
      <c r="E2036" s="11"/>
      <c r="F2036" s="143"/>
      <c r="G2036" s="9"/>
      <c r="H2036" s="64"/>
      <c r="I2036" s="64"/>
      <c r="J2036" s="1"/>
      <c r="K2036" s="1"/>
      <c r="L2036" s="5"/>
      <c r="M2036" s="12"/>
      <c r="N2036" s="12"/>
      <c r="O2036" s="5"/>
      <c r="P2036" s="5"/>
      <c r="Q2036" s="10"/>
      <c r="R2036" s="37"/>
      <c r="S2036" s="5"/>
      <c r="T2036" s="6"/>
      <c r="U2036" s="10"/>
      <c r="V2036" s="10"/>
      <c r="W2036" s="12"/>
      <c r="X2036" s="5"/>
      <c r="Y2036" s="11"/>
      <c r="Z2036" s="2"/>
      <c r="AA2036" s="64"/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2"/>
      <c r="DH2036" s="1"/>
      <c r="DI2036" s="1"/>
      <c r="DJ2036" s="1"/>
      <c r="DK2036" s="1"/>
      <c r="DL2036" s="1"/>
      <c r="DM2036" s="1"/>
    </row>
    <row r="2037" spans="1:117" x14ac:dyDescent="0.2">
      <c r="A2037" s="97"/>
      <c r="B2037" s="5"/>
      <c r="C2037" s="5"/>
      <c r="D2037" s="63"/>
      <c r="E2037" s="11"/>
      <c r="F2037" s="143"/>
      <c r="G2037" s="9"/>
      <c r="H2037" s="64"/>
      <c r="I2037" s="64"/>
      <c r="J2037" s="1"/>
      <c r="K2037" s="1"/>
      <c r="L2037" s="5"/>
      <c r="M2037" s="12"/>
      <c r="N2037" s="12"/>
      <c r="O2037" s="5"/>
      <c r="P2037" s="5"/>
      <c r="Q2037" s="10"/>
      <c r="R2037" s="37"/>
      <c r="S2037" s="5"/>
      <c r="T2037" s="6"/>
      <c r="U2037" s="10"/>
      <c r="V2037" s="10"/>
      <c r="W2037" s="12"/>
      <c r="X2037" s="5"/>
      <c r="Y2037" s="11"/>
      <c r="Z2037" s="2"/>
      <c r="AA2037" s="64"/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2"/>
      <c r="DH2037" s="1"/>
      <c r="DI2037" s="1"/>
      <c r="DJ2037" s="1"/>
      <c r="DK2037" s="1"/>
      <c r="DL2037" s="1"/>
      <c r="DM2037" s="1"/>
    </row>
    <row r="2038" spans="1:117" x14ac:dyDescent="0.2">
      <c r="A2038" s="97"/>
      <c r="B2038" s="5"/>
      <c r="C2038" s="5"/>
      <c r="D2038" s="63"/>
      <c r="E2038" s="11"/>
      <c r="F2038" s="143"/>
      <c r="G2038" s="9"/>
      <c r="H2038" s="64"/>
      <c r="I2038" s="64"/>
      <c r="J2038" s="1"/>
      <c r="K2038" s="1"/>
      <c r="L2038" s="5"/>
      <c r="M2038" s="12"/>
      <c r="N2038" s="12"/>
      <c r="O2038" s="5"/>
      <c r="P2038" s="5"/>
      <c r="Q2038" s="10"/>
      <c r="R2038" s="37"/>
      <c r="S2038" s="5"/>
      <c r="T2038" s="6"/>
      <c r="U2038" s="10"/>
      <c r="V2038" s="10"/>
      <c r="W2038" s="12"/>
      <c r="X2038" s="5"/>
      <c r="Y2038" s="11"/>
      <c r="Z2038" s="2"/>
      <c r="AA2038" s="64"/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2"/>
      <c r="DH2038" s="1"/>
      <c r="DI2038" s="1"/>
      <c r="DJ2038" s="1"/>
      <c r="DK2038" s="1"/>
      <c r="DL2038" s="1"/>
      <c r="DM2038" s="1"/>
    </row>
    <row r="2039" spans="1:117" x14ac:dyDescent="0.2">
      <c r="A2039" s="97"/>
      <c r="B2039" s="5"/>
      <c r="C2039" s="5"/>
      <c r="D2039" s="63"/>
      <c r="E2039" s="11"/>
      <c r="F2039" s="143"/>
      <c r="G2039" s="9"/>
      <c r="H2039" s="64"/>
      <c r="I2039" s="64"/>
      <c r="J2039" s="1"/>
      <c r="K2039" s="1"/>
      <c r="L2039" s="5"/>
      <c r="M2039" s="12"/>
      <c r="N2039" s="12"/>
      <c r="O2039" s="5"/>
      <c r="P2039" s="5"/>
      <c r="Q2039" s="10"/>
      <c r="R2039" s="37"/>
      <c r="S2039" s="5"/>
      <c r="T2039" s="6"/>
      <c r="U2039" s="10"/>
      <c r="V2039" s="10"/>
      <c r="W2039" s="12"/>
      <c r="X2039" s="5"/>
      <c r="Y2039" s="11"/>
      <c r="Z2039" s="2"/>
      <c r="AA2039" s="64"/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2"/>
      <c r="DH2039" s="1"/>
      <c r="DI2039" s="1"/>
      <c r="DJ2039" s="1"/>
      <c r="DK2039" s="1"/>
      <c r="DL2039" s="1"/>
      <c r="DM2039" s="1"/>
    </row>
    <row r="2040" spans="1:117" x14ac:dyDescent="0.2">
      <c r="A2040" s="97"/>
      <c r="B2040" s="5"/>
      <c r="C2040" s="5"/>
      <c r="D2040" s="63"/>
      <c r="E2040" s="11"/>
      <c r="F2040" s="143"/>
      <c r="G2040" s="9"/>
      <c r="H2040" s="64"/>
      <c r="I2040" s="64"/>
      <c r="J2040" s="1"/>
      <c r="K2040" s="1"/>
      <c r="L2040" s="5"/>
      <c r="M2040" s="12"/>
      <c r="N2040" s="12"/>
      <c r="O2040" s="5"/>
      <c r="P2040" s="5"/>
      <c r="Q2040" s="10"/>
      <c r="R2040" s="37"/>
      <c r="S2040" s="5"/>
      <c r="T2040" s="6"/>
      <c r="U2040" s="10"/>
      <c r="V2040" s="10"/>
      <c r="W2040" s="12"/>
      <c r="X2040" s="5"/>
      <c r="Y2040" s="11"/>
      <c r="Z2040" s="2"/>
      <c r="AA2040" s="64"/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2"/>
      <c r="DH2040" s="1"/>
      <c r="DI2040" s="1"/>
      <c r="DJ2040" s="1"/>
      <c r="DK2040" s="1"/>
      <c r="DL2040" s="1"/>
      <c r="DM2040" s="1"/>
    </row>
    <row r="2041" spans="1:117" x14ac:dyDescent="0.2">
      <c r="A2041" s="97"/>
      <c r="B2041" s="5"/>
      <c r="C2041" s="5"/>
      <c r="D2041" s="63"/>
      <c r="E2041" s="11"/>
      <c r="F2041" s="143"/>
      <c r="G2041" s="9"/>
      <c r="H2041" s="64"/>
      <c r="I2041" s="64"/>
      <c r="J2041" s="1"/>
      <c r="K2041" s="1"/>
      <c r="L2041" s="5"/>
      <c r="M2041" s="12"/>
      <c r="N2041" s="12"/>
      <c r="O2041" s="5"/>
      <c r="P2041" s="5"/>
      <c r="Q2041" s="10"/>
      <c r="R2041" s="37"/>
      <c r="S2041" s="5"/>
      <c r="T2041" s="6"/>
      <c r="U2041" s="10"/>
      <c r="V2041" s="10"/>
      <c r="W2041" s="12"/>
      <c r="X2041" s="5"/>
      <c r="Y2041" s="11"/>
      <c r="Z2041" s="2"/>
      <c r="AA2041" s="64"/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2"/>
      <c r="DH2041" s="1"/>
      <c r="DI2041" s="1"/>
      <c r="DJ2041" s="1"/>
      <c r="DK2041" s="1"/>
      <c r="DL2041" s="1"/>
      <c r="DM2041" s="1"/>
    </row>
    <row r="2042" spans="1:117" x14ac:dyDescent="0.2">
      <c r="A2042" s="97"/>
      <c r="B2042" s="5"/>
      <c r="C2042" s="5"/>
      <c r="D2042" s="63"/>
      <c r="E2042" s="11"/>
      <c r="F2042" s="143"/>
      <c r="G2042" s="9"/>
      <c r="H2042" s="64"/>
      <c r="I2042" s="64"/>
      <c r="J2042" s="1"/>
      <c r="K2042" s="1"/>
      <c r="L2042" s="5"/>
      <c r="M2042" s="12"/>
      <c r="N2042" s="12"/>
      <c r="O2042" s="5"/>
      <c r="P2042" s="5"/>
      <c r="Q2042" s="10"/>
      <c r="R2042" s="37"/>
      <c r="S2042" s="5"/>
      <c r="T2042" s="6"/>
      <c r="U2042" s="10"/>
      <c r="V2042" s="10"/>
      <c r="W2042" s="12"/>
      <c r="X2042" s="5"/>
      <c r="Y2042" s="11"/>
      <c r="Z2042" s="2"/>
      <c r="AA2042" s="64"/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2"/>
      <c r="DH2042" s="1"/>
      <c r="DI2042" s="1"/>
      <c r="DJ2042" s="1"/>
      <c r="DK2042" s="1"/>
      <c r="DL2042" s="1"/>
      <c r="DM2042" s="1"/>
    </row>
    <row r="2043" spans="1:117" x14ac:dyDescent="0.2">
      <c r="A2043" s="97"/>
      <c r="B2043" s="5"/>
      <c r="C2043" s="5"/>
      <c r="D2043" s="63"/>
      <c r="E2043" s="11"/>
      <c r="F2043" s="143"/>
      <c r="G2043" s="9"/>
      <c r="H2043" s="64"/>
      <c r="I2043" s="64"/>
      <c r="J2043" s="1"/>
      <c r="K2043" s="1"/>
      <c r="L2043" s="5"/>
      <c r="M2043" s="12"/>
      <c r="N2043" s="12"/>
      <c r="O2043" s="5"/>
      <c r="P2043" s="5"/>
      <c r="Q2043" s="10"/>
      <c r="R2043" s="37"/>
      <c r="S2043" s="5"/>
      <c r="T2043" s="6"/>
      <c r="U2043" s="10"/>
      <c r="V2043" s="10"/>
      <c r="W2043" s="12"/>
      <c r="X2043" s="5"/>
      <c r="Y2043" s="11"/>
      <c r="Z2043" s="2"/>
      <c r="AA2043" s="64"/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2"/>
      <c r="DH2043" s="1"/>
      <c r="DI2043" s="1"/>
      <c r="DJ2043" s="1"/>
      <c r="DK2043" s="1"/>
      <c r="DL2043" s="1"/>
      <c r="DM2043" s="1"/>
    </row>
    <row r="2044" spans="1:117" x14ac:dyDescent="0.2">
      <c r="A2044" s="97"/>
      <c r="B2044" s="5"/>
      <c r="C2044" s="5"/>
      <c r="D2044" s="63"/>
      <c r="E2044" s="11"/>
      <c r="F2044" s="143"/>
      <c r="G2044" s="9"/>
      <c r="H2044" s="64"/>
      <c r="I2044" s="64"/>
      <c r="J2044" s="1"/>
      <c r="K2044" s="1"/>
      <c r="L2044" s="5"/>
      <c r="M2044" s="12"/>
      <c r="N2044" s="12"/>
      <c r="O2044" s="5"/>
      <c r="P2044" s="5"/>
      <c r="Q2044" s="10"/>
      <c r="R2044" s="37"/>
      <c r="S2044" s="5"/>
      <c r="T2044" s="6"/>
      <c r="U2044" s="10"/>
      <c r="V2044" s="10"/>
      <c r="W2044" s="12"/>
      <c r="X2044" s="5"/>
      <c r="Y2044" s="11"/>
      <c r="Z2044" s="2"/>
      <c r="AA2044" s="64"/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2"/>
      <c r="DH2044" s="1"/>
      <c r="DI2044" s="1"/>
      <c r="DJ2044" s="1"/>
      <c r="DK2044" s="1"/>
      <c r="DL2044" s="1"/>
      <c r="DM2044" s="1"/>
    </row>
    <row r="2045" spans="1:117" x14ac:dyDescent="0.2">
      <c r="A2045" s="97"/>
      <c r="B2045" s="5"/>
      <c r="C2045" s="5"/>
      <c r="D2045" s="63"/>
      <c r="E2045" s="11"/>
      <c r="F2045" s="143"/>
      <c r="G2045" s="9"/>
      <c r="H2045" s="64"/>
      <c r="I2045" s="64"/>
      <c r="J2045" s="1"/>
      <c r="K2045" s="1"/>
      <c r="L2045" s="5"/>
      <c r="M2045" s="12"/>
      <c r="N2045" s="12"/>
      <c r="O2045" s="5"/>
      <c r="P2045" s="5"/>
      <c r="Q2045" s="10"/>
      <c r="R2045" s="37"/>
      <c r="S2045" s="5"/>
      <c r="T2045" s="6"/>
      <c r="U2045" s="10"/>
      <c r="V2045" s="10"/>
      <c r="W2045" s="12"/>
      <c r="X2045" s="5"/>
      <c r="Y2045" s="11"/>
      <c r="Z2045" s="2"/>
      <c r="AA2045" s="64"/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2"/>
      <c r="DH2045" s="1"/>
      <c r="DI2045" s="1"/>
      <c r="DJ2045" s="1"/>
      <c r="DK2045" s="1"/>
      <c r="DL2045" s="1"/>
      <c r="DM2045" s="1"/>
    </row>
    <row r="2046" spans="1:117" x14ac:dyDescent="0.2">
      <c r="A2046" s="97"/>
      <c r="B2046" s="5"/>
      <c r="C2046" s="5"/>
      <c r="D2046" s="63"/>
      <c r="E2046" s="11"/>
      <c r="F2046" s="143"/>
      <c r="G2046" s="9"/>
      <c r="H2046" s="64"/>
      <c r="I2046" s="64"/>
      <c r="J2046" s="1"/>
      <c r="K2046" s="1"/>
      <c r="L2046" s="5"/>
      <c r="M2046" s="12"/>
      <c r="N2046" s="12"/>
      <c r="O2046" s="5"/>
      <c r="P2046" s="5"/>
      <c r="Q2046" s="10"/>
      <c r="R2046" s="37"/>
      <c r="S2046" s="5"/>
      <c r="T2046" s="6"/>
      <c r="U2046" s="10"/>
      <c r="V2046" s="10"/>
      <c r="W2046" s="12"/>
      <c r="X2046" s="5"/>
      <c r="Y2046" s="11"/>
      <c r="Z2046" s="2"/>
      <c r="AA2046" s="64"/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2"/>
      <c r="DH2046" s="1"/>
      <c r="DI2046" s="1"/>
      <c r="DJ2046" s="1"/>
      <c r="DK2046" s="1"/>
      <c r="DL2046" s="1"/>
      <c r="DM2046" s="1"/>
    </row>
    <row r="2047" spans="1:117" x14ac:dyDescent="0.2">
      <c r="A2047" s="97"/>
      <c r="B2047" s="5"/>
      <c r="C2047" s="5"/>
      <c r="D2047" s="63"/>
      <c r="E2047" s="11"/>
      <c r="F2047" s="143"/>
      <c r="G2047" s="9"/>
      <c r="H2047" s="64"/>
      <c r="I2047" s="64"/>
      <c r="J2047" s="1"/>
      <c r="K2047" s="1"/>
      <c r="L2047" s="5"/>
      <c r="M2047" s="12"/>
      <c r="N2047" s="12"/>
      <c r="O2047" s="5"/>
      <c r="P2047" s="5"/>
      <c r="Q2047" s="10"/>
      <c r="R2047" s="37"/>
      <c r="S2047" s="5"/>
      <c r="T2047" s="6"/>
      <c r="U2047" s="10"/>
      <c r="V2047" s="10"/>
      <c r="W2047" s="12"/>
      <c r="X2047" s="5"/>
      <c r="Y2047" s="11"/>
      <c r="Z2047" s="2"/>
      <c r="AA2047" s="64"/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2"/>
      <c r="DH2047" s="1"/>
      <c r="DI2047" s="1"/>
      <c r="DJ2047" s="1"/>
      <c r="DK2047" s="1"/>
      <c r="DL2047" s="1"/>
      <c r="DM2047" s="1"/>
    </row>
    <row r="2048" spans="1:117" x14ac:dyDescent="0.2">
      <c r="A2048" s="97"/>
      <c r="B2048" s="5"/>
      <c r="C2048" s="5"/>
      <c r="D2048" s="63"/>
      <c r="E2048" s="11"/>
      <c r="F2048" s="143"/>
      <c r="G2048" s="9"/>
      <c r="H2048" s="64"/>
      <c r="I2048" s="64"/>
      <c r="J2048" s="1"/>
      <c r="K2048" s="1"/>
      <c r="L2048" s="5"/>
      <c r="M2048" s="12"/>
      <c r="N2048" s="12"/>
      <c r="O2048" s="5"/>
      <c r="P2048" s="5"/>
      <c r="Q2048" s="10"/>
      <c r="R2048" s="37"/>
      <c r="S2048" s="5"/>
      <c r="T2048" s="6"/>
      <c r="U2048" s="10"/>
      <c r="V2048" s="10"/>
      <c r="W2048" s="12"/>
      <c r="X2048" s="5"/>
      <c r="Y2048" s="11"/>
      <c r="Z2048" s="2"/>
      <c r="AA2048" s="64"/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2"/>
      <c r="DH2048" s="1"/>
      <c r="DI2048" s="1"/>
      <c r="DJ2048" s="1"/>
      <c r="DK2048" s="1"/>
      <c r="DL2048" s="1"/>
      <c r="DM2048" s="1"/>
    </row>
    <row r="2049" spans="1:117" x14ac:dyDescent="0.2">
      <c r="A2049" s="97"/>
      <c r="B2049" s="5"/>
      <c r="C2049" s="5"/>
      <c r="D2049" s="63"/>
      <c r="E2049" s="11"/>
      <c r="F2049" s="143"/>
      <c r="G2049" s="9"/>
      <c r="H2049" s="64"/>
      <c r="I2049" s="64"/>
      <c r="J2049" s="1"/>
      <c r="K2049" s="1"/>
      <c r="L2049" s="5"/>
      <c r="M2049" s="12"/>
      <c r="N2049" s="12"/>
      <c r="O2049" s="5"/>
      <c r="P2049" s="5"/>
      <c r="Q2049" s="10"/>
      <c r="R2049" s="37"/>
      <c r="S2049" s="5"/>
      <c r="T2049" s="6"/>
      <c r="U2049" s="10"/>
      <c r="V2049" s="10"/>
      <c r="W2049" s="12"/>
      <c r="X2049" s="5"/>
      <c r="Y2049" s="11"/>
      <c r="Z2049" s="2"/>
      <c r="AA2049" s="64"/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2"/>
      <c r="DH2049" s="1"/>
      <c r="DI2049" s="1"/>
      <c r="DJ2049" s="1"/>
      <c r="DK2049" s="1"/>
      <c r="DL2049" s="1"/>
      <c r="DM2049" s="1"/>
    </row>
    <row r="2050" spans="1:117" x14ac:dyDescent="0.2">
      <c r="A2050" s="97"/>
      <c r="B2050" s="5"/>
      <c r="C2050" s="5"/>
      <c r="D2050" s="63"/>
      <c r="E2050" s="11"/>
      <c r="F2050" s="143"/>
      <c r="G2050" s="9"/>
      <c r="H2050" s="64"/>
      <c r="I2050" s="64"/>
      <c r="J2050" s="1"/>
      <c r="K2050" s="1"/>
      <c r="L2050" s="5"/>
      <c r="M2050" s="12"/>
      <c r="N2050" s="12"/>
      <c r="O2050" s="5"/>
      <c r="P2050" s="5"/>
      <c r="Q2050" s="10"/>
      <c r="R2050" s="37"/>
      <c r="S2050" s="5"/>
      <c r="T2050" s="6"/>
      <c r="U2050" s="10"/>
      <c r="V2050" s="10"/>
      <c r="W2050" s="12"/>
      <c r="X2050" s="5"/>
      <c r="Y2050" s="11"/>
      <c r="Z2050" s="2"/>
      <c r="AA2050" s="64"/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2"/>
      <c r="DH2050" s="1"/>
      <c r="DI2050" s="1"/>
      <c r="DJ2050" s="1"/>
      <c r="DK2050" s="1"/>
      <c r="DL2050" s="1"/>
      <c r="DM2050" s="1"/>
    </row>
    <row r="2051" spans="1:117" x14ac:dyDescent="0.2">
      <c r="A2051" s="97"/>
      <c r="B2051" s="5"/>
      <c r="C2051" s="5"/>
      <c r="D2051" s="63"/>
      <c r="E2051" s="11"/>
      <c r="F2051" s="143"/>
      <c r="G2051" s="9"/>
      <c r="H2051" s="64"/>
      <c r="I2051" s="64"/>
      <c r="J2051" s="1"/>
      <c r="K2051" s="1"/>
      <c r="L2051" s="5"/>
      <c r="M2051" s="12"/>
      <c r="N2051" s="12"/>
      <c r="O2051" s="5"/>
      <c r="P2051" s="5"/>
      <c r="Q2051" s="10"/>
      <c r="R2051" s="37"/>
      <c r="S2051" s="5"/>
      <c r="T2051" s="6"/>
      <c r="U2051" s="10"/>
      <c r="V2051" s="10"/>
      <c r="W2051" s="12"/>
      <c r="X2051" s="5"/>
      <c r="Y2051" s="11"/>
      <c r="Z2051" s="2"/>
      <c r="AA2051" s="64"/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2"/>
      <c r="DH2051" s="1"/>
      <c r="DI2051" s="1"/>
      <c r="DJ2051" s="1"/>
      <c r="DK2051" s="1"/>
      <c r="DL2051" s="1"/>
      <c r="DM2051" s="1"/>
    </row>
    <row r="2052" spans="1:117" x14ac:dyDescent="0.2">
      <c r="A2052" s="97"/>
      <c r="B2052" s="5"/>
      <c r="C2052" s="5"/>
      <c r="D2052" s="63"/>
      <c r="E2052" s="11"/>
      <c r="F2052" s="143"/>
      <c r="G2052" s="9"/>
      <c r="H2052" s="64"/>
      <c r="I2052" s="64"/>
      <c r="J2052" s="1"/>
      <c r="K2052" s="1"/>
      <c r="L2052" s="5"/>
      <c r="M2052" s="12"/>
      <c r="N2052" s="12"/>
      <c r="O2052" s="5"/>
      <c r="P2052" s="5"/>
      <c r="Q2052" s="10"/>
      <c r="R2052" s="37"/>
      <c r="S2052" s="5"/>
      <c r="T2052" s="6"/>
      <c r="U2052" s="10"/>
      <c r="V2052" s="10"/>
      <c r="W2052" s="12"/>
      <c r="X2052" s="5"/>
      <c r="Y2052" s="11"/>
      <c r="Z2052" s="2"/>
      <c r="AA2052" s="64"/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2"/>
      <c r="DH2052" s="1"/>
      <c r="DI2052" s="1"/>
      <c r="DJ2052" s="1"/>
      <c r="DK2052" s="1"/>
      <c r="DL2052" s="1"/>
      <c r="DM2052" s="1"/>
    </row>
    <row r="2053" spans="1:117" x14ac:dyDescent="0.2">
      <c r="A2053" s="97"/>
      <c r="B2053" s="5"/>
      <c r="C2053" s="5"/>
      <c r="D2053" s="63"/>
      <c r="E2053" s="11"/>
      <c r="F2053" s="143"/>
      <c r="G2053" s="9"/>
      <c r="H2053" s="64"/>
      <c r="I2053" s="64"/>
      <c r="J2053" s="1"/>
      <c r="K2053" s="1"/>
      <c r="L2053" s="5"/>
      <c r="M2053" s="12"/>
      <c r="N2053" s="12"/>
      <c r="O2053" s="5"/>
      <c r="P2053" s="5"/>
      <c r="Q2053" s="10"/>
      <c r="R2053" s="37"/>
      <c r="S2053" s="5"/>
      <c r="T2053" s="6"/>
      <c r="U2053" s="10"/>
      <c r="V2053" s="10"/>
      <c r="W2053" s="12"/>
      <c r="X2053" s="5"/>
      <c r="Y2053" s="11"/>
      <c r="Z2053" s="2"/>
      <c r="AA2053" s="64"/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2"/>
      <c r="DH2053" s="1"/>
      <c r="DI2053" s="1"/>
      <c r="DJ2053" s="1"/>
      <c r="DK2053" s="1"/>
      <c r="DL2053" s="1"/>
      <c r="DM2053" s="1"/>
    </row>
    <row r="2054" spans="1:117" x14ac:dyDescent="0.2">
      <c r="A2054" s="97"/>
      <c r="B2054" s="5"/>
      <c r="C2054" s="5"/>
      <c r="D2054" s="63"/>
      <c r="E2054" s="11"/>
      <c r="F2054" s="143"/>
      <c r="G2054" s="9"/>
      <c r="H2054" s="64"/>
      <c r="I2054" s="64"/>
      <c r="J2054" s="1"/>
      <c r="K2054" s="1"/>
      <c r="L2054" s="5"/>
      <c r="M2054" s="12"/>
      <c r="N2054" s="12"/>
      <c r="O2054" s="5"/>
      <c r="P2054" s="5"/>
      <c r="Q2054" s="10"/>
      <c r="R2054" s="37"/>
      <c r="S2054" s="5"/>
      <c r="T2054" s="6"/>
      <c r="U2054" s="10"/>
      <c r="V2054" s="10"/>
      <c r="W2054" s="12"/>
      <c r="X2054" s="5"/>
      <c r="Y2054" s="11"/>
      <c r="Z2054" s="2"/>
      <c r="AA2054" s="64"/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2"/>
      <c r="DH2054" s="1"/>
      <c r="DI2054" s="1"/>
      <c r="DJ2054" s="1"/>
      <c r="DK2054" s="1"/>
      <c r="DL2054" s="1"/>
      <c r="DM2054" s="1"/>
    </row>
    <row r="2055" spans="1:117" x14ac:dyDescent="0.2">
      <c r="A2055" s="97"/>
      <c r="B2055" s="5"/>
      <c r="C2055" s="5"/>
      <c r="D2055" s="63"/>
      <c r="E2055" s="11"/>
      <c r="F2055" s="143"/>
      <c r="G2055" s="9"/>
      <c r="H2055" s="64"/>
      <c r="I2055" s="64"/>
      <c r="J2055" s="1"/>
      <c r="K2055" s="1"/>
      <c r="L2055" s="5"/>
      <c r="M2055" s="12"/>
      <c r="N2055" s="12"/>
      <c r="O2055" s="5"/>
      <c r="P2055" s="5"/>
      <c r="Q2055" s="10"/>
      <c r="R2055" s="37"/>
      <c r="S2055" s="5"/>
      <c r="T2055" s="6"/>
      <c r="U2055" s="10"/>
      <c r="V2055" s="10"/>
      <c r="W2055" s="12"/>
      <c r="X2055" s="5"/>
      <c r="Y2055" s="11"/>
      <c r="Z2055" s="2"/>
      <c r="AA2055" s="64"/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2"/>
      <c r="DH2055" s="1"/>
      <c r="DI2055" s="1"/>
      <c r="DJ2055" s="1"/>
      <c r="DK2055" s="1"/>
      <c r="DL2055" s="1"/>
      <c r="DM2055" s="1"/>
    </row>
    <row r="2056" spans="1:117" x14ac:dyDescent="0.2">
      <c r="A2056" s="97"/>
      <c r="B2056" s="5"/>
      <c r="C2056" s="5"/>
      <c r="D2056" s="63"/>
      <c r="E2056" s="11"/>
      <c r="F2056" s="143"/>
      <c r="G2056" s="9"/>
      <c r="H2056" s="64"/>
      <c r="I2056" s="64"/>
      <c r="J2056" s="1"/>
      <c r="K2056" s="1"/>
      <c r="L2056" s="5"/>
      <c r="M2056" s="12"/>
      <c r="N2056" s="12"/>
      <c r="O2056" s="5"/>
      <c r="P2056" s="5"/>
      <c r="Q2056" s="10"/>
      <c r="R2056" s="37"/>
      <c r="S2056" s="5"/>
      <c r="T2056" s="6"/>
      <c r="U2056" s="10"/>
      <c r="V2056" s="10"/>
      <c r="W2056" s="12"/>
      <c r="X2056" s="5"/>
      <c r="Y2056" s="11"/>
      <c r="Z2056" s="2"/>
      <c r="AA2056" s="64"/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2"/>
      <c r="DH2056" s="1"/>
      <c r="DI2056" s="1"/>
      <c r="DJ2056" s="1"/>
      <c r="DK2056" s="1"/>
      <c r="DL2056" s="1"/>
      <c r="DM2056" s="1"/>
    </row>
    <row r="2057" spans="1:117" x14ac:dyDescent="0.2">
      <c r="A2057" s="97"/>
      <c r="B2057" s="5"/>
      <c r="C2057" s="5"/>
      <c r="D2057" s="63"/>
      <c r="E2057" s="11"/>
      <c r="F2057" s="143"/>
      <c r="G2057" s="9"/>
      <c r="H2057" s="64"/>
      <c r="I2057" s="64"/>
      <c r="J2057" s="1"/>
      <c r="K2057" s="1"/>
      <c r="L2057" s="5"/>
      <c r="M2057" s="12"/>
      <c r="N2057" s="12"/>
      <c r="O2057" s="5"/>
      <c r="P2057" s="5"/>
      <c r="Q2057" s="10"/>
      <c r="R2057" s="37"/>
      <c r="S2057" s="5"/>
      <c r="T2057" s="6"/>
      <c r="U2057" s="10"/>
      <c r="V2057" s="10"/>
      <c r="W2057" s="12"/>
      <c r="X2057" s="5"/>
      <c r="Y2057" s="11"/>
      <c r="Z2057" s="2"/>
      <c r="AA2057" s="64"/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2"/>
      <c r="DH2057" s="1"/>
      <c r="DI2057" s="1"/>
      <c r="DJ2057" s="1"/>
      <c r="DK2057" s="1"/>
      <c r="DL2057" s="1"/>
      <c r="DM2057" s="1"/>
    </row>
    <row r="2058" spans="1:117" x14ac:dyDescent="0.2">
      <c r="A2058" s="97"/>
      <c r="B2058" s="5"/>
      <c r="C2058" s="5"/>
      <c r="D2058" s="63"/>
      <c r="E2058" s="11"/>
      <c r="F2058" s="143"/>
      <c r="G2058" s="9"/>
      <c r="H2058" s="64"/>
      <c r="I2058" s="64"/>
      <c r="J2058" s="1"/>
      <c r="K2058" s="1"/>
      <c r="L2058" s="5"/>
      <c r="M2058" s="12"/>
      <c r="N2058" s="12"/>
      <c r="O2058" s="5"/>
      <c r="P2058" s="5"/>
      <c r="Q2058" s="10"/>
      <c r="R2058" s="37"/>
      <c r="S2058" s="5"/>
      <c r="T2058" s="6"/>
      <c r="U2058" s="10"/>
      <c r="V2058" s="10"/>
      <c r="W2058" s="12"/>
      <c r="X2058" s="5"/>
      <c r="Y2058" s="11"/>
      <c r="Z2058" s="2"/>
      <c r="AA2058" s="64"/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2"/>
      <c r="DH2058" s="1"/>
      <c r="DI2058" s="1"/>
      <c r="DJ2058" s="1"/>
      <c r="DK2058" s="1"/>
      <c r="DL2058" s="1"/>
      <c r="DM2058" s="1"/>
    </row>
    <row r="2059" spans="1:117" x14ac:dyDescent="0.2">
      <c r="A2059" s="97"/>
      <c r="B2059" s="5"/>
      <c r="C2059" s="5"/>
      <c r="D2059" s="63"/>
      <c r="E2059" s="11"/>
      <c r="F2059" s="143"/>
      <c r="G2059" s="9"/>
      <c r="H2059" s="64"/>
      <c r="I2059" s="64"/>
      <c r="J2059" s="1"/>
      <c r="K2059" s="1"/>
      <c r="L2059" s="5"/>
      <c r="M2059" s="12"/>
      <c r="N2059" s="12"/>
      <c r="O2059" s="5"/>
      <c r="P2059" s="5"/>
      <c r="Q2059" s="10"/>
      <c r="R2059" s="37"/>
      <c r="S2059" s="5"/>
      <c r="T2059" s="6"/>
      <c r="U2059" s="10"/>
      <c r="V2059" s="10"/>
      <c r="W2059" s="12"/>
      <c r="X2059" s="5"/>
      <c r="Y2059" s="11"/>
      <c r="Z2059" s="2"/>
      <c r="AA2059" s="64"/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2"/>
      <c r="DH2059" s="1"/>
      <c r="DI2059" s="1"/>
      <c r="DJ2059" s="1"/>
      <c r="DK2059" s="1"/>
      <c r="DL2059" s="1"/>
      <c r="DM2059" s="1"/>
    </row>
    <row r="2060" spans="1:117" x14ac:dyDescent="0.2">
      <c r="A2060" s="97"/>
      <c r="B2060" s="5"/>
      <c r="C2060" s="5"/>
      <c r="D2060" s="63"/>
      <c r="E2060" s="11"/>
      <c r="F2060" s="143"/>
      <c r="G2060" s="9"/>
      <c r="H2060" s="64"/>
      <c r="I2060" s="64"/>
      <c r="J2060" s="1"/>
      <c r="K2060" s="1"/>
      <c r="L2060" s="5"/>
      <c r="M2060" s="12"/>
      <c r="N2060" s="12"/>
      <c r="O2060" s="5"/>
      <c r="P2060" s="5"/>
      <c r="Q2060" s="10"/>
      <c r="R2060" s="37"/>
      <c r="S2060" s="5"/>
      <c r="T2060" s="6"/>
      <c r="U2060" s="10"/>
      <c r="V2060" s="10"/>
      <c r="W2060" s="12"/>
      <c r="X2060" s="5"/>
      <c r="Y2060" s="11"/>
      <c r="Z2060" s="2"/>
      <c r="AA2060" s="64"/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2"/>
      <c r="DH2060" s="1"/>
      <c r="DI2060" s="1"/>
      <c r="DJ2060" s="1"/>
      <c r="DK2060" s="1"/>
      <c r="DL2060" s="1"/>
      <c r="DM2060" s="1"/>
    </row>
    <row r="2061" spans="1:117" x14ac:dyDescent="0.2">
      <c r="A2061" s="97"/>
      <c r="B2061" s="5"/>
      <c r="C2061" s="5"/>
      <c r="D2061" s="63"/>
      <c r="E2061" s="11"/>
      <c r="F2061" s="143"/>
      <c r="G2061" s="9"/>
      <c r="H2061" s="64"/>
      <c r="I2061" s="64"/>
      <c r="J2061" s="1"/>
      <c r="K2061" s="1"/>
      <c r="L2061" s="5"/>
      <c r="M2061" s="12"/>
      <c r="N2061" s="12"/>
      <c r="O2061" s="5"/>
      <c r="P2061" s="5"/>
      <c r="Q2061" s="10"/>
      <c r="R2061" s="37"/>
      <c r="S2061" s="5"/>
      <c r="T2061" s="6"/>
      <c r="U2061" s="10"/>
      <c r="V2061" s="10"/>
      <c r="W2061" s="12"/>
      <c r="X2061" s="5"/>
      <c r="Y2061" s="11"/>
      <c r="Z2061" s="2"/>
      <c r="AA2061" s="64"/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2"/>
      <c r="DH2061" s="1"/>
      <c r="DI2061" s="1"/>
      <c r="DJ2061" s="1"/>
      <c r="DK2061" s="1"/>
      <c r="DL2061" s="1"/>
      <c r="DM2061" s="1"/>
    </row>
    <row r="2062" spans="1:117" x14ac:dyDescent="0.2">
      <c r="A2062" s="97"/>
      <c r="B2062" s="5"/>
      <c r="C2062" s="5"/>
      <c r="D2062" s="63"/>
      <c r="E2062" s="11"/>
      <c r="F2062" s="143"/>
      <c r="G2062" s="9"/>
      <c r="H2062" s="64"/>
      <c r="I2062" s="64"/>
      <c r="J2062" s="1"/>
      <c r="K2062" s="1"/>
      <c r="L2062" s="5"/>
      <c r="M2062" s="12"/>
      <c r="N2062" s="12"/>
      <c r="O2062" s="5"/>
      <c r="P2062" s="5"/>
      <c r="Q2062" s="10"/>
      <c r="R2062" s="37"/>
      <c r="S2062" s="5"/>
      <c r="T2062" s="6"/>
      <c r="U2062" s="10"/>
      <c r="V2062" s="10"/>
      <c r="W2062" s="12"/>
      <c r="X2062" s="5"/>
      <c r="Y2062" s="11"/>
      <c r="Z2062" s="2"/>
      <c r="AA2062" s="64"/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2"/>
      <c r="DH2062" s="1"/>
      <c r="DI2062" s="1"/>
      <c r="DJ2062" s="1"/>
      <c r="DK2062" s="1"/>
      <c r="DL2062" s="1"/>
      <c r="DM2062" s="1"/>
    </row>
    <row r="2063" spans="1:117" x14ac:dyDescent="0.2">
      <c r="A2063" s="97"/>
      <c r="B2063" s="5"/>
      <c r="C2063" s="5"/>
      <c r="D2063" s="63"/>
      <c r="E2063" s="11"/>
      <c r="F2063" s="143"/>
      <c r="G2063" s="9"/>
      <c r="H2063" s="64"/>
      <c r="I2063" s="64"/>
      <c r="J2063" s="1"/>
      <c r="K2063" s="1"/>
      <c r="L2063" s="5"/>
      <c r="M2063" s="12"/>
      <c r="N2063" s="12"/>
      <c r="O2063" s="5"/>
      <c r="P2063" s="5"/>
      <c r="Q2063" s="10"/>
      <c r="R2063" s="37"/>
      <c r="S2063" s="5"/>
      <c r="T2063" s="6"/>
      <c r="U2063" s="10"/>
      <c r="V2063" s="10"/>
      <c r="W2063" s="12"/>
      <c r="X2063" s="5"/>
      <c r="Y2063" s="11"/>
      <c r="Z2063" s="2"/>
      <c r="AA2063" s="64"/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2"/>
      <c r="DH2063" s="1"/>
      <c r="DI2063" s="1"/>
      <c r="DJ2063" s="1"/>
      <c r="DK2063" s="1"/>
      <c r="DL2063" s="1"/>
      <c r="DM2063" s="1"/>
    </row>
    <row r="2064" spans="1:117" x14ac:dyDescent="0.2">
      <c r="A2064" s="97"/>
      <c r="B2064" s="5"/>
      <c r="C2064" s="5"/>
      <c r="D2064" s="63"/>
      <c r="E2064" s="11"/>
      <c r="F2064" s="143"/>
      <c r="G2064" s="9"/>
      <c r="H2064" s="64"/>
      <c r="I2064" s="64"/>
      <c r="J2064" s="1"/>
      <c r="K2064" s="1"/>
      <c r="L2064" s="5"/>
      <c r="M2064" s="12"/>
      <c r="N2064" s="12"/>
      <c r="O2064" s="5"/>
      <c r="P2064" s="5"/>
      <c r="Q2064" s="10"/>
      <c r="R2064" s="37"/>
      <c r="S2064" s="5"/>
      <c r="T2064" s="6"/>
      <c r="U2064" s="10"/>
      <c r="V2064" s="10"/>
      <c r="W2064" s="12"/>
      <c r="X2064" s="5"/>
      <c r="Y2064" s="11"/>
      <c r="Z2064" s="2"/>
      <c r="AA2064" s="64"/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2"/>
      <c r="DH2064" s="1"/>
      <c r="DI2064" s="1"/>
      <c r="DJ2064" s="1"/>
      <c r="DK2064" s="1"/>
      <c r="DL2064" s="1"/>
      <c r="DM2064" s="1"/>
    </row>
    <row r="2065" spans="1:117" x14ac:dyDescent="0.2">
      <c r="A2065" s="97"/>
      <c r="B2065" s="5"/>
      <c r="C2065" s="5"/>
      <c r="D2065" s="63"/>
      <c r="E2065" s="11"/>
      <c r="F2065" s="143"/>
      <c r="G2065" s="9"/>
      <c r="H2065" s="64"/>
      <c r="I2065" s="64"/>
      <c r="J2065" s="1"/>
      <c r="K2065" s="1"/>
      <c r="L2065" s="5"/>
      <c r="M2065" s="12"/>
      <c r="N2065" s="12"/>
      <c r="O2065" s="5"/>
      <c r="P2065" s="5"/>
      <c r="Q2065" s="10"/>
      <c r="R2065" s="37"/>
      <c r="S2065" s="5"/>
      <c r="T2065" s="6"/>
      <c r="U2065" s="10"/>
      <c r="V2065" s="10"/>
      <c r="W2065" s="12"/>
      <c r="X2065" s="5"/>
      <c r="Y2065" s="11"/>
      <c r="Z2065" s="2"/>
      <c r="AA2065" s="64"/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2"/>
      <c r="DH2065" s="1"/>
      <c r="DI2065" s="1"/>
      <c r="DJ2065" s="1"/>
      <c r="DK2065" s="1"/>
      <c r="DL2065" s="1"/>
      <c r="DM2065" s="1"/>
    </row>
    <row r="2066" spans="1:117" x14ac:dyDescent="0.2">
      <c r="A2066" s="97"/>
      <c r="B2066" s="5"/>
      <c r="C2066" s="5"/>
      <c r="D2066" s="63"/>
      <c r="E2066" s="11"/>
      <c r="F2066" s="143"/>
      <c r="G2066" s="9"/>
      <c r="H2066" s="64"/>
      <c r="I2066" s="64"/>
      <c r="J2066" s="1"/>
      <c r="K2066" s="1"/>
      <c r="L2066" s="5"/>
      <c r="M2066" s="12"/>
      <c r="N2066" s="12"/>
      <c r="O2066" s="5"/>
      <c r="P2066" s="5"/>
      <c r="Q2066" s="10"/>
      <c r="R2066" s="37"/>
      <c r="S2066" s="5"/>
      <c r="T2066" s="6"/>
      <c r="U2066" s="10"/>
      <c r="V2066" s="10"/>
      <c r="W2066" s="12"/>
      <c r="X2066" s="5"/>
      <c r="Y2066" s="11"/>
      <c r="Z2066" s="2"/>
      <c r="AA2066" s="64"/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2"/>
      <c r="DH2066" s="1"/>
      <c r="DI2066" s="1"/>
      <c r="DJ2066" s="1"/>
      <c r="DK2066" s="1"/>
      <c r="DL2066" s="1"/>
      <c r="DM2066" s="1"/>
    </row>
    <row r="2067" spans="1:117" x14ac:dyDescent="0.2">
      <c r="A2067" s="97"/>
      <c r="B2067" s="5"/>
      <c r="C2067" s="5"/>
      <c r="D2067" s="63"/>
      <c r="E2067" s="11"/>
      <c r="F2067" s="143"/>
      <c r="G2067" s="9"/>
      <c r="H2067" s="64"/>
      <c r="I2067" s="64"/>
      <c r="J2067" s="1"/>
      <c r="K2067" s="1"/>
      <c r="L2067" s="5"/>
      <c r="M2067" s="12"/>
      <c r="N2067" s="12"/>
      <c r="O2067" s="5"/>
      <c r="P2067" s="5"/>
      <c r="Q2067" s="10"/>
      <c r="R2067" s="37"/>
      <c r="S2067" s="5"/>
      <c r="T2067" s="6"/>
      <c r="U2067" s="10"/>
      <c r="V2067" s="10"/>
      <c r="W2067" s="12"/>
      <c r="X2067" s="5"/>
      <c r="Y2067" s="11"/>
      <c r="Z2067" s="2"/>
      <c r="AA2067" s="64"/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2"/>
      <c r="DH2067" s="1"/>
      <c r="DI2067" s="1"/>
      <c r="DJ2067" s="1"/>
      <c r="DK2067" s="1"/>
      <c r="DL2067" s="1"/>
      <c r="DM2067" s="1"/>
    </row>
    <row r="2068" spans="1:117" x14ac:dyDescent="0.2">
      <c r="A2068" s="97"/>
      <c r="B2068" s="5"/>
      <c r="C2068" s="5"/>
      <c r="D2068" s="63"/>
      <c r="E2068" s="11"/>
      <c r="F2068" s="143"/>
      <c r="G2068" s="9"/>
      <c r="H2068" s="64"/>
      <c r="I2068" s="64"/>
      <c r="J2068" s="1"/>
      <c r="K2068" s="1"/>
      <c r="L2068" s="5"/>
      <c r="M2068" s="12"/>
      <c r="N2068" s="12"/>
      <c r="O2068" s="5"/>
      <c r="P2068" s="5"/>
      <c r="Q2068" s="10"/>
      <c r="R2068" s="37"/>
      <c r="S2068" s="5"/>
      <c r="T2068" s="6"/>
      <c r="U2068" s="10"/>
      <c r="V2068" s="10"/>
      <c r="W2068" s="12"/>
      <c r="X2068" s="5"/>
      <c r="Y2068" s="11"/>
      <c r="Z2068" s="2"/>
      <c r="AA2068" s="64"/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2"/>
      <c r="DH2068" s="1"/>
      <c r="DI2068" s="1"/>
      <c r="DJ2068" s="1"/>
      <c r="DK2068" s="1"/>
      <c r="DL2068" s="1"/>
      <c r="DM2068" s="1"/>
    </row>
    <row r="2069" spans="1:117" x14ac:dyDescent="0.2">
      <c r="A2069" s="97"/>
      <c r="B2069" s="5"/>
      <c r="C2069" s="5"/>
      <c r="D2069" s="63"/>
      <c r="E2069" s="11"/>
      <c r="F2069" s="143"/>
      <c r="G2069" s="9"/>
      <c r="H2069" s="64"/>
      <c r="I2069" s="64"/>
      <c r="J2069" s="1"/>
      <c r="K2069" s="1"/>
      <c r="L2069" s="5"/>
      <c r="M2069" s="12"/>
      <c r="N2069" s="12"/>
      <c r="O2069" s="5"/>
      <c r="P2069" s="5"/>
      <c r="Q2069" s="10"/>
      <c r="R2069" s="37"/>
      <c r="S2069" s="5"/>
      <c r="T2069" s="6"/>
      <c r="U2069" s="10"/>
      <c r="V2069" s="10"/>
      <c r="W2069" s="12"/>
      <c r="X2069" s="5"/>
      <c r="Y2069" s="11"/>
      <c r="Z2069" s="2"/>
      <c r="AA2069" s="64"/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2"/>
      <c r="DH2069" s="1"/>
      <c r="DI2069" s="1"/>
      <c r="DJ2069" s="1"/>
      <c r="DK2069" s="1"/>
      <c r="DL2069" s="1"/>
      <c r="DM2069" s="1"/>
    </row>
    <row r="2070" spans="1:117" x14ac:dyDescent="0.2">
      <c r="A2070" s="97"/>
      <c r="B2070" s="5"/>
      <c r="C2070" s="5"/>
      <c r="D2070" s="63"/>
      <c r="E2070" s="11"/>
      <c r="F2070" s="143"/>
      <c r="G2070" s="9"/>
      <c r="H2070" s="64"/>
      <c r="I2070" s="64"/>
      <c r="J2070" s="1"/>
      <c r="K2070" s="1"/>
      <c r="L2070" s="5"/>
      <c r="M2070" s="12"/>
      <c r="N2070" s="12"/>
      <c r="O2070" s="5"/>
      <c r="P2070" s="5"/>
      <c r="Q2070" s="10"/>
      <c r="R2070" s="37"/>
      <c r="S2070" s="5"/>
      <c r="T2070" s="6"/>
      <c r="U2070" s="10"/>
      <c r="V2070" s="10"/>
      <c r="W2070" s="12"/>
      <c r="X2070" s="5"/>
      <c r="Y2070" s="11"/>
      <c r="Z2070" s="2"/>
      <c r="AA2070" s="64"/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2"/>
      <c r="DH2070" s="1"/>
      <c r="DI2070" s="1"/>
      <c r="DJ2070" s="1"/>
      <c r="DK2070" s="1"/>
      <c r="DL2070" s="1"/>
      <c r="DM2070" s="1"/>
    </row>
    <row r="2071" spans="1:117" x14ac:dyDescent="0.2">
      <c r="A2071" s="97"/>
      <c r="B2071" s="5"/>
      <c r="C2071" s="5"/>
      <c r="D2071" s="63"/>
      <c r="E2071" s="11"/>
      <c r="F2071" s="143"/>
      <c r="G2071" s="9"/>
      <c r="H2071" s="64"/>
      <c r="I2071" s="64"/>
      <c r="J2071" s="1"/>
      <c r="K2071" s="1"/>
      <c r="L2071" s="5"/>
      <c r="M2071" s="12"/>
      <c r="N2071" s="12"/>
      <c r="O2071" s="5"/>
      <c r="P2071" s="5"/>
      <c r="Q2071" s="10"/>
      <c r="R2071" s="37"/>
      <c r="S2071" s="5"/>
      <c r="T2071" s="6"/>
      <c r="U2071" s="10"/>
      <c r="V2071" s="10"/>
      <c r="W2071" s="12"/>
      <c r="X2071" s="5"/>
      <c r="Y2071" s="11"/>
      <c r="Z2071" s="2"/>
      <c r="AA2071" s="64"/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2"/>
      <c r="DH2071" s="1"/>
      <c r="DI2071" s="1"/>
      <c r="DJ2071" s="1"/>
      <c r="DK2071" s="1"/>
      <c r="DL2071" s="1"/>
      <c r="DM2071" s="1"/>
    </row>
    <row r="2072" spans="1:117" x14ac:dyDescent="0.2">
      <c r="A2072" s="97"/>
      <c r="B2072" s="5"/>
      <c r="C2072" s="5"/>
      <c r="D2072" s="63"/>
      <c r="E2072" s="11"/>
      <c r="F2072" s="143"/>
      <c r="G2072" s="9"/>
      <c r="H2072" s="64"/>
      <c r="I2072" s="64"/>
      <c r="J2072" s="1"/>
      <c r="K2072" s="1"/>
      <c r="L2072" s="5"/>
      <c r="M2072" s="12"/>
      <c r="N2072" s="12"/>
      <c r="O2072" s="5"/>
      <c r="P2072" s="5"/>
      <c r="Q2072" s="10"/>
      <c r="R2072" s="37"/>
      <c r="S2072" s="5"/>
      <c r="T2072" s="6"/>
      <c r="U2072" s="10"/>
      <c r="V2072" s="10"/>
      <c r="W2072" s="12"/>
      <c r="X2072" s="5"/>
      <c r="Y2072" s="11"/>
      <c r="Z2072" s="2"/>
      <c r="AA2072" s="64"/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2"/>
      <c r="DH2072" s="1"/>
      <c r="DI2072" s="1"/>
      <c r="DJ2072" s="1"/>
      <c r="DK2072" s="1"/>
      <c r="DL2072" s="1"/>
      <c r="DM2072" s="1"/>
    </row>
    <row r="2073" spans="1:117" x14ac:dyDescent="0.2">
      <c r="A2073" s="97"/>
      <c r="B2073" s="5"/>
      <c r="C2073" s="5"/>
      <c r="D2073" s="63"/>
      <c r="E2073" s="11"/>
      <c r="F2073" s="143"/>
      <c r="G2073" s="9"/>
      <c r="H2073" s="64"/>
      <c r="I2073" s="64"/>
      <c r="J2073" s="1"/>
      <c r="K2073" s="1"/>
      <c r="L2073" s="5"/>
      <c r="M2073" s="12"/>
      <c r="N2073" s="12"/>
      <c r="O2073" s="5"/>
      <c r="P2073" s="5"/>
      <c r="Q2073" s="10"/>
      <c r="R2073" s="37"/>
      <c r="S2073" s="5"/>
      <c r="T2073" s="6"/>
      <c r="U2073" s="10"/>
      <c r="V2073" s="10"/>
      <c r="W2073" s="12"/>
      <c r="X2073" s="5"/>
      <c r="Y2073" s="11"/>
      <c r="Z2073" s="2"/>
      <c r="AA2073" s="64"/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2"/>
      <c r="DH2073" s="1"/>
      <c r="DI2073" s="1"/>
      <c r="DJ2073" s="1"/>
      <c r="DK2073" s="1"/>
      <c r="DL2073" s="1"/>
      <c r="DM2073" s="1"/>
    </row>
    <row r="2074" spans="1:117" x14ac:dyDescent="0.2">
      <c r="A2074" s="97"/>
      <c r="B2074" s="5"/>
      <c r="C2074" s="5"/>
      <c r="D2074" s="63"/>
      <c r="E2074" s="11"/>
      <c r="F2074" s="143"/>
      <c r="G2074" s="9"/>
      <c r="H2074" s="64"/>
      <c r="I2074" s="64"/>
      <c r="J2074" s="1"/>
      <c r="K2074" s="1"/>
      <c r="L2074" s="5"/>
      <c r="M2074" s="12"/>
      <c r="N2074" s="12"/>
      <c r="O2074" s="5"/>
      <c r="P2074" s="5"/>
      <c r="Q2074" s="10"/>
      <c r="R2074" s="37"/>
      <c r="S2074" s="5"/>
      <c r="T2074" s="6"/>
      <c r="U2074" s="10"/>
      <c r="V2074" s="10"/>
      <c r="W2074" s="12"/>
      <c r="X2074" s="5"/>
      <c r="Y2074" s="11"/>
      <c r="Z2074" s="2"/>
      <c r="AA2074" s="64"/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2"/>
      <c r="DH2074" s="1"/>
      <c r="DI2074" s="1"/>
      <c r="DJ2074" s="1"/>
      <c r="DK2074" s="1"/>
      <c r="DL2074" s="1"/>
      <c r="DM2074" s="1"/>
    </row>
    <row r="2075" spans="1:117" x14ac:dyDescent="0.2">
      <c r="A2075" s="97"/>
      <c r="B2075" s="5"/>
      <c r="C2075" s="5"/>
      <c r="D2075" s="63"/>
      <c r="E2075" s="11"/>
      <c r="F2075" s="143"/>
      <c r="G2075" s="9"/>
      <c r="H2075" s="64"/>
      <c r="I2075" s="64"/>
      <c r="J2075" s="1"/>
      <c r="K2075" s="1"/>
      <c r="L2075" s="5"/>
      <c r="M2075" s="12"/>
      <c r="N2075" s="12"/>
      <c r="O2075" s="5"/>
      <c r="P2075" s="5"/>
      <c r="Q2075" s="10"/>
      <c r="R2075" s="37"/>
      <c r="S2075" s="5"/>
      <c r="T2075" s="6"/>
      <c r="U2075" s="10"/>
      <c r="V2075" s="10"/>
      <c r="W2075" s="12"/>
      <c r="X2075" s="5"/>
      <c r="Y2075" s="11"/>
      <c r="Z2075" s="2"/>
      <c r="AA2075" s="64"/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2"/>
      <c r="DH2075" s="1"/>
      <c r="DI2075" s="1"/>
      <c r="DJ2075" s="1"/>
      <c r="DK2075" s="1"/>
      <c r="DL2075" s="1"/>
      <c r="DM2075" s="1"/>
    </row>
    <row r="2076" spans="1:117" x14ac:dyDescent="0.2">
      <c r="A2076" s="97"/>
      <c r="B2076" s="5"/>
      <c r="C2076" s="5"/>
      <c r="D2076" s="63"/>
      <c r="E2076" s="11"/>
      <c r="F2076" s="143"/>
      <c r="G2076" s="9"/>
      <c r="H2076" s="64"/>
      <c r="I2076" s="64"/>
      <c r="J2076" s="1"/>
      <c r="K2076" s="1"/>
      <c r="L2076" s="5"/>
      <c r="M2076" s="12"/>
      <c r="N2076" s="12"/>
      <c r="O2076" s="5"/>
      <c r="P2076" s="5"/>
      <c r="Q2076" s="10"/>
      <c r="R2076" s="37"/>
      <c r="S2076" s="5"/>
      <c r="T2076" s="6"/>
      <c r="U2076" s="10"/>
      <c r="V2076" s="10"/>
      <c r="W2076" s="12"/>
      <c r="X2076" s="5"/>
      <c r="Y2076" s="11"/>
      <c r="Z2076" s="2"/>
      <c r="AA2076" s="64"/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2"/>
      <c r="DH2076" s="1"/>
      <c r="DI2076" s="1"/>
      <c r="DJ2076" s="1"/>
      <c r="DK2076" s="1"/>
      <c r="DL2076" s="1"/>
      <c r="DM2076" s="1"/>
    </row>
    <row r="2077" spans="1:117" x14ac:dyDescent="0.2">
      <c r="A2077" s="97"/>
      <c r="B2077" s="5"/>
      <c r="C2077" s="5"/>
      <c r="D2077" s="63"/>
      <c r="E2077" s="11"/>
      <c r="F2077" s="143"/>
      <c r="G2077" s="9"/>
      <c r="H2077" s="64"/>
      <c r="I2077" s="64"/>
      <c r="J2077" s="1"/>
      <c r="K2077" s="1"/>
      <c r="L2077" s="5"/>
      <c r="M2077" s="12"/>
      <c r="N2077" s="12"/>
      <c r="O2077" s="5"/>
      <c r="P2077" s="5"/>
      <c r="Q2077" s="10"/>
      <c r="R2077" s="37"/>
      <c r="S2077" s="5"/>
      <c r="T2077" s="6"/>
      <c r="U2077" s="10"/>
      <c r="V2077" s="10"/>
      <c r="W2077" s="12"/>
      <c r="X2077" s="5"/>
      <c r="Y2077" s="11"/>
      <c r="Z2077" s="2"/>
      <c r="AA2077" s="64"/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2"/>
      <c r="DH2077" s="1"/>
      <c r="DI2077" s="1"/>
      <c r="DJ2077" s="1"/>
      <c r="DK2077" s="1"/>
      <c r="DL2077" s="1"/>
      <c r="DM2077" s="1"/>
    </row>
    <row r="2078" spans="1:117" x14ac:dyDescent="0.2">
      <c r="A2078" s="97"/>
      <c r="B2078" s="5"/>
      <c r="C2078" s="5"/>
      <c r="D2078" s="63"/>
      <c r="E2078" s="11"/>
      <c r="F2078" s="143"/>
      <c r="G2078" s="9"/>
      <c r="H2078" s="64"/>
      <c r="I2078" s="64"/>
      <c r="J2078" s="1"/>
      <c r="K2078" s="1"/>
      <c r="L2078" s="5"/>
      <c r="M2078" s="12"/>
      <c r="N2078" s="12"/>
      <c r="O2078" s="5"/>
      <c r="P2078" s="5"/>
      <c r="Q2078" s="10"/>
      <c r="R2078" s="37"/>
      <c r="S2078" s="5"/>
      <c r="T2078" s="6"/>
      <c r="U2078" s="10"/>
      <c r="V2078" s="10"/>
      <c r="W2078" s="12"/>
      <c r="X2078" s="5"/>
      <c r="Y2078" s="11"/>
      <c r="Z2078" s="2"/>
      <c r="AA2078" s="64"/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2"/>
      <c r="DH2078" s="1"/>
      <c r="DI2078" s="1"/>
      <c r="DJ2078" s="1"/>
      <c r="DK2078" s="1"/>
      <c r="DL2078" s="1"/>
      <c r="DM2078" s="1"/>
    </row>
    <row r="2079" spans="1:117" x14ac:dyDescent="0.2">
      <c r="A2079" s="97"/>
      <c r="B2079" s="5"/>
      <c r="C2079" s="5"/>
      <c r="D2079" s="63"/>
      <c r="E2079" s="11"/>
      <c r="F2079" s="143"/>
      <c r="G2079" s="9"/>
      <c r="H2079" s="64"/>
      <c r="I2079" s="64"/>
      <c r="J2079" s="1"/>
      <c r="K2079" s="1"/>
      <c r="L2079" s="5"/>
      <c r="M2079" s="12"/>
      <c r="N2079" s="12"/>
      <c r="O2079" s="5"/>
      <c r="P2079" s="5"/>
      <c r="Q2079" s="10"/>
      <c r="R2079" s="37"/>
      <c r="S2079" s="5"/>
      <c r="T2079" s="6"/>
      <c r="U2079" s="10"/>
      <c r="V2079" s="10"/>
      <c r="W2079" s="12"/>
      <c r="X2079" s="5"/>
      <c r="Y2079" s="11"/>
      <c r="Z2079" s="2"/>
      <c r="AA2079" s="64"/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2"/>
      <c r="DH2079" s="1"/>
      <c r="DI2079" s="1"/>
      <c r="DJ2079" s="1"/>
      <c r="DK2079" s="1"/>
      <c r="DL2079" s="1"/>
      <c r="DM2079" s="1"/>
    </row>
    <row r="2080" spans="1:117" x14ac:dyDescent="0.2">
      <c r="A2080" s="97"/>
      <c r="B2080" s="5"/>
      <c r="C2080" s="5"/>
      <c r="D2080" s="63"/>
      <c r="E2080" s="11"/>
      <c r="F2080" s="143"/>
      <c r="G2080" s="9"/>
      <c r="H2080" s="64"/>
      <c r="I2080" s="64"/>
      <c r="J2080" s="1"/>
      <c r="K2080" s="1"/>
      <c r="L2080" s="5"/>
      <c r="M2080" s="12"/>
      <c r="N2080" s="12"/>
      <c r="O2080" s="5"/>
      <c r="P2080" s="5"/>
      <c r="Q2080" s="10"/>
      <c r="R2080" s="37"/>
      <c r="S2080" s="5"/>
      <c r="T2080" s="6"/>
      <c r="U2080" s="10"/>
      <c r="V2080" s="10"/>
      <c r="W2080" s="12"/>
      <c r="X2080" s="5"/>
      <c r="Y2080" s="11"/>
      <c r="Z2080" s="2"/>
      <c r="AA2080" s="64"/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2"/>
      <c r="DH2080" s="1"/>
      <c r="DI2080" s="1"/>
      <c r="DJ2080" s="1"/>
      <c r="DK2080" s="1"/>
      <c r="DL2080" s="1"/>
      <c r="DM2080" s="1"/>
    </row>
    <row r="2081" spans="1:117" x14ac:dyDescent="0.2">
      <c r="A2081" s="97"/>
      <c r="B2081" s="5"/>
      <c r="C2081" s="5"/>
      <c r="D2081" s="63"/>
      <c r="E2081" s="11"/>
      <c r="F2081" s="143"/>
      <c r="G2081" s="9"/>
      <c r="H2081" s="64"/>
      <c r="I2081" s="64"/>
      <c r="J2081" s="1"/>
      <c r="K2081" s="1"/>
      <c r="L2081" s="5"/>
      <c r="M2081" s="12"/>
      <c r="N2081" s="12"/>
      <c r="O2081" s="5"/>
      <c r="P2081" s="5"/>
      <c r="Q2081" s="10"/>
      <c r="R2081" s="37"/>
      <c r="S2081" s="5"/>
      <c r="T2081" s="6"/>
      <c r="U2081" s="10"/>
      <c r="V2081" s="10"/>
      <c r="W2081" s="12"/>
      <c r="X2081" s="5"/>
      <c r="Y2081" s="11"/>
      <c r="Z2081" s="2"/>
      <c r="AA2081" s="64"/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2"/>
      <c r="DH2081" s="1"/>
      <c r="DI2081" s="1"/>
      <c r="DJ2081" s="1"/>
      <c r="DK2081" s="1"/>
      <c r="DL2081" s="1"/>
      <c r="DM2081" s="1"/>
    </row>
    <row r="2082" spans="1:117" x14ac:dyDescent="0.2">
      <c r="A2082" s="97"/>
      <c r="B2082" s="5"/>
      <c r="C2082" s="5"/>
      <c r="D2082" s="63"/>
      <c r="E2082" s="11"/>
      <c r="F2082" s="143"/>
      <c r="G2082" s="9"/>
      <c r="H2082" s="64"/>
      <c r="I2082" s="64"/>
      <c r="J2082" s="1"/>
      <c r="K2082" s="1"/>
      <c r="L2082" s="5"/>
      <c r="M2082" s="12"/>
      <c r="N2082" s="12"/>
      <c r="O2082" s="5"/>
      <c r="P2082" s="5"/>
      <c r="Q2082" s="10"/>
      <c r="R2082" s="37"/>
      <c r="S2082" s="5"/>
      <c r="T2082" s="6"/>
      <c r="U2082" s="10"/>
      <c r="V2082" s="10"/>
      <c r="W2082" s="12"/>
      <c r="X2082" s="5"/>
      <c r="Y2082" s="11"/>
      <c r="Z2082" s="2"/>
      <c r="AA2082" s="64"/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2"/>
      <c r="DH2082" s="1"/>
      <c r="DI2082" s="1"/>
      <c r="DJ2082" s="1"/>
      <c r="DK2082" s="1"/>
      <c r="DL2082" s="1"/>
      <c r="DM2082" s="1"/>
    </row>
    <row r="2083" spans="1:117" x14ac:dyDescent="0.2">
      <c r="A2083" s="97"/>
      <c r="B2083" s="5"/>
      <c r="C2083" s="5"/>
      <c r="D2083" s="63"/>
      <c r="E2083" s="11"/>
      <c r="F2083" s="143"/>
      <c r="G2083" s="9"/>
      <c r="H2083" s="64"/>
      <c r="I2083" s="64"/>
      <c r="J2083" s="1"/>
      <c r="K2083" s="1"/>
      <c r="L2083" s="5"/>
      <c r="M2083" s="12"/>
      <c r="N2083" s="12"/>
      <c r="O2083" s="5"/>
      <c r="P2083" s="5"/>
      <c r="Q2083" s="10"/>
      <c r="R2083" s="37"/>
      <c r="S2083" s="5"/>
      <c r="T2083" s="6"/>
      <c r="U2083" s="10"/>
      <c r="V2083" s="10"/>
      <c r="W2083" s="12"/>
      <c r="X2083" s="5"/>
      <c r="Y2083" s="11"/>
      <c r="Z2083" s="2"/>
      <c r="AA2083" s="64"/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2"/>
      <c r="DH2083" s="1"/>
      <c r="DI2083" s="1"/>
      <c r="DJ2083" s="1"/>
      <c r="DK2083" s="1"/>
      <c r="DL2083" s="1"/>
      <c r="DM2083" s="1"/>
    </row>
    <row r="2084" spans="1:117" x14ac:dyDescent="0.2">
      <c r="A2084" s="97"/>
      <c r="B2084" s="5"/>
      <c r="C2084" s="5"/>
      <c r="D2084" s="63"/>
      <c r="E2084" s="11"/>
      <c r="F2084" s="143"/>
      <c r="G2084" s="9"/>
      <c r="H2084" s="64"/>
      <c r="I2084" s="64"/>
      <c r="J2084" s="1"/>
      <c r="K2084" s="1"/>
      <c r="L2084" s="5"/>
      <c r="M2084" s="12"/>
      <c r="N2084" s="12"/>
      <c r="O2084" s="5"/>
      <c r="P2084" s="5"/>
      <c r="Q2084" s="10"/>
      <c r="R2084" s="37"/>
      <c r="S2084" s="5"/>
      <c r="T2084" s="6"/>
      <c r="U2084" s="10"/>
      <c r="V2084" s="10"/>
      <c r="W2084" s="12"/>
      <c r="X2084" s="5"/>
      <c r="Y2084" s="11"/>
      <c r="Z2084" s="2"/>
      <c r="AA2084" s="64"/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2"/>
      <c r="DH2084" s="1"/>
      <c r="DI2084" s="1"/>
      <c r="DJ2084" s="1"/>
      <c r="DK2084" s="1"/>
      <c r="DL2084" s="1"/>
      <c r="DM2084" s="1"/>
    </row>
    <row r="2085" spans="1:117" x14ac:dyDescent="0.2">
      <c r="A2085" s="97"/>
      <c r="B2085" s="5"/>
      <c r="C2085" s="5"/>
      <c r="D2085" s="63"/>
      <c r="E2085" s="11"/>
      <c r="F2085" s="143"/>
      <c r="G2085" s="9"/>
      <c r="H2085" s="64"/>
      <c r="I2085" s="64"/>
      <c r="J2085" s="1"/>
      <c r="K2085" s="1"/>
      <c r="L2085" s="5"/>
      <c r="M2085" s="12"/>
      <c r="N2085" s="12"/>
      <c r="O2085" s="5"/>
      <c r="P2085" s="5"/>
      <c r="Q2085" s="10"/>
      <c r="R2085" s="37"/>
      <c r="S2085" s="5"/>
      <c r="T2085" s="6"/>
      <c r="U2085" s="10"/>
      <c r="V2085" s="10"/>
      <c r="W2085" s="12"/>
      <c r="X2085" s="5"/>
      <c r="Y2085" s="11"/>
      <c r="Z2085" s="2"/>
      <c r="AA2085" s="64"/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2"/>
      <c r="DH2085" s="1"/>
      <c r="DI2085" s="1"/>
      <c r="DJ2085" s="1"/>
      <c r="DK2085" s="1"/>
      <c r="DL2085" s="1"/>
      <c r="DM2085" s="1"/>
    </row>
    <row r="2086" spans="1:117" x14ac:dyDescent="0.2">
      <c r="A2086" s="97"/>
      <c r="B2086" s="5"/>
      <c r="C2086" s="5"/>
      <c r="D2086" s="63"/>
      <c r="E2086" s="11"/>
      <c r="F2086" s="143"/>
      <c r="G2086" s="9"/>
      <c r="H2086" s="64"/>
      <c r="I2086" s="64"/>
      <c r="J2086" s="1"/>
      <c r="K2086" s="1"/>
      <c r="L2086" s="5"/>
      <c r="M2086" s="12"/>
      <c r="N2086" s="12"/>
      <c r="O2086" s="5"/>
      <c r="P2086" s="5"/>
      <c r="Q2086" s="10"/>
      <c r="R2086" s="37"/>
      <c r="S2086" s="5"/>
      <c r="T2086" s="6"/>
      <c r="U2086" s="10"/>
      <c r="V2086" s="10"/>
      <c r="W2086" s="12"/>
      <c r="X2086" s="5"/>
      <c r="Y2086" s="11"/>
      <c r="Z2086" s="2"/>
      <c r="AA2086" s="64"/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2"/>
      <c r="DH2086" s="1"/>
      <c r="DI2086" s="1"/>
      <c r="DJ2086" s="1"/>
      <c r="DK2086" s="1"/>
      <c r="DL2086" s="1"/>
      <c r="DM2086" s="1"/>
    </row>
    <row r="2087" spans="1:117" x14ac:dyDescent="0.2">
      <c r="A2087" s="97"/>
      <c r="B2087" s="5"/>
      <c r="C2087" s="5"/>
      <c r="D2087" s="63"/>
      <c r="E2087" s="11"/>
      <c r="F2087" s="143"/>
      <c r="G2087" s="9"/>
      <c r="H2087" s="64"/>
      <c r="I2087" s="64"/>
      <c r="J2087" s="1"/>
      <c r="K2087" s="1"/>
      <c r="L2087" s="5"/>
      <c r="M2087" s="12"/>
      <c r="N2087" s="12"/>
      <c r="O2087" s="5"/>
      <c r="P2087" s="5"/>
      <c r="Q2087" s="10"/>
      <c r="R2087" s="37"/>
      <c r="S2087" s="5"/>
      <c r="T2087" s="6"/>
      <c r="U2087" s="10"/>
      <c r="V2087" s="10"/>
      <c r="W2087" s="12"/>
      <c r="X2087" s="5"/>
      <c r="Y2087" s="11"/>
      <c r="Z2087" s="2"/>
      <c r="AA2087" s="64"/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2"/>
      <c r="DH2087" s="1"/>
      <c r="DI2087" s="1"/>
      <c r="DJ2087" s="1"/>
      <c r="DK2087" s="1"/>
      <c r="DL2087" s="1"/>
      <c r="DM2087" s="1"/>
    </row>
    <row r="2088" spans="1:117" x14ac:dyDescent="0.2">
      <c r="A2088" s="97"/>
      <c r="B2088" s="5"/>
      <c r="C2088" s="5"/>
      <c r="D2088" s="63"/>
      <c r="E2088" s="11"/>
      <c r="F2088" s="143"/>
      <c r="G2088" s="9"/>
      <c r="H2088" s="64"/>
      <c r="I2088" s="64"/>
      <c r="J2088" s="1"/>
      <c r="K2088" s="1"/>
      <c r="L2088" s="5"/>
      <c r="M2088" s="12"/>
      <c r="N2088" s="12"/>
      <c r="O2088" s="5"/>
      <c r="P2088" s="5"/>
      <c r="Q2088" s="10"/>
      <c r="R2088" s="37"/>
      <c r="S2088" s="5"/>
      <c r="T2088" s="6"/>
      <c r="U2088" s="10"/>
      <c r="V2088" s="10"/>
      <c r="W2088" s="12"/>
      <c r="X2088" s="5"/>
      <c r="Y2088" s="11"/>
      <c r="Z2088" s="2"/>
      <c r="AA2088" s="64"/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2"/>
      <c r="DH2088" s="1"/>
      <c r="DI2088" s="1"/>
      <c r="DJ2088" s="1"/>
      <c r="DK2088" s="1"/>
      <c r="DL2088" s="1"/>
      <c r="DM2088" s="1"/>
    </row>
    <row r="2089" spans="1:117" x14ac:dyDescent="0.2">
      <c r="A2089" s="97"/>
      <c r="B2089" s="5"/>
      <c r="C2089" s="5"/>
      <c r="D2089" s="63"/>
      <c r="E2089" s="11"/>
      <c r="F2089" s="143"/>
      <c r="G2089" s="9"/>
      <c r="H2089" s="64"/>
      <c r="I2089" s="64"/>
      <c r="J2089" s="1"/>
      <c r="K2089" s="1"/>
      <c r="L2089" s="5"/>
      <c r="M2089" s="12"/>
      <c r="N2089" s="12"/>
      <c r="O2089" s="5"/>
      <c r="P2089" s="5"/>
      <c r="Q2089" s="10"/>
      <c r="R2089" s="37"/>
      <c r="S2089" s="5"/>
      <c r="T2089" s="6"/>
      <c r="U2089" s="10"/>
      <c r="V2089" s="10"/>
      <c r="W2089" s="12"/>
      <c r="X2089" s="5"/>
      <c r="Y2089" s="11"/>
      <c r="Z2089" s="2"/>
      <c r="AA2089" s="64"/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2"/>
      <c r="DH2089" s="1"/>
      <c r="DI2089" s="1"/>
      <c r="DJ2089" s="1"/>
      <c r="DK2089" s="1"/>
      <c r="DL2089" s="1"/>
      <c r="DM2089" s="1"/>
    </row>
    <row r="2090" spans="1:117" x14ac:dyDescent="0.2">
      <c r="A2090" s="97"/>
      <c r="B2090" s="5"/>
      <c r="C2090" s="5"/>
      <c r="D2090" s="63"/>
      <c r="E2090" s="11"/>
      <c r="F2090" s="143"/>
      <c r="G2090" s="9"/>
      <c r="H2090" s="64"/>
      <c r="I2090" s="64"/>
      <c r="J2090" s="1"/>
      <c r="K2090" s="1"/>
      <c r="L2090" s="5"/>
      <c r="M2090" s="12"/>
      <c r="N2090" s="12"/>
      <c r="O2090" s="5"/>
      <c r="P2090" s="5"/>
      <c r="Q2090" s="10"/>
      <c r="R2090" s="37"/>
      <c r="S2090" s="5"/>
      <c r="T2090" s="6"/>
      <c r="U2090" s="10"/>
      <c r="V2090" s="10"/>
      <c r="W2090" s="12"/>
      <c r="X2090" s="5"/>
      <c r="Y2090" s="11"/>
      <c r="Z2090" s="2"/>
      <c r="AA2090" s="64"/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2"/>
      <c r="DH2090" s="1"/>
      <c r="DI2090" s="1"/>
      <c r="DJ2090" s="1"/>
      <c r="DK2090" s="1"/>
      <c r="DL2090" s="1"/>
      <c r="DM2090" s="1"/>
    </row>
    <row r="2091" spans="1:117" x14ac:dyDescent="0.2">
      <c r="A2091" s="97"/>
      <c r="B2091" s="5"/>
      <c r="C2091" s="5"/>
      <c r="D2091" s="63"/>
      <c r="E2091" s="11"/>
      <c r="F2091" s="143"/>
      <c r="G2091" s="9"/>
      <c r="H2091" s="64"/>
      <c r="I2091" s="64"/>
      <c r="J2091" s="1"/>
      <c r="K2091" s="1"/>
      <c r="L2091" s="5"/>
      <c r="M2091" s="12"/>
      <c r="N2091" s="12"/>
      <c r="O2091" s="5"/>
      <c r="P2091" s="5"/>
      <c r="Q2091" s="10"/>
      <c r="R2091" s="37"/>
      <c r="S2091" s="5"/>
      <c r="T2091" s="6"/>
      <c r="U2091" s="10"/>
      <c r="V2091" s="10"/>
      <c r="W2091" s="12"/>
      <c r="X2091" s="5"/>
      <c r="Y2091" s="11"/>
      <c r="Z2091" s="2"/>
      <c r="AA2091" s="64"/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2"/>
      <c r="DH2091" s="1"/>
      <c r="DI2091" s="1"/>
      <c r="DJ2091" s="1"/>
      <c r="DK2091" s="1"/>
      <c r="DL2091" s="1"/>
      <c r="DM2091" s="1"/>
    </row>
    <row r="2092" spans="1:117" x14ac:dyDescent="0.2">
      <c r="A2092" s="97"/>
      <c r="B2092" s="5"/>
      <c r="C2092" s="5"/>
      <c r="D2092" s="63"/>
      <c r="E2092" s="11"/>
      <c r="F2092" s="143"/>
      <c r="G2092" s="9"/>
      <c r="H2092" s="64"/>
      <c r="I2092" s="64"/>
      <c r="J2092" s="1"/>
      <c r="K2092" s="1"/>
      <c r="L2092" s="5"/>
      <c r="M2092" s="12"/>
      <c r="N2092" s="12"/>
      <c r="O2092" s="5"/>
      <c r="P2092" s="5"/>
      <c r="Q2092" s="10"/>
      <c r="R2092" s="37"/>
      <c r="S2092" s="5"/>
      <c r="T2092" s="6"/>
      <c r="U2092" s="10"/>
      <c r="V2092" s="10"/>
      <c r="W2092" s="12"/>
      <c r="X2092" s="5"/>
      <c r="Y2092" s="11"/>
      <c r="Z2092" s="2"/>
      <c r="AA2092" s="64"/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2"/>
      <c r="DH2092" s="1"/>
      <c r="DI2092" s="1"/>
      <c r="DJ2092" s="1"/>
      <c r="DK2092" s="1"/>
      <c r="DL2092" s="1"/>
      <c r="DM2092" s="1"/>
    </row>
    <row r="2093" spans="1:117" x14ac:dyDescent="0.2">
      <c r="A2093" s="97"/>
      <c r="B2093" s="5"/>
      <c r="C2093" s="5"/>
      <c r="D2093" s="63"/>
      <c r="E2093" s="11"/>
      <c r="F2093" s="143"/>
      <c r="G2093" s="9"/>
      <c r="H2093" s="64"/>
      <c r="I2093" s="64"/>
      <c r="J2093" s="1"/>
      <c r="K2093" s="1"/>
      <c r="L2093" s="5"/>
      <c r="M2093" s="12"/>
      <c r="N2093" s="12"/>
      <c r="O2093" s="5"/>
      <c r="P2093" s="5"/>
      <c r="Q2093" s="10"/>
      <c r="R2093" s="37"/>
      <c r="S2093" s="5"/>
      <c r="T2093" s="6"/>
      <c r="U2093" s="10"/>
      <c r="V2093" s="10"/>
      <c r="W2093" s="12"/>
      <c r="X2093" s="5"/>
      <c r="Y2093" s="11"/>
      <c r="Z2093" s="2"/>
      <c r="AA2093" s="64"/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2"/>
      <c r="DH2093" s="1"/>
      <c r="DI2093" s="1"/>
      <c r="DJ2093" s="1"/>
      <c r="DK2093" s="1"/>
      <c r="DL2093" s="1"/>
      <c r="DM2093" s="1"/>
    </row>
    <row r="2094" spans="1:117" x14ac:dyDescent="0.2">
      <c r="A2094" s="97"/>
      <c r="B2094" s="5"/>
      <c r="C2094" s="5"/>
      <c r="D2094" s="63"/>
      <c r="E2094" s="11"/>
      <c r="F2094" s="143"/>
      <c r="G2094" s="9"/>
      <c r="H2094" s="64"/>
      <c r="I2094" s="64"/>
      <c r="J2094" s="1"/>
      <c r="K2094" s="1"/>
      <c r="L2094" s="5"/>
      <c r="M2094" s="12"/>
      <c r="N2094" s="12"/>
      <c r="O2094" s="5"/>
      <c r="P2094" s="5"/>
      <c r="Q2094" s="10"/>
      <c r="R2094" s="37"/>
      <c r="S2094" s="5"/>
      <c r="T2094" s="6"/>
      <c r="U2094" s="10"/>
      <c r="V2094" s="10"/>
      <c r="W2094" s="12"/>
      <c r="X2094" s="5"/>
      <c r="Y2094" s="11"/>
      <c r="Z2094" s="2"/>
      <c r="AA2094" s="64"/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2"/>
      <c r="DH2094" s="1"/>
      <c r="DI2094" s="1"/>
      <c r="DJ2094" s="1"/>
      <c r="DK2094" s="1"/>
      <c r="DL2094" s="1"/>
      <c r="DM2094" s="1"/>
    </row>
    <row r="2095" spans="1:117" x14ac:dyDescent="0.2">
      <c r="A2095" s="97"/>
      <c r="B2095" s="5"/>
      <c r="C2095" s="5"/>
      <c r="D2095" s="63"/>
      <c r="E2095" s="11"/>
      <c r="F2095" s="143"/>
      <c r="G2095" s="9"/>
      <c r="H2095" s="64"/>
      <c r="I2095" s="64"/>
      <c r="J2095" s="1"/>
      <c r="K2095" s="1"/>
      <c r="L2095" s="5"/>
      <c r="M2095" s="12"/>
      <c r="N2095" s="12"/>
      <c r="O2095" s="5"/>
      <c r="P2095" s="5"/>
      <c r="Q2095" s="10"/>
      <c r="R2095" s="37"/>
      <c r="S2095" s="5"/>
      <c r="T2095" s="6"/>
      <c r="U2095" s="10"/>
      <c r="V2095" s="10"/>
      <c r="W2095" s="12"/>
      <c r="X2095" s="5"/>
      <c r="Y2095" s="11"/>
      <c r="Z2095" s="2"/>
      <c r="AA2095" s="64"/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2"/>
      <c r="DH2095" s="1"/>
      <c r="DI2095" s="1"/>
      <c r="DJ2095" s="1"/>
      <c r="DK2095" s="1"/>
      <c r="DL2095" s="1"/>
      <c r="DM2095" s="1"/>
    </row>
    <row r="2096" spans="1:117" x14ac:dyDescent="0.2">
      <c r="A2096" s="97"/>
      <c r="B2096" s="5"/>
      <c r="C2096" s="5"/>
      <c r="D2096" s="63"/>
      <c r="E2096" s="11"/>
      <c r="F2096" s="143"/>
      <c r="G2096" s="9"/>
      <c r="H2096" s="64"/>
      <c r="I2096" s="64"/>
      <c r="J2096" s="1"/>
      <c r="K2096" s="1"/>
      <c r="L2096" s="5"/>
      <c r="M2096" s="12"/>
      <c r="N2096" s="12"/>
      <c r="O2096" s="5"/>
      <c r="P2096" s="5"/>
      <c r="Q2096" s="10"/>
      <c r="R2096" s="37"/>
      <c r="S2096" s="5"/>
      <c r="T2096" s="6"/>
      <c r="U2096" s="10"/>
      <c r="V2096" s="10"/>
      <c r="W2096" s="12"/>
      <c r="X2096" s="5"/>
      <c r="Y2096" s="11"/>
      <c r="Z2096" s="2"/>
      <c r="AA2096" s="64"/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2"/>
      <c r="DH2096" s="1"/>
      <c r="DI2096" s="1"/>
      <c r="DJ2096" s="1"/>
      <c r="DK2096" s="1"/>
      <c r="DL2096" s="1"/>
      <c r="DM2096" s="1"/>
    </row>
    <row r="2097" spans="1:117" x14ac:dyDescent="0.2">
      <c r="A2097" s="97"/>
      <c r="B2097" s="5"/>
      <c r="C2097" s="5"/>
      <c r="D2097" s="63"/>
      <c r="E2097" s="11"/>
      <c r="F2097" s="143"/>
      <c r="G2097" s="9"/>
      <c r="H2097" s="64"/>
      <c r="I2097" s="64"/>
      <c r="J2097" s="1"/>
      <c r="K2097" s="1"/>
      <c r="L2097" s="5"/>
      <c r="M2097" s="12"/>
      <c r="N2097" s="12"/>
      <c r="O2097" s="5"/>
      <c r="P2097" s="5"/>
      <c r="Q2097" s="10"/>
      <c r="R2097" s="37"/>
      <c r="S2097" s="5"/>
      <c r="T2097" s="6"/>
      <c r="U2097" s="10"/>
      <c r="V2097" s="10"/>
      <c r="W2097" s="12"/>
      <c r="X2097" s="5"/>
      <c r="Y2097" s="11"/>
      <c r="Z2097" s="2"/>
      <c r="AA2097" s="64"/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2"/>
      <c r="DH2097" s="1"/>
      <c r="DI2097" s="1"/>
      <c r="DJ2097" s="1"/>
      <c r="DK2097" s="1"/>
      <c r="DL2097" s="1"/>
      <c r="DM2097" s="1"/>
    </row>
    <row r="2098" spans="1:117" x14ac:dyDescent="0.2">
      <c r="A2098" s="97"/>
      <c r="B2098" s="5"/>
      <c r="C2098" s="5"/>
      <c r="D2098" s="63"/>
      <c r="E2098" s="11"/>
      <c r="F2098" s="143"/>
      <c r="G2098" s="9"/>
      <c r="H2098" s="64"/>
      <c r="I2098" s="64"/>
      <c r="J2098" s="1"/>
      <c r="K2098" s="1"/>
      <c r="L2098" s="5"/>
      <c r="M2098" s="12"/>
      <c r="N2098" s="12"/>
      <c r="O2098" s="5"/>
      <c r="P2098" s="5"/>
      <c r="Q2098" s="10"/>
      <c r="R2098" s="37"/>
      <c r="S2098" s="5"/>
      <c r="T2098" s="6"/>
      <c r="U2098" s="10"/>
      <c r="V2098" s="10"/>
      <c r="W2098" s="12"/>
      <c r="X2098" s="5"/>
      <c r="Y2098" s="11"/>
      <c r="Z2098" s="2"/>
      <c r="AA2098" s="64"/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2"/>
      <c r="DH2098" s="1"/>
      <c r="DI2098" s="1"/>
      <c r="DJ2098" s="1"/>
      <c r="DK2098" s="1"/>
      <c r="DL2098" s="1"/>
      <c r="DM2098" s="1"/>
    </row>
    <row r="2099" spans="1:117" x14ac:dyDescent="0.2">
      <c r="A2099" s="97"/>
      <c r="B2099" s="5"/>
      <c r="C2099" s="5"/>
      <c r="D2099" s="63"/>
      <c r="E2099" s="11"/>
      <c r="F2099" s="143"/>
      <c r="G2099" s="9"/>
      <c r="H2099" s="64"/>
      <c r="I2099" s="64"/>
      <c r="J2099" s="1"/>
      <c r="K2099" s="1"/>
      <c r="L2099" s="5"/>
      <c r="M2099" s="12"/>
      <c r="N2099" s="12"/>
      <c r="O2099" s="5"/>
      <c r="P2099" s="5"/>
      <c r="Q2099" s="10"/>
      <c r="R2099" s="37"/>
      <c r="S2099" s="5"/>
      <c r="T2099" s="6"/>
      <c r="U2099" s="10"/>
      <c r="V2099" s="10"/>
      <c r="W2099" s="12"/>
      <c r="X2099" s="5"/>
      <c r="Y2099" s="11"/>
      <c r="Z2099" s="2"/>
      <c r="AA2099" s="64"/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2"/>
      <c r="DH2099" s="1"/>
      <c r="DI2099" s="1"/>
      <c r="DJ2099" s="1"/>
      <c r="DK2099" s="1"/>
      <c r="DL2099" s="1"/>
      <c r="DM2099" s="1"/>
    </row>
    <row r="2100" spans="1:117" x14ac:dyDescent="0.2">
      <c r="A2100" s="97"/>
      <c r="B2100" s="5"/>
      <c r="C2100" s="5"/>
      <c r="D2100" s="63"/>
      <c r="E2100" s="11"/>
      <c r="F2100" s="143"/>
      <c r="G2100" s="9"/>
      <c r="H2100" s="64"/>
      <c r="I2100" s="64"/>
      <c r="J2100" s="1"/>
      <c r="K2100" s="1"/>
      <c r="L2100" s="5"/>
      <c r="M2100" s="12"/>
      <c r="N2100" s="12"/>
      <c r="O2100" s="5"/>
      <c r="P2100" s="5"/>
      <c r="Q2100" s="10"/>
      <c r="R2100" s="37"/>
      <c r="S2100" s="5"/>
      <c r="T2100" s="6"/>
      <c r="U2100" s="10"/>
      <c r="V2100" s="10"/>
      <c r="W2100" s="12"/>
      <c r="X2100" s="5"/>
      <c r="Y2100" s="11"/>
      <c r="Z2100" s="2"/>
      <c r="AA2100" s="64"/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2"/>
      <c r="DH2100" s="1"/>
      <c r="DI2100" s="1"/>
      <c r="DJ2100" s="1"/>
      <c r="DK2100" s="1"/>
      <c r="DL2100" s="1"/>
      <c r="DM2100" s="1"/>
    </row>
    <row r="2101" spans="1:117" x14ac:dyDescent="0.2">
      <c r="A2101" s="97"/>
      <c r="B2101" s="5"/>
      <c r="C2101" s="5"/>
      <c r="D2101" s="63"/>
      <c r="E2101" s="11"/>
      <c r="F2101" s="143"/>
      <c r="G2101" s="9"/>
      <c r="H2101" s="64"/>
      <c r="I2101" s="64"/>
      <c r="J2101" s="1"/>
      <c r="K2101" s="1"/>
      <c r="L2101" s="5"/>
      <c r="M2101" s="12"/>
      <c r="N2101" s="12"/>
      <c r="O2101" s="5"/>
      <c r="P2101" s="5"/>
      <c r="Q2101" s="10"/>
      <c r="R2101" s="37"/>
      <c r="S2101" s="5"/>
      <c r="T2101" s="6"/>
      <c r="U2101" s="10"/>
      <c r="V2101" s="10"/>
      <c r="W2101" s="12"/>
      <c r="X2101" s="5"/>
      <c r="Y2101" s="11"/>
      <c r="Z2101" s="2"/>
      <c r="AA2101" s="64"/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2"/>
      <c r="DH2101" s="1"/>
      <c r="DI2101" s="1"/>
      <c r="DJ2101" s="1"/>
      <c r="DK2101" s="1"/>
      <c r="DL2101" s="1"/>
      <c r="DM2101" s="1"/>
    </row>
    <row r="2102" spans="1:117" x14ac:dyDescent="0.2">
      <c r="A2102" s="97"/>
      <c r="B2102" s="5"/>
      <c r="C2102" s="5"/>
      <c r="D2102" s="63"/>
      <c r="E2102" s="11"/>
      <c r="F2102" s="143"/>
      <c r="G2102" s="9"/>
      <c r="H2102" s="64"/>
      <c r="I2102" s="64"/>
      <c r="J2102" s="1"/>
      <c r="K2102" s="1"/>
      <c r="L2102" s="5"/>
      <c r="M2102" s="12"/>
      <c r="N2102" s="12"/>
      <c r="O2102" s="5"/>
      <c r="P2102" s="5"/>
      <c r="Q2102" s="10"/>
      <c r="R2102" s="37"/>
      <c r="S2102" s="5"/>
      <c r="T2102" s="6"/>
      <c r="U2102" s="10"/>
      <c r="V2102" s="10"/>
      <c r="W2102" s="12"/>
      <c r="X2102" s="5"/>
      <c r="Y2102" s="11"/>
      <c r="Z2102" s="2"/>
      <c r="AA2102" s="64"/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2"/>
      <c r="DH2102" s="1"/>
      <c r="DI2102" s="1"/>
      <c r="DJ2102" s="1"/>
      <c r="DK2102" s="1"/>
      <c r="DL2102" s="1"/>
      <c r="DM2102" s="1"/>
    </row>
    <row r="2103" spans="1:117" x14ac:dyDescent="0.2">
      <c r="A2103" s="97"/>
      <c r="B2103" s="5"/>
      <c r="C2103" s="5"/>
      <c r="D2103" s="63"/>
      <c r="E2103" s="11"/>
      <c r="F2103" s="143"/>
      <c r="G2103" s="9"/>
      <c r="H2103" s="64"/>
      <c r="I2103" s="64"/>
      <c r="J2103" s="1"/>
      <c r="K2103" s="1"/>
      <c r="L2103" s="5"/>
      <c r="M2103" s="12"/>
      <c r="N2103" s="12"/>
      <c r="O2103" s="5"/>
      <c r="P2103" s="5"/>
      <c r="Q2103" s="10"/>
      <c r="R2103" s="37"/>
      <c r="S2103" s="5"/>
      <c r="T2103" s="6"/>
      <c r="U2103" s="10"/>
      <c r="V2103" s="10"/>
      <c r="W2103" s="12"/>
      <c r="X2103" s="5"/>
      <c r="Y2103" s="11"/>
      <c r="Z2103" s="2"/>
      <c r="AA2103" s="64"/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2"/>
      <c r="DH2103" s="1"/>
      <c r="DI2103" s="1"/>
      <c r="DJ2103" s="1"/>
      <c r="DK2103" s="1"/>
      <c r="DL2103" s="1"/>
      <c r="DM2103" s="1"/>
    </row>
    <row r="2104" spans="1:117" x14ac:dyDescent="0.2">
      <c r="A2104" s="97"/>
      <c r="B2104" s="5"/>
      <c r="C2104" s="5"/>
      <c r="D2104" s="63"/>
      <c r="E2104" s="11"/>
      <c r="F2104" s="143"/>
      <c r="G2104" s="9"/>
      <c r="H2104" s="64"/>
      <c r="I2104" s="64"/>
      <c r="J2104" s="1"/>
      <c r="K2104" s="1"/>
      <c r="L2104" s="5"/>
      <c r="M2104" s="12"/>
      <c r="N2104" s="12"/>
      <c r="O2104" s="5"/>
      <c r="P2104" s="5"/>
      <c r="Q2104" s="10"/>
      <c r="R2104" s="37"/>
      <c r="S2104" s="5"/>
      <c r="T2104" s="6"/>
      <c r="U2104" s="10"/>
      <c r="V2104" s="10"/>
      <c r="W2104" s="12"/>
      <c r="X2104" s="5"/>
      <c r="Y2104" s="11"/>
      <c r="Z2104" s="2"/>
      <c r="AA2104" s="64"/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2"/>
      <c r="DH2104" s="1"/>
      <c r="DI2104" s="1"/>
      <c r="DJ2104" s="1"/>
      <c r="DK2104" s="1"/>
      <c r="DL2104" s="1"/>
      <c r="DM2104" s="1"/>
    </row>
    <row r="2105" spans="1:117" x14ac:dyDescent="0.2">
      <c r="A2105" s="97"/>
      <c r="B2105" s="5"/>
      <c r="C2105" s="5"/>
      <c r="D2105" s="63"/>
      <c r="E2105" s="11"/>
      <c r="F2105" s="143"/>
      <c r="G2105" s="9"/>
      <c r="H2105" s="64"/>
      <c r="I2105" s="64"/>
      <c r="J2105" s="1"/>
      <c r="K2105" s="1"/>
      <c r="L2105" s="5"/>
      <c r="M2105" s="12"/>
      <c r="N2105" s="12"/>
      <c r="O2105" s="5"/>
      <c r="P2105" s="5"/>
      <c r="Q2105" s="10"/>
      <c r="R2105" s="37"/>
      <c r="S2105" s="5"/>
      <c r="T2105" s="6"/>
      <c r="U2105" s="10"/>
      <c r="V2105" s="10"/>
      <c r="W2105" s="12"/>
      <c r="X2105" s="5"/>
      <c r="Y2105" s="11"/>
      <c r="Z2105" s="2"/>
      <c r="AA2105" s="64"/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2"/>
      <c r="DH2105" s="1"/>
      <c r="DI2105" s="1"/>
      <c r="DJ2105" s="1"/>
      <c r="DK2105" s="1"/>
      <c r="DL2105" s="1"/>
      <c r="DM2105" s="1"/>
    </row>
    <row r="2106" spans="1:117" x14ac:dyDescent="0.2">
      <c r="A2106" s="97"/>
      <c r="B2106" s="5"/>
      <c r="C2106" s="5"/>
      <c r="D2106" s="63"/>
      <c r="E2106" s="11"/>
      <c r="F2106" s="143"/>
      <c r="G2106" s="9"/>
      <c r="H2106" s="64"/>
      <c r="I2106" s="64"/>
      <c r="J2106" s="1"/>
      <c r="K2106" s="1"/>
      <c r="L2106" s="5"/>
      <c r="M2106" s="12"/>
      <c r="N2106" s="12"/>
      <c r="O2106" s="5"/>
      <c r="P2106" s="5"/>
      <c r="Q2106" s="10"/>
      <c r="R2106" s="37"/>
      <c r="S2106" s="5"/>
      <c r="T2106" s="6"/>
      <c r="U2106" s="10"/>
      <c r="V2106" s="10"/>
      <c r="W2106" s="12"/>
      <c r="X2106" s="5"/>
      <c r="Y2106" s="11"/>
      <c r="Z2106" s="2"/>
      <c r="AA2106" s="64"/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2"/>
      <c r="DH2106" s="1"/>
      <c r="DI2106" s="1"/>
      <c r="DJ2106" s="1"/>
      <c r="DK2106" s="1"/>
      <c r="DL2106" s="1"/>
      <c r="DM2106" s="1"/>
    </row>
    <row r="2107" spans="1:117" x14ac:dyDescent="0.2">
      <c r="A2107" s="97"/>
      <c r="B2107" s="5"/>
      <c r="C2107" s="5"/>
      <c r="D2107" s="63"/>
      <c r="E2107" s="11"/>
      <c r="F2107" s="143"/>
      <c r="G2107" s="9"/>
      <c r="H2107" s="64"/>
      <c r="I2107" s="64"/>
      <c r="J2107" s="1"/>
      <c r="K2107" s="1"/>
      <c r="L2107" s="5"/>
      <c r="M2107" s="12"/>
      <c r="N2107" s="12"/>
      <c r="O2107" s="5"/>
      <c r="P2107" s="5"/>
      <c r="Q2107" s="10"/>
      <c r="R2107" s="37"/>
      <c r="S2107" s="5"/>
      <c r="T2107" s="6"/>
      <c r="U2107" s="10"/>
      <c r="V2107" s="10"/>
      <c r="W2107" s="12"/>
      <c r="X2107" s="5"/>
      <c r="Y2107" s="11"/>
      <c r="Z2107" s="2"/>
      <c r="AA2107" s="64"/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2"/>
      <c r="DH2107" s="1"/>
      <c r="DI2107" s="1"/>
      <c r="DJ2107" s="1"/>
      <c r="DK2107" s="1"/>
      <c r="DL2107" s="1"/>
      <c r="DM2107" s="1"/>
    </row>
    <row r="2108" spans="1:117" x14ac:dyDescent="0.2">
      <c r="A2108" s="97"/>
      <c r="B2108" s="5"/>
      <c r="C2108" s="5"/>
      <c r="D2108" s="63"/>
      <c r="E2108" s="11"/>
      <c r="F2108" s="143"/>
      <c r="G2108" s="9"/>
      <c r="H2108" s="64"/>
      <c r="I2108" s="64"/>
      <c r="J2108" s="1"/>
      <c r="K2108" s="1"/>
      <c r="L2108" s="5"/>
      <c r="M2108" s="12"/>
      <c r="N2108" s="12"/>
      <c r="O2108" s="5"/>
      <c r="P2108" s="5"/>
      <c r="Q2108" s="10"/>
      <c r="R2108" s="37"/>
      <c r="S2108" s="5"/>
      <c r="T2108" s="6"/>
      <c r="U2108" s="10"/>
      <c r="V2108" s="10"/>
      <c r="W2108" s="12"/>
      <c r="X2108" s="5"/>
      <c r="Y2108" s="11"/>
      <c r="Z2108" s="2"/>
      <c r="AA2108" s="64"/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2"/>
      <c r="DH2108" s="1"/>
      <c r="DI2108" s="1"/>
      <c r="DJ2108" s="1"/>
      <c r="DK2108" s="1"/>
      <c r="DL2108" s="1"/>
      <c r="DM2108" s="1"/>
    </row>
    <row r="2109" spans="1:117" x14ac:dyDescent="0.2">
      <c r="A2109" s="97"/>
      <c r="B2109" s="5"/>
      <c r="C2109" s="5"/>
      <c r="D2109" s="63"/>
      <c r="E2109" s="11"/>
      <c r="F2109" s="143"/>
      <c r="G2109" s="9"/>
      <c r="H2109" s="64"/>
      <c r="I2109" s="64"/>
      <c r="J2109" s="1"/>
      <c r="K2109" s="1"/>
      <c r="L2109" s="5"/>
      <c r="M2109" s="12"/>
      <c r="N2109" s="12"/>
      <c r="O2109" s="5"/>
      <c r="P2109" s="5"/>
      <c r="Q2109" s="10"/>
      <c r="R2109" s="37"/>
      <c r="S2109" s="5"/>
      <c r="T2109" s="6"/>
      <c r="U2109" s="10"/>
      <c r="V2109" s="10"/>
      <c r="W2109" s="12"/>
      <c r="X2109" s="5"/>
      <c r="Y2109" s="11"/>
      <c r="Z2109" s="2"/>
      <c r="AA2109" s="64"/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2"/>
      <c r="DH2109" s="1"/>
      <c r="DI2109" s="1"/>
      <c r="DJ2109" s="1"/>
      <c r="DK2109" s="1"/>
      <c r="DL2109" s="1"/>
      <c r="DM2109" s="1"/>
    </row>
    <row r="2110" spans="1:117" x14ac:dyDescent="0.2">
      <c r="A2110" s="97"/>
      <c r="B2110" s="5"/>
      <c r="C2110" s="5"/>
      <c r="D2110" s="63"/>
      <c r="E2110" s="11"/>
      <c r="F2110" s="143"/>
      <c r="G2110" s="9"/>
      <c r="H2110" s="64"/>
      <c r="I2110" s="64"/>
      <c r="J2110" s="1"/>
      <c r="K2110" s="1"/>
      <c r="L2110" s="5"/>
      <c r="M2110" s="12"/>
      <c r="N2110" s="12"/>
      <c r="O2110" s="5"/>
      <c r="P2110" s="5"/>
      <c r="Q2110" s="10"/>
      <c r="R2110" s="37"/>
      <c r="S2110" s="5"/>
      <c r="T2110" s="6"/>
      <c r="U2110" s="10"/>
      <c r="V2110" s="10"/>
      <c r="W2110" s="12"/>
      <c r="X2110" s="5"/>
      <c r="Y2110" s="11"/>
      <c r="Z2110" s="2"/>
      <c r="AA2110" s="64"/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2"/>
      <c r="DH2110" s="1"/>
      <c r="DI2110" s="1"/>
      <c r="DJ2110" s="1"/>
      <c r="DK2110" s="1"/>
      <c r="DL2110" s="1"/>
      <c r="DM2110" s="1"/>
    </row>
    <row r="2111" spans="1:117" x14ac:dyDescent="0.2">
      <c r="A2111" s="97"/>
      <c r="B2111" s="5"/>
      <c r="C2111" s="5"/>
      <c r="D2111" s="63"/>
      <c r="E2111" s="11"/>
      <c r="F2111" s="143"/>
      <c r="G2111" s="9"/>
      <c r="H2111" s="64"/>
      <c r="I2111" s="64"/>
      <c r="J2111" s="1"/>
      <c r="K2111" s="1"/>
      <c r="L2111" s="5"/>
      <c r="M2111" s="12"/>
      <c r="N2111" s="12"/>
      <c r="O2111" s="5"/>
      <c r="P2111" s="5"/>
      <c r="Q2111" s="10"/>
      <c r="R2111" s="37"/>
      <c r="S2111" s="5"/>
      <c r="T2111" s="6"/>
      <c r="U2111" s="10"/>
      <c r="V2111" s="10"/>
      <c r="W2111" s="12"/>
      <c r="X2111" s="5"/>
      <c r="Y2111" s="11"/>
      <c r="Z2111" s="2"/>
      <c r="AA2111" s="64"/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2"/>
      <c r="DH2111" s="1"/>
      <c r="DI2111" s="1"/>
      <c r="DJ2111" s="1"/>
      <c r="DK2111" s="1"/>
      <c r="DL2111" s="1"/>
      <c r="DM2111" s="1"/>
    </row>
    <row r="2112" spans="1:117" x14ac:dyDescent="0.2">
      <c r="A2112" s="97"/>
      <c r="B2112" s="5"/>
      <c r="C2112" s="5"/>
      <c r="D2112" s="63"/>
      <c r="E2112" s="11"/>
      <c r="F2112" s="143"/>
      <c r="G2112" s="9"/>
      <c r="H2112" s="64"/>
      <c r="I2112" s="64"/>
      <c r="J2112" s="1"/>
      <c r="K2112" s="1"/>
      <c r="L2112" s="5"/>
      <c r="M2112" s="12"/>
      <c r="N2112" s="12"/>
      <c r="O2112" s="5"/>
      <c r="P2112" s="5"/>
      <c r="Q2112" s="10"/>
      <c r="R2112" s="37"/>
      <c r="S2112" s="5"/>
      <c r="T2112" s="6"/>
      <c r="U2112" s="10"/>
      <c r="V2112" s="10"/>
      <c r="W2112" s="12"/>
      <c r="X2112" s="5"/>
      <c r="Y2112" s="11"/>
      <c r="Z2112" s="2"/>
      <c r="AA2112" s="64"/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2"/>
      <c r="DH2112" s="1"/>
      <c r="DI2112" s="1"/>
      <c r="DJ2112" s="1"/>
      <c r="DK2112" s="1"/>
      <c r="DL2112" s="1"/>
      <c r="DM2112" s="1"/>
    </row>
    <row r="2113" spans="1:117" x14ac:dyDescent="0.2">
      <c r="A2113" s="97"/>
      <c r="B2113" s="5"/>
      <c r="C2113" s="5"/>
      <c r="D2113" s="63"/>
      <c r="E2113" s="11"/>
      <c r="F2113" s="143"/>
      <c r="G2113" s="9"/>
      <c r="H2113" s="64"/>
      <c r="I2113" s="64"/>
      <c r="J2113" s="1"/>
      <c r="K2113" s="1"/>
      <c r="L2113" s="5"/>
      <c r="M2113" s="12"/>
      <c r="N2113" s="12"/>
      <c r="O2113" s="5"/>
      <c r="P2113" s="5"/>
      <c r="Q2113" s="10"/>
      <c r="R2113" s="37"/>
      <c r="S2113" s="5"/>
      <c r="T2113" s="6"/>
      <c r="U2113" s="10"/>
      <c r="V2113" s="10"/>
      <c r="W2113" s="12"/>
      <c r="X2113" s="5"/>
      <c r="Y2113" s="11"/>
      <c r="Z2113" s="2"/>
      <c r="AA2113" s="64"/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2"/>
      <c r="DH2113" s="1"/>
      <c r="DI2113" s="1"/>
      <c r="DJ2113" s="1"/>
      <c r="DK2113" s="1"/>
      <c r="DL2113" s="1"/>
      <c r="DM2113" s="1"/>
    </row>
    <row r="2114" spans="1:117" x14ac:dyDescent="0.2">
      <c r="A2114" s="97"/>
      <c r="B2114" s="5"/>
      <c r="C2114" s="5"/>
      <c r="D2114" s="63"/>
      <c r="E2114" s="11"/>
      <c r="F2114" s="143"/>
      <c r="G2114" s="9"/>
      <c r="H2114" s="64"/>
      <c r="I2114" s="64"/>
      <c r="J2114" s="1"/>
      <c r="K2114" s="1"/>
      <c r="L2114" s="5"/>
      <c r="M2114" s="12"/>
      <c r="N2114" s="12"/>
      <c r="O2114" s="5"/>
      <c r="P2114" s="5"/>
      <c r="Q2114" s="10"/>
      <c r="R2114" s="37"/>
      <c r="S2114" s="5"/>
      <c r="T2114" s="6"/>
      <c r="U2114" s="10"/>
      <c r="V2114" s="10"/>
      <c r="W2114" s="12"/>
      <c r="X2114" s="5"/>
      <c r="Y2114" s="11"/>
      <c r="Z2114" s="2"/>
      <c r="AA2114" s="64"/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2"/>
      <c r="DH2114" s="1"/>
      <c r="DI2114" s="1"/>
      <c r="DJ2114" s="1"/>
      <c r="DK2114" s="1"/>
      <c r="DL2114" s="1"/>
      <c r="DM2114" s="1"/>
    </row>
    <row r="2115" spans="1:117" x14ac:dyDescent="0.2">
      <c r="A2115" s="97"/>
      <c r="B2115" s="5"/>
      <c r="C2115" s="5"/>
      <c r="D2115" s="63"/>
      <c r="E2115" s="11"/>
      <c r="F2115" s="143"/>
      <c r="G2115" s="9"/>
      <c r="H2115" s="64"/>
      <c r="I2115" s="64"/>
      <c r="J2115" s="1"/>
      <c r="K2115" s="1"/>
      <c r="L2115" s="5"/>
      <c r="M2115" s="12"/>
      <c r="N2115" s="12"/>
      <c r="O2115" s="5"/>
      <c r="P2115" s="5"/>
      <c r="Q2115" s="10"/>
      <c r="R2115" s="37"/>
      <c r="S2115" s="5"/>
      <c r="T2115" s="6"/>
      <c r="U2115" s="10"/>
      <c r="V2115" s="10"/>
      <c r="W2115" s="12"/>
      <c r="X2115" s="5"/>
      <c r="Y2115" s="11"/>
      <c r="Z2115" s="2"/>
      <c r="AA2115" s="64"/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2"/>
      <c r="DH2115" s="1"/>
      <c r="DI2115" s="1"/>
      <c r="DJ2115" s="1"/>
      <c r="DK2115" s="1"/>
      <c r="DL2115" s="1"/>
      <c r="DM2115" s="1"/>
    </row>
    <row r="2116" spans="1:117" x14ac:dyDescent="0.2">
      <c r="A2116" s="97"/>
      <c r="B2116" s="5"/>
      <c r="C2116" s="5"/>
      <c r="D2116" s="63"/>
      <c r="E2116" s="11"/>
      <c r="F2116" s="143"/>
      <c r="G2116" s="9"/>
      <c r="H2116" s="64"/>
      <c r="I2116" s="64"/>
      <c r="J2116" s="1"/>
      <c r="K2116" s="1"/>
      <c r="L2116" s="5"/>
      <c r="M2116" s="12"/>
      <c r="N2116" s="12"/>
      <c r="O2116" s="5"/>
      <c r="P2116" s="5"/>
      <c r="Q2116" s="10"/>
      <c r="R2116" s="37"/>
      <c r="S2116" s="5"/>
      <c r="T2116" s="6"/>
      <c r="U2116" s="10"/>
      <c r="V2116" s="10"/>
      <c r="W2116" s="12"/>
      <c r="X2116" s="5"/>
      <c r="Y2116" s="11"/>
      <c r="Z2116" s="2"/>
      <c r="AA2116" s="64"/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2"/>
      <c r="DH2116" s="1"/>
      <c r="DI2116" s="1"/>
      <c r="DJ2116" s="1"/>
      <c r="DK2116" s="1"/>
      <c r="DL2116" s="1"/>
      <c r="DM2116" s="1"/>
    </row>
    <row r="2117" spans="1:117" x14ac:dyDescent="0.2">
      <c r="A2117" s="97"/>
      <c r="B2117" s="5"/>
      <c r="C2117" s="5"/>
      <c r="D2117" s="63"/>
      <c r="E2117" s="11"/>
      <c r="F2117" s="143"/>
      <c r="G2117" s="9"/>
      <c r="H2117" s="64"/>
      <c r="I2117" s="64"/>
      <c r="J2117" s="1"/>
      <c r="K2117" s="1"/>
      <c r="L2117" s="5"/>
      <c r="M2117" s="12"/>
      <c r="N2117" s="12"/>
      <c r="O2117" s="5"/>
      <c r="P2117" s="5"/>
      <c r="Q2117" s="10"/>
      <c r="R2117" s="37"/>
      <c r="S2117" s="5"/>
      <c r="T2117" s="6"/>
      <c r="U2117" s="10"/>
      <c r="V2117" s="10"/>
      <c r="W2117" s="12"/>
      <c r="X2117" s="5"/>
      <c r="Y2117" s="11"/>
      <c r="Z2117" s="2"/>
      <c r="AA2117" s="64"/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2"/>
      <c r="DH2117" s="1"/>
      <c r="DI2117" s="1"/>
      <c r="DJ2117" s="1"/>
      <c r="DK2117" s="1"/>
      <c r="DL2117" s="1"/>
      <c r="DM2117" s="1"/>
    </row>
    <row r="2118" spans="1:117" x14ac:dyDescent="0.2">
      <c r="A2118" s="97"/>
      <c r="B2118" s="5"/>
      <c r="C2118" s="5"/>
      <c r="D2118" s="63"/>
      <c r="E2118" s="11"/>
      <c r="F2118" s="143"/>
      <c r="G2118" s="9"/>
      <c r="H2118" s="64"/>
      <c r="I2118" s="64"/>
      <c r="J2118" s="1"/>
      <c r="K2118" s="1"/>
      <c r="L2118" s="5"/>
      <c r="M2118" s="12"/>
      <c r="N2118" s="12"/>
      <c r="O2118" s="5"/>
      <c r="P2118" s="5"/>
      <c r="Q2118" s="10"/>
      <c r="R2118" s="37"/>
      <c r="S2118" s="5"/>
      <c r="T2118" s="6"/>
      <c r="U2118" s="10"/>
      <c r="V2118" s="10"/>
      <c r="W2118" s="12"/>
      <c r="X2118" s="5"/>
      <c r="Y2118" s="11"/>
      <c r="Z2118" s="2"/>
      <c r="AA2118" s="64"/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2"/>
      <c r="DH2118" s="1"/>
      <c r="DI2118" s="1"/>
      <c r="DJ2118" s="1"/>
      <c r="DK2118" s="1"/>
      <c r="DL2118" s="1"/>
      <c r="DM2118" s="1"/>
    </row>
    <row r="2119" spans="1:117" x14ac:dyDescent="0.2">
      <c r="A2119" s="97"/>
      <c r="B2119" s="5"/>
      <c r="C2119" s="5"/>
      <c r="D2119" s="63"/>
      <c r="E2119" s="11"/>
      <c r="F2119" s="143"/>
      <c r="G2119" s="9"/>
      <c r="H2119" s="64"/>
      <c r="I2119" s="64"/>
      <c r="J2119" s="1"/>
      <c r="K2119" s="1"/>
      <c r="L2119" s="5"/>
      <c r="M2119" s="12"/>
      <c r="N2119" s="12"/>
      <c r="O2119" s="5"/>
      <c r="P2119" s="5"/>
      <c r="Q2119" s="10"/>
      <c r="R2119" s="37"/>
      <c r="S2119" s="5"/>
      <c r="T2119" s="6"/>
      <c r="U2119" s="10"/>
      <c r="V2119" s="10"/>
      <c r="W2119" s="12"/>
      <c r="X2119" s="5"/>
      <c r="Y2119" s="11"/>
      <c r="Z2119" s="2"/>
      <c r="AA2119" s="64"/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2"/>
      <c r="DH2119" s="1"/>
      <c r="DI2119" s="1"/>
      <c r="DJ2119" s="1"/>
      <c r="DK2119" s="1"/>
      <c r="DL2119" s="1"/>
      <c r="DM2119" s="1"/>
    </row>
    <row r="2120" spans="1:117" x14ac:dyDescent="0.2">
      <c r="A2120" s="97"/>
      <c r="B2120" s="5"/>
      <c r="C2120" s="5"/>
      <c r="D2120" s="63"/>
      <c r="E2120" s="11"/>
      <c r="F2120" s="143"/>
      <c r="G2120" s="9"/>
      <c r="H2120" s="64"/>
      <c r="I2120" s="64"/>
      <c r="J2120" s="1"/>
      <c r="K2120" s="1"/>
      <c r="L2120" s="5"/>
      <c r="M2120" s="12"/>
      <c r="N2120" s="12"/>
      <c r="O2120" s="5"/>
      <c r="P2120" s="5"/>
      <c r="Q2120" s="10"/>
      <c r="R2120" s="37"/>
      <c r="S2120" s="5"/>
      <c r="T2120" s="6"/>
      <c r="U2120" s="10"/>
      <c r="V2120" s="10"/>
      <c r="W2120" s="12"/>
      <c r="X2120" s="5"/>
      <c r="Y2120" s="11"/>
      <c r="Z2120" s="2"/>
      <c r="AA2120" s="64"/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2"/>
      <c r="DH2120" s="1"/>
      <c r="DI2120" s="1"/>
      <c r="DJ2120" s="1"/>
      <c r="DK2120" s="1"/>
      <c r="DL2120" s="1"/>
      <c r="DM2120" s="1"/>
    </row>
    <row r="2121" spans="1:117" x14ac:dyDescent="0.2">
      <c r="A2121" s="97"/>
      <c r="B2121" s="5"/>
      <c r="C2121" s="5"/>
      <c r="D2121" s="63"/>
      <c r="E2121" s="11"/>
      <c r="F2121" s="143"/>
      <c r="G2121" s="9"/>
      <c r="H2121" s="64"/>
      <c r="I2121" s="64"/>
      <c r="J2121" s="1"/>
      <c r="K2121" s="1"/>
      <c r="L2121" s="5"/>
      <c r="M2121" s="12"/>
      <c r="N2121" s="12"/>
      <c r="O2121" s="5"/>
      <c r="P2121" s="5"/>
      <c r="Q2121" s="10"/>
      <c r="R2121" s="37"/>
      <c r="S2121" s="5"/>
      <c r="T2121" s="6"/>
      <c r="U2121" s="10"/>
      <c r="V2121" s="10"/>
      <c r="W2121" s="12"/>
      <c r="X2121" s="5"/>
      <c r="Y2121" s="11"/>
      <c r="Z2121" s="2"/>
      <c r="AA2121" s="64"/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2"/>
      <c r="DH2121" s="1"/>
      <c r="DI2121" s="1"/>
      <c r="DJ2121" s="1"/>
      <c r="DK2121" s="1"/>
      <c r="DL2121" s="1"/>
      <c r="DM2121" s="1"/>
    </row>
    <row r="2122" spans="1:117" x14ac:dyDescent="0.2">
      <c r="A2122" s="97"/>
      <c r="B2122" s="5"/>
      <c r="C2122" s="5"/>
      <c r="D2122" s="63"/>
      <c r="E2122" s="11"/>
      <c r="F2122" s="143"/>
      <c r="G2122" s="9"/>
      <c r="H2122" s="64"/>
      <c r="I2122" s="64"/>
      <c r="J2122" s="1"/>
      <c r="K2122" s="1"/>
      <c r="L2122" s="5"/>
      <c r="M2122" s="12"/>
      <c r="N2122" s="12"/>
      <c r="O2122" s="5"/>
      <c r="P2122" s="5"/>
      <c r="Q2122" s="10"/>
      <c r="R2122" s="37"/>
      <c r="S2122" s="5"/>
      <c r="T2122" s="6"/>
      <c r="U2122" s="10"/>
      <c r="V2122" s="10"/>
      <c r="W2122" s="12"/>
      <c r="X2122" s="5"/>
      <c r="Y2122" s="11"/>
      <c r="Z2122" s="2"/>
      <c r="AA2122" s="64"/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2"/>
      <c r="DH2122" s="1"/>
      <c r="DI2122" s="1"/>
      <c r="DJ2122" s="1"/>
      <c r="DK2122" s="1"/>
      <c r="DL2122" s="1"/>
      <c r="DM2122" s="1"/>
    </row>
    <row r="2123" spans="1:117" x14ac:dyDescent="0.2">
      <c r="A2123" s="97"/>
      <c r="B2123" s="5"/>
      <c r="C2123" s="5"/>
      <c r="D2123" s="63"/>
      <c r="E2123" s="11"/>
      <c r="F2123" s="143"/>
      <c r="G2123" s="9"/>
      <c r="H2123" s="64"/>
      <c r="I2123" s="64"/>
      <c r="J2123" s="1"/>
      <c r="K2123" s="1"/>
      <c r="L2123" s="5"/>
      <c r="M2123" s="12"/>
      <c r="N2123" s="12"/>
      <c r="O2123" s="5"/>
      <c r="P2123" s="5"/>
      <c r="Q2123" s="10"/>
      <c r="R2123" s="37"/>
      <c r="S2123" s="5"/>
      <c r="T2123" s="6"/>
      <c r="U2123" s="10"/>
      <c r="V2123" s="10"/>
      <c r="W2123" s="12"/>
      <c r="X2123" s="5"/>
      <c r="Y2123" s="11"/>
      <c r="Z2123" s="2"/>
      <c r="AA2123" s="64"/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2"/>
      <c r="DH2123" s="1"/>
      <c r="DI2123" s="1"/>
      <c r="DJ2123" s="1"/>
      <c r="DK2123" s="1"/>
      <c r="DL2123" s="1"/>
      <c r="DM2123" s="1"/>
    </row>
    <row r="2124" spans="1:117" x14ac:dyDescent="0.2">
      <c r="A2124" s="97"/>
      <c r="B2124" s="5"/>
      <c r="C2124" s="5"/>
      <c r="D2124" s="63"/>
      <c r="E2124" s="11"/>
      <c r="F2124" s="143"/>
      <c r="G2124" s="9"/>
      <c r="H2124" s="64"/>
      <c r="I2124" s="64"/>
      <c r="J2124" s="1"/>
      <c r="K2124" s="1"/>
      <c r="L2124" s="5"/>
      <c r="M2124" s="12"/>
      <c r="N2124" s="12"/>
      <c r="O2124" s="5"/>
      <c r="P2124" s="5"/>
      <c r="Q2124" s="10"/>
      <c r="R2124" s="37"/>
      <c r="S2124" s="5"/>
      <c r="T2124" s="6"/>
      <c r="U2124" s="10"/>
      <c r="V2124" s="10"/>
      <c r="W2124" s="12"/>
      <c r="X2124" s="5"/>
      <c r="Y2124" s="11"/>
      <c r="Z2124" s="2"/>
      <c r="AA2124" s="64"/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2"/>
      <c r="DH2124" s="1"/>
      <c r="DI2124" s="1"/>
      <c r="DJ2124" s="1"/>
      <c r="DK2124" s="1"/>
      <c r="DL2124" s="1"/>
      <c r="DM2124" s="1"/>
    </row>
    <row r="2125" spans="1:117" x14ac:dyDescent="0.2">
      <c r="A2125" s="97"/>
      <c r="B2125" s="5"/>
      <c r="C2125" s="5"/>
      <c r="D2125" s="63"/>
      <c r="E2125" s="11"/>
      <c r="F2125" s="143"/>
      <c r="G2125" s="9"/>
      <c r="H2125" s="64"/>
      <c r="I2125" s="64"/>
      <c r="J2125" s="1"/>
      <c r="K2125" s="1"/>
      <c r="L2125" s="5"/>
      <c r="M2125" s="12"/>
      <c r="N2125" s="12"/>
      <c r="O2125" s="5"/>
      <c r="P2125" s="5"/>
      <c r="Q2125" s="10"/>
      <c r="R2125" s="37"/>
      <c r="S2125" s="5"/>
      <c r="T2125" s="6"/>
      <c r="U2125" s="10"/>
      <c r="V2125" s="10"/>
      <c r="W2125" s="12"/>
      <c r="X2125" s="5"/>
      <c r="Y2125" s="11"/>
      <c r="Z2125" s="2"/>
      <c r="AA2125" s="64"/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2"/>
      <c r="DH2125" s="1"/>
      <c r="DI2125" s="1"/>
      <c r="DJ2125" s="1"/>
      <c r="DK2125" s="1"/>
      <c r="DL2125" s="1"/>
      <c r="DM2125" s="1"/>
    </row>
    <row r="2126" spans="1:117" x14ac:dyDescent="0.2">
      <c r="A2126" s="97"/>
      <c r="B2126" s="5"/>
      <c r="C2126" s="5"/>
      <c r="D2126" s="63"/>
      <c r="E2126" s="11"/>
      <c r="F2126" s="143"/>
      <c r="G2126" s="9"/>
      <c r="H2126" s="64"/>
      <c r="I2126" s="64"/>
      <c r="J2126" s="1"/>
      <c r="K2126" s="1"/>
      <c r="L2126" s="5"/>
      <c r="M2126" s="12"/>
      <c r="N2126" s="12"/>
      <c r="O2126" s="5"/>
      <c r="P2126" s="5"/>
      <c r="Q2126" s="10"/>
      <c r="R2126" s="37"/>
      <c r="S2126" s="5"/>
      <c r="T2126" s="6"/>
      <c r="U2126" s="10"/>
      <c r="V2126" s="10"/>
      <c r="W2126" s="12"/>
      <c r="X2126" s="5"/>
      <c r="Y2126" s="11"/>
      <c r="Z2126" s="2"/>
      <c r="AA2126" s="64"/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2"/>
      <c r="DH2126" s="1"/>
      <c r="DI2126" s="1"/>
      <c r="DJ2126" s="1"/>
      <c r="DK2126" s="1"/>
      <c r="DL2126" s="1"/>
      <c r="DM2126" s="1"/>
    </row>
    <row r="2127" spans="1:117" x14ac:dyDescent="0.2">
      <c r="A2127" s="97"/>
      <c r="B2127" s="5"/>
      <c r="C2127" s="5"/>
      <c r="D2127" s="63"/>
      <c r="E2127" s="11"/>
      <c r="F2127" s="143"/>
      <c r="G2127" s="9"/>
      <c r="H2127" s="64"/>
      <c r="I2127" s="64"/>
      <c r="J2127" s="1"/>
      <c r="K2127" s="1"/>
      <c r="L2127" s="5"/>
      <c r="M2127" s="12"/>
      <c r="N2127" s="12"/>
      <c r="O2127" s="5"/>
      <c r="P2127" s="5"/>
      <c r="Q2127" s="10"/>
      <c r="R2127" s="37"/>
      <c r="S2127" s="5"/>
      <c r="T2127" s="6"/>
      <c r="U2127" s="10"/>
      <c r="V2127" s="10"/>
      <c r="W2127" s="12"/>
      <c r="X2127" s="5"/>
      <c r="Y2127" s="11"/>
      <c r="Z2127" s="2"/>
      <c r="AA2127" s="64"/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2"/>
      <c r="DH2127" s="1"/>
      <c r="DI2127" s="1"/>
      <c r="DJ2127" s="1"/>
      <c r="DK2127" s="1"/>
      <c r="DL2127" s="1"/>
      <c r="DM2127" s="1"/>
    </row>
    <row r="2128" spans="1:117" x14ac:dyDescent="0.2">
      <c r="A2128" s="97"/>
      <c r="B2128" s="5"/>
      <c r="C2128" s="5"/>
      <c r="D2128" s="63"/>
      <c r="E2128" s="11"/>
      <c r="F2128" s="143"/>
      <c r="G2128" s="9"/>
      <c r="H2128" s="64"/>
      <c r="I2128" s="64"/>
      <c r="J2128" s="1"/>
      <c r="K2128" s="1"/>
      <c r="L2128" s="5"/>
      <c r="M2128" s="12"/>
      <c r="N2128" s="12"/>
      <c r="O2128" s="5"/>
      <c r="P2128" s="5"/>
      <c r="Q2128" s="10"/>
      <c r="R2128" s="37"/>
      <c r="S2128" s="5"/>
      <c r="T2128" s="6"/>
      <c r="U2128" s="10"/>
      <c r="V2128" s="10"/>
      <c r="W2128" s="12"/>
      <c r="X2128" s="5"/>
      <c r="Y2128" s="11"/>
      <c r="Z2128" s="2"/>
      <c r="AA2128" s="64"/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2"/>
      <c r="DH2128" s="1"/>
      <c r="DI2128" s="1"/>
      <c r="DJ2128" s="1"/>
      <c r="DK2128" s="1"/>
      <c r="DL2128" s="1"/>
      <c r="DM2128" s="1"/>
    </row>
    <row r="2129" spans="1:117" x14ac:dyDescent="0.2">
      <c r="A2129" s="97"/>
      <c r="B2129" s="5"/>
      <c r="C2129" s="5"/>
      <c r="D2129" s="63"/>
      <c r="E2129" s="11"/>
      <c r="F2129" s="143"/>
      <c r="G2129" s="9"/>
      <c r="H2129" s="64"/>
      <c r="I2129" s="64"/>
      <c r="J2129" s="1"/>
      <c r="K2129" s="1"/>
      <c r="L2129" s="5"/>
      <c r="M2129" s="12"/>
      <c r="N2129" s="12"/>
      <c r="O2129" s="5"/>
      <c r="P2129" s="5"/>
      <c r="Q2129" s="10"/>
      <c r="R2129" s="37"/>
      <c r="S2129" s="5"/>
      <c r="T2129" s="6"/>
      <c r="U2129" s="10"/>
      <c r="V2129" s="10"/>
      <c r="W2129" s="12"/>
      <c r="X2129" s="5"/>
      <c r="Y2129" s="11"/>
      <c r="Z2129" s="2"/>
      <c r="AA2129" s="64"/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2"/>
      <c r="DH2129" s="1"/>
      <c r="DI2129" s="1"/>
      <c r="DJ2129" s="1"/>
      <c r="DK2129" s="1"/>
      <c r="DL2129" s="1"/>
      <c r="DM2129" s="1"/>
    </row>
    <row r="2130" spans="1:117" x14ac:dyDescent="0.2">
      <c r="A2130" s="97"/>
      <c r="B2130" s="5"/>
      <c r="C2130" s="5"/>
      <c r="D2130" s="63"/>
      <c r="E2130" s="11"/>
      <c r="F2130" s="143"/>
      <c r="G2130" s="9"/>
      <c r="H2130" s="64"/>
      <c r="I2130" s="64"/>
      <c r="J2130" s="1"/>
      <c r="K2130" s="1"/>
      <c r="L2130" s="5"/>
      <c r="M2130" s="12"/>
      <c r="N2130" s="12"/>
      <c r="O2130" s="5"/>
      <c r="P2130" s="5"/>
      <c r="Q2130" s="10"/>
      <c r="R2130" s="37"/>
      <c r="S2130" s="5"/>
      <c r="T2130" s="6"/>
      <c r="U2130" s="10"/>
      <c r="V2130" s="10"/>
      <c r="W2130" s="12"/>
      <c r="X2130" s="5"/>
      <c r="Y2130" s="11"/>
      <c r="Z2130" s="2"/>
      <c r="AA2130" s="64"/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2"/>
      <c r="DH2130" s="1"/>
      <c r="DI2130" s="1"/>
      <c r="DJ2130" s="1"/>
      <c r="DK2130" s="1"/>
      <c r="DL2130" s="1"/>
      <c r="DM2130" s="1"/>
    </row>
    <row r="2131" spans="1:117" x14ac:dyDescent="0.2">
      <c r="A2131" s="97"/>
      <c r="B2131" s="5"/>
      <c r="C2131" s="5"/>
      <c r="D2131" s="63"/>
      <c r="E2131" s="11"/>
      <c r="F2131" s="143"/>
      <c r="G2131" s="9"/>
      <c r="H2131" s="64"/>
      <c r="I2131" s="64"/>
      <c r="J2131" s="1"/>
      <c r="K2131" s="1"/>
      <c r="L2131" s="5"/>
      <c r="M2131" s="12"/>
      <c r="N2131" s="12"/>
      <c r="O2131" s="5"/>
      <c r="P2131" s="5"/>
      <c r="Q2131" s="10"/>
      <c r="R2131" s="37"/>
      <c r="S2131" s="5"/>
      <c r="T2131" s="6"/>
      <c r="U2131" s="10"/>
      <c r="V2131" s="10"/>
      <c r="W2131" s="12"/>
      <c r="X2131" s="5"/>
      <c r="Y2131" s="11"/>
      <c r="Z2131" s="2"/>
      <c r="AA2131" s="64"/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2"/>
      <c r="DH2131" s="1"/>
      <c r="DI2131" s="1"/>
      <c r="DJ2131" s="1"/>
      <c r="DK2131" s="1"/>
      <c r="DL2131" s="1"/>
      <c r="DM2131" s="1"/>
    </row>
    <row r="2132" spans="1:117" x14ac:dyDescent="0.2">
      <c r="A2132" s="97"/>
      <c r="B2132" s="5"/>
      <c r="C2132" s="5"/>
      <c r="D2132" s="63"/>
      <c r="E2132" s="11"/>
      <c r="F2132" s="143"/>
      <c r="G2132" s="9"/>
      <c r="H2132" s="64"/>
      <c r="I2132" s="64"/>
      <c r="J2132" s="1"/>
      <c r="K2132" s="1"/>
      <c r="L2132" s="5"/>
      <c r="M2132" s="12"/>
      <c r="N2132" s="12"/>
      <c r="O2132" s="5"/>
      <c r="P2132" s="5"/>
      <c r="Q2132" s="10"/>
      <c r="R2132" s="37"/>
      <c r="S2132" s="5"/>
      <c r="T2132" s="6"/>
      <c r="U2132" s="10"/>
      <c r="V2132" s="10"/>
      <c r="W2132" s="12"/>
      <c r="X2132" s="5"/>
      <c r="Y2132" s="11"/>
      <c r="Z2132" s="2"/>
      <c r="AA2132" s="64"/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2"/>
      <c r="DH2132" s="1"/>
      <c r="DI2132" s="1"/>
      <c r="DJ2132" s="1"/>
      <c r="DK2132" s="1"/>
      <c r="DL2132" s="1"/>
      <c r="DM2132" s="1"/>
    </row>
    <row r="2133" spans="1:117" x14ac:dyDescent="0.2">
      <c r="A2133" s="97"/>
      <c r="B2133" s="5"/>
      <c r="C2133" s="5"/>
      <c r="D2133" s="63"/>
      <c r="E2133" s="11"/>
      <c r="F2133" s="143"/>
      <c r="G2133" s="9"/>
      <c r="H2133" s="64"/>
      <c r="I2133" s="64"/>
      <c r="J2133" s="1"/>
      <c r="K2133" s="1"/>
      <c r="L2133" s="5"/>
      <c r="M2133" s="12"/>
      <c r="N2133" s="12"/>
      <c r="O2133" s="5"/>
      <c r="P2133" s="5"/>
      <c r="Q2133" s="10"/>
      <c r="R2133" s="37"/>
      <c r="S2133" s="5"/>
      <c r="T2133" s="6"/>
      <c r="U2133" s="10"/>
      <c r="V2133" s="10"/>
      <c r="W2133" s="12"/>
      <c r="X2133" s="5"/>
      <c r="Y2133" s="11"/>
      <c r="Z2133" s="2"/>
      <c r="AA2133" s="64"/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2"/>
      <c r="DH2133" s="1"/>
      <c r="DI2133" s="1"/>
      <c r="DJ2133" s="1"/>
      <c r="DK2133" s="1"/>
      <c r="DL2133" s="1"/>
      <c r="DM2133" s="1"/>
    </row>
    <row r="2134" spans="1:117" x14ac:dyDescent="0.2">
      <c r="A2134" s="97"/>
      <c r="B2134" s="5"/>
      <c r="C2134" s="5"/>
      <c r="D2134" s="63"/>
      <c r="E2134" s="11"/>
      <c r="F2134" s="143"/>
      <c r="G2134" s="9"/>
      <c r="H2134" s="64"/>
      <c r="I2134" s="64"/>
      <c r="J2134" s="1"/>
      <c r="K2134" s="1"/>
      <c r="L2134" s="5"/>
      <c r="M2134" s="12"/>
      <c r="N2134" s="12"/>
      <c r="O2134" s="5"/>
      <c r="P2134" s="5"/>
      <c r="Q2134" s="10"/>
      <c r="R2134" s="37"/>
      <c r="S2134" s="5"/>
      <c r="T2134" s="6"/>
      <c r="U2134" s="10"/>
      <c r="V2134" s="10"/>
      <c r="W2134" s="12"/>
      <c r="X2134" s="5"/>
      <c r="Y2134" s="11"/>
      <c r="Z2134" s="2"/>
      <c r="AA2134" s="64"/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2"/>
      <c r="DH2134" s="1"/>
      <c r="DI2134" s="1"/>
      <c r="DJ2134" s="1"/>
      <c r="DK2134" s="1"/>
      <c r="DL2134" s="1"/>
      <c r="DM2134" s="1"/>
    </row>
    <row r="2135" spans="1:117" x14ac:dyDescent="0.2">
      <c r="A2135" s="97"/>
      <c r="B2135" s="5"/>
      <c r="C2135" s="5"/>
      <c r="D2135" s="63"/>
      <c r="E2135" s="11"/>
      <c r="F2135" s="143"/>
      <c r="G2135" s="9"/>
      <c r="H2135" s="64"/>
      <c r="I2135" s="64"/>
      <c r="J2135" s="1"/>
      <c r="K2135" s="1"/>
      <c r="L2135" s="5"/>
      <c r="M2135" s="12"/>
      <c r="N2135" s="12"/>
      <c r="O2135" s="5"/>
      <c r="P2135" s="5"/>
      <c r="Q2135" s="10"/>
      <c r="R2135" s="37"/>
      <c r="S2135" s="5"/>
      <c r="T2135" s="6"/>
      <c r="U2135" s="10"/>
      <c r="V2135" s="10"/>
      <c r="W2135" s="12"/>
      <c r="X2135" s="5"/>
      <c r="Y2135" s="11"/>
      <c r="Z2135" s="2"/>
      <c r="AA2135" s="64"/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2"/>
      <c r="DH2135" s="1"/>
      <c r="DI2135" s="1"/>
      <c r="DJ2135" s="1"/>
      <c r="DK2135" s="1"/>
      <c r="DL2135" s="1"/>
      <c r="DM2135" s="1"/>
    </row>
    <row r="2136" spans="1:117" x14ac:dyDescent="0.2">
      <c r="A2136" s="97"/>
      <c r="B2136" s="5"/>
      <c r="C2136" s="5"/>
      <c r="D2136" s="63"/>
      <c r="E2136" s="11"/>
      <c r="F2136" s="143"/>
      <c r="G2136" s="9"/>
      <c r="H2136" s="64"/>
      <c r="I2136" s="64"/>
      <c r="J2136" s="1"/>
      <c r="K2136" s="1"/>
      <c r="L2136" s="5"/>
      <c r="M2136" s="12"/>
      <c r="N2136" s="12"/>
      <c r="O2136" s="5"/>
      <c r="P2136" s="5"/>
      <c r="Q2136" s="10"/>
      <c r="R2136" s="37"/>
      <c r="S2136" s="5"/>
      <c r="T2136" s="6"/>
      <c r="U2136" s="10"/>
      <c r="V2136" s="10"/>
      <c r="W2136" s="12"/>
      <c r="X2136" s="5"/>
      <c r="Y2136" s="11"/>
      <c r="Z2136" s="2"/>
      <c r="AA2136" s="64"/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2"/>
      <c r="DH2136" s="1"/>
      <c r="DI2136" s="1"/>
      <c r="DJ2136" s="1"/>
      <c r="DK2136" s="1"/>
      <c r="DL2136" s="1"/>
      <c r="DM2136" s="1"/>
    </row>
    <row r="2137" spans="1:117" x14ac:dyDescent="0.2">
      <c r="A2137" s="97"/>
      <c r="B2137" s="5"/>
      <c r="C2137" s="5"/>
      <c r="D2137" s="63"/>
      <c r="E2137" s="11"/>
      <c r="F2137" s="143"/>
      <c r="G2137" s="9"/>
      <c r="H2137" s="64"/>
      <c r="I2137" s="64"/>
      <c r="J2137" s="1"/>
      <c r="K2137" s="1"/>
      <c r="L2137" s="5"/>
      <c r="M2137" s="12"/>
      <c r="N2137" s="12"/>
      <c r="O2137" s="5"/>
      <c r="P2137" s="5"/>
      <c r="Q2137" s="10"/>
      <c r="R2137" s="37"/>
      <c r="S2137" s="5"/>
      <c r="T2137" s="6"/>
      <c r="U2137" s="10"/>
      <c r="V2137" s="10"/>
      <c r="W2137" s="12"/>
      <c r="X2137" s="5"/>
      <c r="Y2137" s="11"/>
      <c r="Z2137" s="2"/>
      <c r="AA2137" s="64"/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2"/>
      <c r="DH2137" s="1"/>
      <c r="DI2137" s="1"/>
      <c r="DJ2137" s="1"/>
      <c r="DK2137" s="1"/>
      <c r="DL2137" s="1"/>
      <c r="DM2137" s="1"/>
    </row>
    <row r="2138" spans="1:117" x14ac:dyDescent="0.2">
      <c r="A2138" s="97"/>
      <c r="B2138" s="5"/>
      <c r="C2138" s="5"/>
      <c r="D2138" s="63"/>
      <c r="E2138" s="11"/>
      <c r="F2138" s="143"/>
      <c r="G2138" s="9"/>
      <c r="H2138" s="64"/>
      <c r="I2138" s="64"/>
      <c r="J2138" s="1"/>
      <c r="K2138" s="1"/>
      <c r="L2138" s="5"/>
      <c r="M2138" s="12"/>
      <c r="N2138" s="12"/>
      <c r="O2138" s="5"/>
      <c r="P2138" s="5"/>
      <c r="Q2138" s="10"/>
      <c r="R2138" s="37"/>
      <c r="S2138" s="5"/>
      <c r="T2138" s="6"/>
      <c r="U2138" s="10"/>
      <c r="V2138" s="10"/>
      <c r="W2138" s="12"/>
      <c r="X2138" s="5"/>
      <c r="Y2138" s="11"/>
      <c r="Z2138" s="2"/>
      <c r="AA2138" s="64"/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2"/>
      <c r="DH2138" s="1"/>
      <c r="DI2138" s="1"/>
      <c r="DJ2138" s="1"/>
      <c r="DK2138" s="1"/>
      <c r="DL2138" s="1"/>
      <c r="DM2138" s="1"/>
    </row>
    <row r="2139" spans="1:117" x14ac:dyDescent="0.2">
      <c r="A2139" s="97"/>
      <c r="B2139" s="5"/>
      <c r="C2139" s="5"/>
      <c r="D2139" s="63"/>
      <c r="E2139" s="11"/>
      <c r="F2139" s="143"/>
      <c r="G2139" s="9"/>
      <c r="H2139" s="64"/>
      <c r="I2139" s="64"/>
      <c r="J2139" s="1"/>
      <c r="K2139" s="1"/>
      <c r="L2139" s="5"/>
      <c r="M2139" s="12"/>
      <c r="N2139" s="12"/>
      <c r="O2139" s="5"/>
      <c r="P2139" s="5"/>
      <c r="Q2139" s="10"/>
      <c r="R2139" s="37"/>
      <c r="S2139" s="5"/>
      <c r="T2139" s="6"/>
      <c r="U2139" s="10"/>
      <c r="V2139" s="10"/>
      <c r="W2139" s="12"/>
      <c r="X2139" s="5"/>
      <c r="Y2139" s="11"/>
      <c r="Z2139" s="2"/>
      <c r="AA2139" s="64"/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2"/>
      <c r="DH2139" s="1"/>
      <c r="DI2139" s="1"/>
      <c r="DJ2139" s="1"/>
      <c r="DK2139" s="1"/>
      <c r="DL2139" s="1"/>
      <c r="DM2139" s="1"/>
    </row>
    <row r="2140" spans="1:117" x14ac:dyDescent="0.2">
      <c r="A2140" s="97"/>
      <c r="B2140" s="5"/>
      <c r="C2140" s="5"/>
      <c r="D2140" s="63"/>
      <c r="E2140" s="11"/>
      <c r="F2140" s="143"/>
      <c r="G2140" s="9"/>
      <c r="H2140" s="64"/>
      <c r="I2140" s="64"/>
      <c r="J2140" s="1"/>
      <c r="K2140" s="1"/>
      <c r="L2140" s="5"/>
      <c r="M2140" s="12"/>
      <c r="N2140" s="12"/>
      <c r="O2140" s="5"/>
      <c r="P2140" s="5"/>
      <c r="Q2140" s="10"/>
      <c r="R2140" s="37"/>
      <c r="S2140" s="5"/>
      <c r="T2140" s="6"/>
      <c r="U2140" s="10"/>
      <c r="V2140" s="10"/>
      <c r="W2140" s="12"/>
      <c r="X2140" s="5"/>
      <c r="Y2140" s="11"/>
      <c r="Z2140" s="2"/>
      <c r="AA2140" s="64"/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2"/>
      <c r="DH2140" s="1"/>
      <c r="DI2140" s="1"/>
      <c r="DJ2140" s="1"/>
      <c r="DK2140" s="1"/>
      <c r="DL2140" s="1"/>
      <c r="DM2140" s="1"/>
    </row>
    <row r="2141" spans="1:117" x14ac:dyDescent="0.2">
      <c r="A2141" s="97"/>
      <c r="B2141" s="5"/>
      <c r="C2141" s="5"/>
      <c r="D2141" s="63"/>
      <c r="E2141" s="11"/>
      <c r="F2141" s="143"/>
      <c r="G2141" s="9"/>
      <c r="H2141" s="64"/>
      <c r="I2141" s="64"/>
      <c r="J2141" s="1"/>
      <c r="K2141" s="1"/>
      <c r="L2141" s="5"/>
      <c r="M2141" s="12"/>
      <c r="N2141" s="12"/>
      <c r="O2141" s="5"/>
      <c r="P2141" s="5"/>
      <c r="Q2141" s="10"/>
      <c r="R2141" s="37"/>
      <c r="S2141" s="5"/>
      <c r="T2141" s="6"/>
      <c r="U2141" s="10"/>
      <c r="V2141" s="10"/>
      <c r="W2141" s="12"/>
      <c r="X2141" s="5"/>
      <c r="Y2141" s="11"/>
      <c r="Z2141" s="2"/>
      <c r="AA2141" s="64"/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2"/>
      <c r="DH2141" s="1"/>
      <c r="DI2141" s="1"/>
      <c r="DJ2141" s="1"/>
      <c r="DK2141" s="1"/>
      <c r="DL2141" s="1"/>
      <c r="DM2141" s="1"/>
    </row>
    <row r="2142" spans="1:117" x14ac:dyDescent="0.2">
      <c r="A2142" s="97"/>
      <c r="B2142" s="5"/>
      <c r="C2142" s="5"/>
      <c r="D2142" s="63"/>
      <c r="E2142" s="11"/>
      <c r="F2142" s="143"/>
      <c r="G2142" s="9"/>
      <c r="H2142" s="64"/>
      <c r="I2142" s="64"/>
      <c r="J2142" s="1"/>
      <c r="K2142" s="1"/>
      <c r="L2142" s="5"/>
      <c r="M2142" s="12"/>
      <c r="N2142" s="12"/>
      <c r="O2142" s="5"/>
      <c r="P2142" s="5"/>
      <c r="Q2142" s="10"/>
      <c r="R2142" s="37"/>
      <c r="S2142" s="5"/>
      <c r="T2142" s="6"/>
      <c r="U2142" s="10"/>
      <c r="V2142" s="10"/>
      <c r="W2142" s="12"/>
      <c r="X2142" s="5"/>
      <c r="Y2142" s="11"/>
      <c r="Z2142" s="2"/>
      <c r="AA2142" s="64"/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2"/>
      <c r="DH2142" s="1"/>
      <c r="DI2142" s="1"/>
      <c r="DJ2142" s="1"/>
      <c r="DK2142" s="1"/>
      <c r="DL2142" s="1"/>
      <c r="DM2142" s="1"/>
    </row>
    <row r="2143" spans="1:117" x14ac:dyDescent="0.2">
      <c r="A2143" s="97"/>
      <c r="B2143" s="5"/>
      <c r="C2143" s="5"/>
      <c r="D2143" s="63"/>
      <c r="E2143" s="11"/>
      <c r="F2143" s="143"/>
      <c r="G2143" s="9"/>
      <c r="H2143" s="64"/>
      <c r="I2143" s="64"/>
      <c r="J2143" s="1"/>
      <c r="K2143" s="1"/>
      <c r="L2143" s="5"/>
      <c r="M2143" s="12"/>
      <c r="N2143" s="12"/>
      <c r="O2143" s="5"/>
      <c r="P2143" s="5"/>
      <c r="Q2143" s="10"/>
      <c r="R2143" s="37"/>
      <c r="S2143" s="5"/>
      <c r="T2143" s="6"/>
      <c r="U2143" s="10"/>
      <c r="V2143" s="10"/>
      <c r="W2143" s="12"/>
      <c r="X2143" s="5"/>
      <c r="Y2143" s="11"/>
      <c r="Z2143" s="2"/>
      <c r="AA2143" s="64"/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2"/>
      <c r="DH2143" s="1"/>
      <c r="DI2143" s="1"/>
      <c r="DJ2143" s="1"/>
      <c r="DK2143" s="1"/>
      <c r="DL2143" s="1"/>
      <c r="DM2143" s="1"/>
    </row>
    <row r="2144" spans="1:117" x14ac:dyDescent="0.2">
      <c r="A2144" s="97"/>
      <c r="B2144" s="5"/>
      <c r="C2144" s="5"/>
      <c r="D2144" s="63"/>
      <c r="E2144" s="11"/>
      <c r="F2144" s="143"/>
      <c r="G2144" s="9"/>
      <c r="H2144" s="64"/>
      <c r="I2144" s="64"/>
      <c r="J2144" s="1"/>
      <c r="K2144" s="1"/>
      <c r="L2144" s="5"/>
      <c r="M2144" s="12"/>
      <c r="N2144" s="12"/>
      <c r="O2144" s="5"/>
      <c r="P2144" s="5"/>
      <c r="Q2144" s="10"/>
      <c r="R2144" s="37"/>
      <c r="S2144" s="5"/>
      <c r="T2144" s="6"/>
      <c r="U2144" s="10"/>
      <c r="V2144" s="10"/>
      <c r="W2144" s="12"/>
      <c r="X2144" s="5"/>
      <c r="Y2144" s="11"/>
      <c r="Z2144" s="2"/>
      <c r="AA2144" s="64"/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2"/>
      <c r="DH2144" s="1"/>
      <c r="DI2144" s="1"/>
      <c r="DJ2144" s="1"/>
      <c r="DK2144" s="1"/>
      <c r="DL2144" s="1"/>
      <c r="DM2144" s="1"/>
    </row>
    <row r="2145" spans="1:117" x14ac:dyDescent="0.2">
      <c r="A2145" s="97"/>
      <c r="B2145" s="5"/>
      <c r="C2145" s="5"/>
      <c r="D2145" s="63"/>
      <c r="E2145" s="11"/>
      <c r="F2145" s="143"/>
      <c r="G2145" s="9"/>
      <c r="H2145" s="64"/>
      <c r="I2145" s="64"/>
      <c r="J2145" s="1"/>
      <c r="K2145" s="1"/>
      <c r="L2145" s="5"/>
      <c r="M2145" s="12"/>
      <c r="N2145" s="12"/>
      <c r="O2145" s="5"/>
      <c r="P2145" s="5"/>
      <c r="Q2145" s="10"/>
      <c r="R2145" s="37"/>
      <c r="S2145" s="5"/>
      <c r="T2145" s="6"/>
      <c r="U2145" s="10"/>
      <c r="V2145" s="10"/>
      <c r="W2145" s="12"/>
      <c r="X2145" s="5"/>
      <c r="Y2145" s="11"/>
      <c r="Z2145" s="2"/>
      <c r="AA2145" s="64"/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2"/>
      <c r="DH2145" s="1"/>
      <c r="DI2145" s="1"/>
      <c r="DJ2145" s="1"/>
      <c r="DK2145" s="1"/>
      <c r="DL2145" s="1"/>
      <c r="DM2145" s="1"/>
    </row>
    <row r="2146" spans="1:117" x14ac:dyDescent="0.2">
      <c r="A2146" s="97"/>
      <c r="B2146" s="5"/>
      <c r="C2146" s="5"/>
      <c r="D2146" s="63"/>
      <c r="E2146" s="11"/>
      <c r="F2146" s="143"/>
      <c r="G2146" s="9"/>
      <c r="H2146" s="64"/>
      <c r="I2146" s="64"/>
      <c r="J2146" s="1"/>
      <c r="K2146" s="1"/>
      <c r="L2146" s="5"/>
      <c r="M2146" s="12"/>
      <c r="N2146" s="12"/>
      <c r="O2146" s="5"/>
      <c r="P2146" s="5"/>
      <c r="Q2146" s="10"/>
      <c r="R2146" s="37"/>
      <c r="S2146" s="5"/>
      <c r="T2146" s="6"/>
      <c r="U2146" s="10"/>
      <c r="V2146" s="10"/>
      <c r="W2146" s="12"/>
      <c r="X2146" s="5"/>
      <c r="Y2146" s="11"/>
      <c r="Z2146" s="2"/>
      <c r="AA2146" s="64"/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2"/>
      <c r="DH2146" s="1"/>
      <c r="DI2146" s="1"/>
      <c r="DJ2146" s="1"/>
      <c r="DK2146" s="1"/>
      <c r="DL2146" s="1"/>
      <c r="DM2146" s="1"/>
    </row>
    <row r="2147" spans="1:117" x14ac:dyDescent="0.2">
      <c r="A2147" s="97"/>
      <c r="B2147" s="5"/>
      <c r="C2147" s="5"/>
      <c r="D2147" s="63"/>
      <c r="E2147" s="11"/>
      <c r="F2147" s="143"/>
      <c r="G2147" s="9"/>
      <c r="H2147" s="64"/>
      <c r="I2147" s="64"/>
      <c r="J2147" s="1"/>
      <c r="K2147" s="1"/>
      <c r="L2147" s="5"/>
      <c r="M2147" s="12"/>
      <c r="N2147" s="12"/>
      <c r="O2147" s="5"/>
      <c r="P2147" s="5"/>
      <c r="Q2147" s="10"/>
      <c r="R2147" s="37"/>
      <c r="S2147" s="5"/>
      <c r="T2147" s="6"/>
      <c r="U2147" s="10"/>
      <c r="V2147" s="10"/>
      <c r="W2147" s="12"/>
      <c r="X2147" s="5"/>
      <c r="Y2147" s="11"/>
      <c r="Z2147" s="2"/>
      <c r="AA2147" s="64"/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2"/>
      <c r="DH2147" s="1"/>
      <c r="DI2147" s="1"/>
      <c r="DJ2147" s="1"/>
      <c r="DK2147" s="1"/>
      <c r="DL2147" s="1"/>
      <c r="DM2147" s="1"/>
    </row>
    <row r="2148" spans="1:117" x14ac:dyDescent="0.2">
      <c r="A2148" s="97"/>
      <c r="B2148" s="5"/>
      <c r="C2148" s="5"/>
      <c r="D2148" s="63"/>
      <c r="E2148" s="11"/>
      <c r="F2148" s="143"/>
      <c r="G2148" s="9"/>
      <c r="H2148" s="64"/>
      <c r="I2148" s="64"/>
      <c r="J2148" s="1"/>
      <c r="K2148" s="1"/>
      <c r="L2148" s="5"/>
      <c r="M2148" s="12"/>
      <c r="N2148" s="12"/>
      <c r="O2148" s="5"/>
      <c r="P2148" s="5"/>
      <c r="Q2148" s="10"/>
      <c r="R2148" s="37"/>
      <c r="S2148" s="5"/>
      <c r="T2148" s="6"/>
      <c r="U2148" s="10"/>
      <c r="V2148" s="10"/>
      <c r="W2148" s="12"/>
      <c r="X2148" s="5"/>
      <c r="Y2148" s="11"/>
      <c r="Z2148" s="2"/>
      <c r="AA2148" s="64"/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2"/>
      <c r="DH2148" s="1"/>
      <c r="DI2148" s="1"/>
      <c r="DJ2148" s="1"/>
      <c r="DK2148" s="1"/>
      <c r="DL2148" s="1"/>
      <c r="DM2148" s="1"/>
    </row>
    <row r="2149" spans="1:117" x14ac:dyDescent="0.2">
      <c r="A2149" s="97"/>
      <c r="B2149" s="5"/>
      <c r="C2149" s="5"/>
      <c r="D2149" s="63"/>
      <c r="E2149" s="11"/>
      <c r="F2149" s="143"/>
      <c r="G2149" s="9"/>
      <c r="H2149" s="64"/>
      <c r="I2149" s="64"/>
      <c r="J2149" s="1"/>
      <c r="K2149" s="1"/>
      <c r="L2149" s="5"/>
      <c r="M2149" s="12"/>
      <c r="N2149" s="12"/>
      <c r="O2149" s="5"/>
      <c r="P2149" s="5"/>
      <c r="Q2149" s="10"/>
      <c r="R2149" s="37"/>
      <c r="S2149" s="5"/>
      <c r="T2149" s="6"/>
      <c r="U2149" s="10"/>
      <c r="V2149" s="10"/>
      <c r="W2149" s="12"/>
      <c r="X2149" s="5"/>
      <c r="Y2149" s="11"/>
      <c r="Z2149" s="2"/>
      <c r="AA2149" s="64"/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2"/>
      <c r="DH2149" s="1"/>
      <c r="DI2149" s="1"/>
      <c r="DJ2149" s="1"/>
      <c r="DK2149" s="1"/>
      <c r="DL2149" s="1"/>
      <c r="DM2149" s="1"/>
    </row>
    <row r="2150" spans="1:117" x14ac:dyDescent="0.2">
      <c r="A2150" s="97"/>
      <c r="B2150" s="5"/>
      <c r="C2150" s="5"/>
      <c r="D2150" s="63"/>
      <c r="E2150" s="11"/>
      <c r="F2150" s="143"/>
      <c r="G2150" s="9"/>
      <c r="H2150" s="64"/>
      <c r="I2150" s="64"/>
      <c r="J2150" s="1"/>
      <c r="K2150" s="1"/>
      <c r="L2150" s="5"/>
      <c r="M2150" s="12"/>
      <c r="N2150" s="12"/>
      <c r="O2150" s="5"/>
      <c r="P2150" s="5"/>
      <c r="Q2150" s="10"/>
      <c r="R2150" s="37"/>
      <c r="S2150" s="5"/>
      <c r="T2150" s="6"/>
      <c r="U2150" s="10"/>
      <c r="V2150" s="10"/>
      <c r="W2150" s="12"/>
      <c r="X2150" s="5"/>
      <c r="Y2150" s="11"/>
      <c r="Z2150" s="2"/>
      <c r="AA2150" s="64"/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2"/>
      <c r="DH2150" s="1"/>
      <c r="DI2150" s="1"/>
      <c r="DJ2150" s="1"/>
      <c r="DK2150" s="1"/>
      <c r="DL2150" s="1"/>
      <c r="DM2150" s="1"/>
    </row>
    <row r="2151" spans="1:117" x14ac:dyDescent="0.2">
      <c r="A2151" s="97"/>
      <c r="B2151" s="5"/>
      <c r="C2151" s="5"/>
      <c r="D2151" s="63"/>
      <c r="E2151" s="11"/>
      <c r="F2151" s="143"/>
      <c r="G2151" s="9"/>
      <c r="H2151" s="64"/>
      <c r="I2151" s="64"/>
      <c r="J2151" s="1"/>
      <c r="K2151" s="1"/>
      <c r="L2151" s="5"/>
      <c r="M2151" s="12"/>
      <c r="N2151" s="12"/>
      <c r="O2151" s="5"/>
      <c r="P2151" s="5"/>
      <c r="Q2151" s="10"/>
      <c r="R2151" s="37"/>
      <c r="S2151" s="5"/>
      <c r="T2151" s="6"/>
      <c r="U2151" s="10"/>
      <c r="V2151" s="10"/>
      <c r="W2151" s="12"/>
      <c r="X2151" s="5"/>
      <c r="Y2151" s="11"/>
      <c r="Z2151" s="2"/>
      <c r="AA2151" s="64"/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2"/>
      <c r="DH2151" s="1"/>
      <c r="DI2151" s="1"/>
      <c r="DJ2151" s="1"/>
      <c r="DK2151" s="1"/>
      <c r="DL2151" s="1"/>
      <c r="DM2151" s="1"/>
    </row>
    <row r="2152" spans="1:117" x14ac:dyDescent="0.2">
      <c r="A2152" s="97"/>
      <c r="B2152" s="5"/>
      <c r="C2152" s="5"/>
      <c r="D2152" s="63"/>
      <c r="E2152" s="11"/>
      <c r="F2152" s="143"/>
      <c r="G2152" s="9"/>
      <c r="H2152" s="64"/>
      <c r="I2152" s="64"/>
      <c r="J2152" s="1"/>
      <c r="K2152" s="1"/>
      <c r="L2152" s="5"/>
      <c r="M2152" s="12"/>
      <c r="N2152" s="12"/>
      <c r="O2152" s="5"/>
      <c r="P2152" s="5"/>
      <c r="Q2152" s="10"/>
      <c r="R2152" s="37"/>
      <c r="S2152" s="5"/>
      <c r="T2152" s="6"/>
      <c r="U2152" s="10"/>
      <c r="V2152" s="10"/>
      <c r="W2152" s="12"/>
      <c r="X2152" s="5"/>
      <c r="Y2152" s="11"/>
      <c r="Z2152" s="2"/>
      <c r="AA2152" s="64"/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2"/>
      <c r="DH2152" s="1"/>
      <c r="DI2152" s="1"/>
      <c r="DJ2152" s="1"/>
      <c r="DK2152" s="1"/>
      <c r="DL2152" s="1"/>
      <c r="DM2152" s="1"/>
    </row>
    <row r="2153" spans="1:117" x14ac:dyDescent="0.2">
      <c r="A2153" s="97"/>
      <c r="B2153" s="5"/>
      <c r="C2153" s="5"/>
      <c r="D2153" s="63"/>
      <c r="E2153" s="11"/>
      <c r="F2153" s="143"/>
      <c r="G2153" s="9"/>
      <c r="H2153" s="64"/>
      <c r="I2153" s="64"/>
      <c r="J2153" s="1"/>
      <c r="K2153" s="1"/>
      <c r="L2153" s="5"/>
      <c r="M2153" s="12"/>
      <c r="N2153" s="12"/>
      <c r="O2153" s="5"/>
      <c r="P2153" s="5"/>
      <c r="Q2153" s="10"/>
      <c r="R2153" s="37"/>
      <c r="S2153" s="5"/>
      <c r="T2153" s="6"/>
      <c r="U2153" s="10"/>
      <c r="V2153" s="10"/>
      <c r="W2153" s="12"/>
      <c r="X2153" s="5"/>
      <c r="Y2153" s="11"/>
      <c r="Z2153" s="2"/>
      <c r="AA2153" s="64"/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2"/>
      <c r="DH2153" s="1"/>
      <c r="DI2153" s="1"/>
      <c r="DJ2153" s="1"/>
      <c r="DK2153" s="1"/>
      <c r="DL2153" s="1"/>
      <c r="DM2153" s="1"/>
    </row>
    <row r="2154" spans="1:117" x14ac:dyDescent="0.2">
      <c r="A2154" s="97"/>
      <c r="B2154" s="5"/>
      <c r="C2154" s="5"/>
      <c r="D2154" s="63"/>
      <c r="E2154" s="11"/>
      <c r="F2154" s="143"/>
      <c r="G2154" s="9"/>
      <c r="H2154" s="64"/>
      <c r="I2154" s="64"/>
      <c r="J2154" s="1"/>
      <c r="K2154" s="1"/>
      <c r="L2154" s="5"/>
      <c r="M2154" s="12"/>
      <c r="N2154" s="12"/>
      <c r="O2154" s="5"/>
      <c r="P2154" s="5"/>
      <c r="Q2154" s="10"/>
      <c r="R2154" s="37"/>
      <c r="S2154" s="5"/>
      <c r="T2154" s="6"/>
      <c r="U2154" s="10"/>
      <c r="V2154" s="10"/>
      <c r="W2154" s="12"/>
      <c r="X2154" s="5"/>
      <c r="Y2154" s="11"/>
      <c r="Z2154" s="2"/>
      <c r="AA2154" s="64"/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2"/>
      <c r="DH2154" s="1"/>
      <c r="DI2154" s="1"/>
      <c r="DJ2154" s="1"/>
      <c r="DK2154" s="1"/>
      <c r="DL2154" s="1"/>
      <c r="DM2154" s="1"/>
    </row>
    <row r="2155" spans="1:117" x14ac:dyDescent="0.2">
      <c r="A2155" s="97"/>
      <c r="B2155" s="5"/>
      <c r="C2155" s="5"/>
      <c r="D2155" s="63"/>
      <c r="E2155" s="11"/>
      <c r="F2155" s="143"/>
      <c r="G2155" s="9"/>
      <c r="H2155" s="64"/>
      <c r="I2155" s="64"/>
      <c r="J2155" s="1"/>
      <c r="K2155" s="1"/>
      <c r="L2155" s="5"/>
      <c r="M2155" s="12"/>
      <c r="N2155" s="12"/>
      <c r="O2155" s="5"/>
      <c r="P2155" s="5"/>
      <c r="Q2155" s="10"/>
      <c r="R2155" s="37"/>
      <c r="S2155" s="5"/>
      <c r="T2155" s="6"/>
      <c r="U2155" s="10"/>
      <c r="V2155" s="10"/>
      <c r="W2155" s="12"/>
      <c r="X2155" s="5"/>
      <c r="Y2155" s="11"/>
      <c r="Z2155" s="2"/>
      <c r="AA2155" s="64"/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2"/>
      <c r="DH2155" s="1"/>
      <c r="DI2155" s="1"/>
      <c r="DJ2155" s="1"/>
      <c r="DK2155" s="1"/>
      <c r="DL2155" s="1"/>
      <c r="DM2155" s="1"/>
    </row>
    <row r="2156" spans="1:117" x14ac:dyDescent="0.2">
      <c r="A2156" s="97"/>
      <c r="B2156" s="5"/>
      <c r="C2156" s="5"/>
      <c r="D2156" s="63"/>
      <c r="E2156" s="11"/>
      <c r="F2156" s="143"/>
      <c r="G2156" s="9"/>
      <c r="H2156" s="64"/>
      <c r="I2156" s="64"/>
      <c r="J2156" s="1"/>
      <c r="K2156" s="1"/>
      <c r="L2156" s="5"/>
      <c r="M2156" s="12"/>
      <c r="N2156" s="12"/>
      <c r="O2156" s="5"/>
      <c r="P2156" s="5"/>
      <c r="Q2156" s="10"/>
      <c r="R2156" s="37"/>
      <c r="S2156" s="5"/>
      <c r="T2156" s="6"/>
      <c r="U2156" s="10"/>
      <c r="V2156" s="10"/>
      <c r="W2156" s="12"/>
      <c r="X2156" s="5"/>
      <c r="Y2156" s="11"/>
      <c r="Z2156" s="2"/>
      <c r="AA2156" s="64"/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2"/>
      <c r="DH2156" s="1"/>
      <c r="DI2156" s="1"/>
      <c r="DJ2156" s="1"/>
      <c r="DK2156" s="1"/>
      <c r="DL2156" s="1"/>
      <c r="DM2156" s="1"/>
    </row>
    <row r="2157" spans="1:117" x14ac:dyDescent="0.2">
      <c r="A2157" s="97"/>
      <c r="B2157" s="5"/>
      <c r="C2157" s="5"/>
      <c r="D2157" s="63"/>
      <c r="E2157" s="11"/>
      <c r="F2157" s="143"/>
      <c r="G2157" s="9"/>
      <c r="H2157" s="64"/>
      <c r="I2157" s="64"/>
      <c r="J2157" s="1"/>
      <c r="K2157" s="1"/>
      <c r="L2157" s="5"/>
      <c r="M2157" s="12"/>
      <c r="N2157" s="12"/>
      <c r="O2157" s="5"/>
      <c r="P2157" s="5"/>
      <c r="Q2157" s="10"/>
      <c r="R2157" s="37"/>
      <c r="S2157" s="5"/>
      <c r="T2157" s="6"/>
      <c r="U2157" s="10"/>
      <c r="V2157" s="10"/>
      <c r="W2157" s="12"/>
      <c r="X2157" s="5"/>
      <c r="Y2157" s="11"/>
      <c r="Z2157" s="2"/>
      <c r="AA2157" s="64"/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2"/>
      <c r="DH2157" s="1"/>
      <c r="DI2157" s="1"/>
      <c r="DJ2157" s="1"/>
      <c r="DK2157" s="1"/>
      <c r="DL2157" s="1"/>
      <c r="DM2157" s="1"/>
    </row>
    <row r="2158" spans="1:117" x14ac:dyDescent="0.2">
      <c r="A2158" s="97"/>
      <c r="B2158" s="5"/>
      <c r="C2158" s="5"/>
      <c r="D2158" s="63"/>
      <c r="E2158" s="11"/>
      <c r="F2158" s="143"/>
      <c r="G2158" s="9"/>
      <c r="H2158" s="64"/>
      <c r="I2158" s="64"/>
      <c r="J2158" s="1"/>
      <c r="K2158" s="1"/>
      <c r="L2158" s="5"/>
      <c r="M2158" s="12"/>
      <c r="N2158" s="12"/>
      <c r="O2158" s="5"/>
      <c r="P2158" s="5"/>
      <c r="Q2158" s="10"/>
      <c r="R2158" s="37"/>
      <c r="S2158" s="5"/>
      <c r="T2158" s="6"/>
      <c r="U2158" s="10"/>
      <c r="V2158" s="10"/>
      <c r="W2158" s="12"/>
      <c r="X2158" s="5"/>
      <c r="Y2158" s="11"/>
      <c r="Z2158" s="2"/>
      <c r="AA2158" s="64"/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2"/>
      <c r="DH2158" s="1"/>
      <c r="DI2158" s="1"/>
      <c r="DJ2158" s="1"/>
      <c r="DK2158" s="1"/>
      <c r="DL2158" s="1"/>
      <c r="DM2158" s="1"/>
    </row>
    <row r="2159" spans="1:117" x14ac:dyDescent="0.2">
      <c r="A2159" s="97"/>
      <c r="B2159" s="5"/>
      <c r="C2159" s="5"/>
      <c r="D2159" s="63"/>
      <c r="E2159" s="11"/>
      <c r="F2159" s="143"/>
      <c r="G2159" s="9"/>
      <c r="H2159" s="64"/>
      <c r="I2159" s="64"/>
      <c r="J2159" s="1"/>
      <c r="K2159" s="1"/>
      <c r="L2159" s="5"/>
      <c r="M2159" s="12"/>
      <c r="N2159" s="12"/>
      <c r="O2159" s="5"/>
      <c r="P2159" s="5"/>
      <c r="Q2159" s="10"/>
      <c r="R2159" s="37"/>
      <c r="S2159" s="5"/>
      <c r="T2159" s="6"/>
      <c r="U2159" s="10"/>
      <c r="V2159" s="10"/>
      <c r="W2159" s="12"/>
      <c r="X2159" s="5"/>
      <c r="Y2159" s="11"/>
      <c r="Z2159" s="2"/>
      <c r="AA2159" s="64"/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2"/>
      <c r="DH2159" s="1"/>
      <c r="DI2159" s="1"/>
      <c r="DJ2159" s="1"/>
      <c r="DK2159" s="1"/>
      <c r="DL2159" s="1"/>
      <c r="DM2159" s="1"/>
    </row>
    <row r="2160" spans="1:117" x14ac:dyDescent="0.2">
      <c r="A2160" s="97"/>
      <c r="B2160" s="5"/>
      <c r="C2160" s="5"/>
      <c r="D2160" s="63"/>
      <c r="E2160" s="11"/>
      <c r="F2160" s="143"/>
      <c r="G2160" s="9"/>
      <c r="H2160" s="64"/>
      <c r="I2160" s="64"/>
      <c r="J2160" s="1"/>
      <c r="K2160" s="1"/>
      <c r="L2160" s="5"/>
      <c r="M2160" s="12"/>
      <c r="N2160" s="12"/>
      <c r="O2160" s="5"/>
      <c r="P2160" s="5"/>
      <c r="Q2160" s="10"/>
      <c r="R2160" s="37"/>
      <c r="S2160" s="5"/>
      <c r="T2160" s="6"/>
      <c r="U2160" s="10"/>
      <c r="V2160" s="10"/>
      <c r="W2160" s="12"/>
      <c r="X2160" s="5"/>
      <c r="Y2160" s="11"/>
      <c r="Z2160" s="2"/>
      <c r="AA2160" s="64"/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2"/>
      <c r="DH2160" s="1"/>
      <c r="DI2160" s="1"/>
      <c r="DJ2160" s="1"/>
      <c r="DK2160" s="1"/>
      <c r="DL2160" s="1"/>
      <c r="DM2160" s="1"/>
    </row>
    <row r="2161" spans="1:117" x14ac:dyDescent="0.2">
      <c r="A2161" s="97"/>
      <c r="B2161" s="5"/>
      <c r="C2161" s="5"/>
      <c r="D2161" s="63"/>
      <c r="E2161" s="11"/>
      <c r="F2161" s="143"/>
      <c r="G2161" s="9"/>
      <c r="H2161" s="64"/>
      <c r="I2161" s="64"/>
      <c r="J2161" s="1"/>
      <c r="K2161" s="1"/>
      <c r="L2161" s="5"/>
      <c r="M2161" s="12"/>
      <c r="N2161" s="12"/>
      <c r="O2161" s="5"/>
      <c r="P2161" s="5"/>
      <c r="Q2161" s="10"/>
      <c r="R2161" s="37"/>
      <c r="S2161" s="5"/>
      <c r="T2161" s="6"/>
      <c r="U2161" s="10"/>
      <c r="V2161" s="10"/>
      <c r="W2161" s="12"/>
      <c r="X2161" s="5"/>
      <c r="Y2161" s="11"/>
      <c r="Z2161" s="2"/>
      <c r="AA2161" s="64"/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2"/>
      <c r="DH2161" s="1"/>
      <c r="DI2161" s="1"/>
      <c r="DJ2161" s="1"/>
      <c r="DK2161" s="1"/>
      <c r="DL2161" s="1"/>
      <c r="DM2161" s="1"/>
    </row>
    <row r="2162" spans="1:117" x14ac:dyDescent="0.2">
      <c r="A2162" s="97"/>
      <c r="B2162" s="5"/>
      <c r="C2162" s="5"/>
      <c r="D2162" s="63"/>
      <c r="E2162" s="11"/>
      <c r="F2162" s="143"/>
      <c r="G2162" s="9"/>
      <c r="H2162" s="64"/>
      <c r="I2162" s="64"/>
      <c r="J2162" s="1"/>
      <c r="K2162" s="1"/>
      <c r="L2162" s="5"/>
      <c r="M2162" s="12"/>
      <c r="N2162" s="12"/>
      <c r="O2162" s="5"/>
      <c r="P2162" s="5"/>
      <c r="Q2162" s="10"/>
      <c r="R2162" s="37"/>
      <c r="S2162" s="5"/>
      <c r="T2162" s="6"/>
      <c r="U2162" s="10"/>
      <c r="V2162" s="10"/>
      <c r="W2162" s="12"/>
      <c r="X2162" s="5"/>
      <c r="Y2162" s="11"/>
      <c r="Z2162" s="2"/>
      <c r="AA2162" s="64"/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2"/>
      <c r="DH2162" s="1"/>
      <c r="DI2162" s="1"/>
      <c r="DJ2162" s="1"/>
      <c r="DK2162" s="1"/>
      <c r="DL2162" s="1"/>
      <c r="DM2162" s="1"/>
    </row>
    <row r="2163" spans="1:117" x14ac:dyDescent="0.2">
      <c r="A2163" s="97"/>
      <c r="B2163" s="5"/>
      <c r="C2163" s="5"/>
      <c r="D2163" s="63"/>
      <c r="E2163" s="11"/>
      <c r="F2163" s="143"/>
      <c r="G2163" s="9"/>
      <c r="H2163" s="64"/>
      <c r="I2163" s="64"/>
      <c r="J2163" s="1"/>
      <c r="K2163" s="1"/>
      <c r="L2163" s="5"/>
      <c r="M2163" s="12"/>
      <c r="N2163" s="12"/>
      <c r="O2163" s="5"/>
      <c r="P2163" s="5"/>
      <c r="Q2163" s="10"/>
      <c r="R2163" s="37"/>
      <c r="S2163" s="5"/>
      <c r="T2163" s="6"/>
      <c r="U2163" s="10"/>
      <c r="V2163" s="10"/>
      <c r="W2163" s="12"/>
      <c r="X2163" s="5"/>
      <c r="Y2163" s="11"/>
      <c r="Z2163" s="2"/>
      <c r="AA2163" s="64"/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2"/>
      <c r="DH2163" s="1"/>
      <c r="DI2163" s="1"/>
      <c r="DJ2163" s="1"/>
      <c r="DK2163" s="1"/>
      <c r="DL2163" s="1"/>
      <c r="DM2163" s="1"/>
    </row>
    <row r="2164" spans="1:117" x14ac:dyDescent="0.2">
      <c r="A2164" s="97"/>
      <c r="B2164" s="5"/>
      <c r="C2164" s="5"/>
      <c r="D2164" s="63"/>
      <c r="E2164" s="11"/>
      <c r="F2164" s="143"/>
      <c r="G2164" s="9"/>
      <c r="H2164" s="64"/>
      <c r="I2164" s="64"/>
      <c r="J2164" s="1"/>
      <c r="K2164" s="1"/>
      <c r="L2164" s="5"/>
      <c r="M2164" s="12"/>
      <c r="N2164" s="12"/>
      <c r="O2164" s="5"/>
      <c r="P2164" s="5"/>
      <c r="Q2164" s="10"/>
      <c r="R2164" s="37"/>
      <c r="S2164" s="5"/>
      <c r="T2164" s="6"/>
      <c r="U2164" s="10"/>
      <c r="V2164" s="10"/>
      <c r="W2164" s="12"/>
      <c r="X2164" s="5"/>
      <c r="Y2164" s="11"/>
      <c r="Z2164" s="2"/>
      <c r="AA2164" s="64"/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2"/>
      <c r="DH2164" s="1"/>
      <c r="DI2164" s="1"/>
      <c r="DJ2164" s="1"/>
      <c r="DK2164" s="1"/>
      <c r="DL2164" s="1"/>
      <c r="DM2164" s="1"/>
    </row>
    <row r="2165" spans="1:117" x14ac:dyDescent="0.2">
      <c r="A2165" s="97"/>
      <c r="B2165" s="5"/>
      <c r="C2165" s="5"/>
      <c r="D2165" s="63"/>
      <c r="E2165" s="11"/>
      <c r="F2165" s="143"/>
      <c r="G2165" s="9"/>
      <c r="H2165" s="64"/>
      <c r="I2165" s="64"/>
      <c r="J2165" s="1"/>
      <c r="K2165" s="1"/>
      <c r="L2165" s="5"/>
      <c r="M2165" s="12"/>
      <c r="N2165" s="12"/>
      <c r="O2165" s="5"/>
      <c r="P2165" s="5"/>
      <c r="Q2165" s="10"/>
      <c r="R2165" s="37"/>
      <c r="S2165" s="5"/>
      <c r="T2165" s="6"/>
      <c r="U2165" s="10"/>
      <c r="V2165" s="10"/>
      <c r="W2165" s="12"/>
      <c r="X2165" s="5"/>
      <c r="Y2165" s="11"/>
      <c r="Z2165" s="2"/>
      <c r="AA2165" s="64"/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2"/>
      <c r="DH2165" s="1"/>
      <c r="DI2165" s="1"/>
      <c r="DJ2165" s="1"/>
      <c r="DK2165" s="1"/>
      <c r="DL2165" s="1"/>
      <c r="DM2165" s="1"/>
    </row>
    <row r="2166" spans="1:117" x14ac:dyDescent="0.2">
      <c r="A2166" s="97"/>
      <c r="B2166" s="5"/>
      <c r="C2166" s="5"/>
      <c r="D2166" s="63"/>
      <c r="E2166" s="11"/>
      <c r="F2166" s="143"/>
      <c r="G2166" s="9"/>
      <c r="H2166" s="64"/>
      <c r="I2166" s="64"/>
      <c r="J2166" s="1"/>
      <c r="K2166" s="1"/>
      <c r="L2166" s="5"/>
      <c r="M2166" s="12"/>
      <c r="N2166" s="12"/>
      <c r="O2166" s="5"/>
      <c r="P2166" s="5"/>
      <c r="Q2166" s="10"/>
      <c r="R2166" s="37"/>
      <c r="S2166" s="5"/>
      <c r="T2166" s="6"/>
      <c r="U2166" s="10"/>
      <c r="V2166" s="10"/>
      <c r="W2166" s="12"/>
      <c r="X2166" s="5"/>
      <c r="Y2166" s="11"/>
      <c r="Z2166" s="2"/>
      <c r="AA2166" s="64"/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2"/>
      <c r="DH2166" s="1"/>
      <c r="DI2166" s="1"/>
      <c r="DJ2166" s="1"/>
      <c r="DK2166" s="1"/>
      <c r="DL2166" s="1"/>
      <c r="DM2166" s="1"/>
    </row>
    <row r="2167" spans="1:117" x14ac:dyDescent="0.2">
      <c r="A2167" s="97"/>
      <c r="B2167" s="5"/>
      <c r="C2167" s="5"/>
      <c r="D2167" s="63"/>
      <c r="E2167" s="11"/>
      <c r="F2167" s="143"/>
      <c r="G2167" s="9"/>
      <c r="H2167" s="64"/>
      <c r="I2167" s="64"/>
      <c r="J2167" s="1"/>
      <c r="K2167" s="1"/>
      <c r="L2167" s="5"/>
      <c r="M2167" s="12"/>
      <c r="N2167" s="12"/>
      <c r="O2167" s="5"/>
      <c r="P2167" s="5"/>
      <c r="Q2167" s="10"/>
      <c r="R2167" s="37"/>
      <c r="S2167" s="5"/>
      <c r="T2167" s="6"/>
      <c r="U2167" s="10"/>
      <c r="V2167" s="10"/>
      <c r="W2167" s="12"/>
      <c r="X2167" s="5"/>
      <c r="Y2167" s="11"/>
      <c r="Z2167" s="2"/>
      <c r="AA2167" s="64"/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2"/>
      <c r="DH2167" s="1"/>
      <c r="DI2167" s="1"/>
      <c r="DJ2167" s="1"/>
      <c r="DK2167" s="1"/>
      <c r="DL2167" s="1"/>
      <c r="DM2167" s="1"/>
    </row>
    <row r="2168" spans="1:117" x14ac:dyDescent="0.2">
      <c r="A2168" s="97"/>
      <c r="B2168" s="5"/>
      <c r="C2168" s="5"/>
      <c r="D2168" s="63"/>
      <c r="E2168" s="11"/>
      <c r="F2168" s="143"/>
      <c r="G2168" s="9"/>
      <c r="H2168" s="64"/>
      <c r="I2168" s="64"/>
      <c r="J2168" s="1"/>
      <c r="K2168" s="1"/>
      <c r="L2168" s="5"/>
      <c r="M2168" s="12"/>
      <c r="N2168" s="12"/>
      <c r="O2168" s="5"/>
      <c r="P2168" s="5"/>
      <c r="Q2168" s="10"/>
      <c r="R2168" s="37"/>
      <c r="S2168" s="5"/>
      <c r="T2168" s="6"/>
      <c r="U2168" s="10"/>
      <c r="V2168" s="10"/>
      <c r="W2168" s="12"/>
      <c r="X2168" s="5"/>
      <c r="Y2168" s="11"/>
      <c r="Z2168" s="2"/>
      <c r="AA2168" s="64"/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2"/>
      <c r="DH2168" s="1"/>
      <c r="DI2168" s="1"/>
      <c r="DJ2168" s="1"/>
      <c r="DK2168" s="1"/>
      <c r="DL2168" s="1"/>
      <c r="DM2168" s="1"/>
    </row>
    <row r="2169" spans="1:117" x14ac:dyDescent="0.2">
      <c r="A2169" s="97"/>
      <c r="B2169" s="5"/>
      <c r="C2169" s="5"/>
      <c r="D2169" s="63"/>
      <c r="E2169" s="11"/>
      <c r="F2169" s="143"/>
      <c r="G2169" s="9"/>
      <c r="H2169" s="64"/>
      <c r="I2169" s="64"/>
      <c r="J2169" s="1"/>
      <c r="K2169" s="1"/>
      <c r="L2169" s="5"/>
      <c r="M2169" s="12"/>
      <c r="N2169" s="12"/>
      <c r="O2169" s="5"/>
      <c r="P2169" s="5"/>
      <c r="Q2169" s="10"/>
      <c r="R2169" s="37"/>
      <c r="S2169" s="5"/>
      <c r="T2169" s="6"/>
      <c r="U2169" s="10"/>
      <c r="V2169" s="10"/>
      <c r="W2169" s="12"/>
      <c r="X2169" s="5"/>
      <c r="Y2169" s="11"/>
      <c r="Z2169" s="2"/>
      <c r="AA2169" s="64"/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2"/>
      <c r="DH2169" s="1"/>
      <c r="DI2169" s="1"/>
      <c r="DJ2169" s="1"/>
      <c r="DK2169" s="1"/>
      <c r="DL2169" s="1"/>
      <c r="DM2169" s="1"/>
    </row>
    <row r="2170" spans="1:117" x14ac:dyDescent="0.2">
      <c r="A2170" s="97"/>
      <c r="B2170" s="5"/>
      <c r="C2170" s="5"/>
      <c r="D2170" s="63"/>
      <c r="E2170" s="11"/>
      <c r="F2170" s="143"/>
      <c r="G2170" s="9"/>
      <c r="H2170" s="64"/>
      <c r="I2170" s="64"/>
      <c r="J2170" s="1"/>
      <c r="K2170" s="1"/>
      <c r="L2170" s="5"/>
      <c r="M2170" s="12"/>
      <c r="N2170" s="12"/>
      <c r="O2170" s="5"/>
      <c r="P2170" s="5"/>
      <c r="Q2170" s="10"/>
      <c r="R2170" s="37"/>
      <c r="S2170" s="5"/>
      <c r="T2170" s="6"/>
      <c r="U2170" s="10"/>
      <c r="V2170" s="10"/>
      <c r="W2170" s="12"/>
      <c r="X2170" s="5"/>
      <c r="Y2170" s="11"/>
      <c r="Z2170" s="2"/>
      <c r="AA2170" s="64"/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2"/>
      <c r="DH2170" s="1"/>
      <c r="DI2170" s="1"/>
      <c r="DJ2170" s="1"/>
      <c r="DK2170" s="1"/>
      <c r="DL2170" s="1"/>
      <c r="DM2170" s="1"/>
    </row>
    <row r="2171" spans="1:117" x14ac:dyDescent="0.2">
      <c r="A2171" s="97"/>
      <c r="B2171" s="5"/>
      <c r="C2171" s="5"/>
      <c r="D2171" s="63"/>
      <c r="E2171" s="11"/>
      <c r="F2171" s="143"/>
      <c r="G2171" s="9"/>
      <c r="H2171" s="64"/>
      <c r="I2171" s="64"/>
      <c r="J2171" s="1"/>
      <c r="K2171" s="1"/>
      <c r="L2171" s="5"/>
      <c r="M2171" s="12"/>
      <c r="N2171" s="12"/>
      <c r="O2171" s="5"/>
      <c r="P2171" s="5"/>
      <c r="Q2171" s="10"/>
      <c r="R2171" s="37"/>
      <c r="S2171" s="5"/>
      <c r="T2171" s="6"/>
      <c r="U2171" s="10"/>
      <c r="V2171" s="10"/>
      <c r="W2171" s="12"/>
      <c r="X2171" s="5"/>
      <c r="Y2171" s="11"/>
      <c r="Z2171" s="2"/>
      <c r="AA2171" s="64"/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2"/>
      <c r="DH2171" s="1"/>
      <c r="DI2171" s="1"/>
      <c r="DJ2171" s="1"/>
      <c r="DK2171" s="1"/>
      <c r="DL2171" s="1"/>
      <c r="DM2171" s="1"/>
    </row>
    <row r="2172" spans="1:117" x14ac:dyDescent="0.2">
      <c r="A2172" s="97"/>
      <c r="B2172" s="5"/>
      <c r="C2172" s="5"/>
      <c r="D2172" s="63"/>
      <c r="E2172" s="11"/>
      <c r="F2172" s="143"/>
      <c r="G2172" s="9"/>
      <c r="H2172" s="64"/>
      <c r="I2172" s="64"/>
      <c r="J2172" s="1"/>
      <c r="K2172" s="1"/>
      <c r="L2172" s="5"/>
      <c r="M2172" s="12"/>
      <c r="N2172" s="12"/>
      <c r="O2172" s="5"/>
      <c r="P2172" s="5"/>
      <c r="Q2172" s="10"/>
      <c r="R2172" s="37"/>
      <c r="S2172" s="5"/>
      <c r="T2172" s="6"/>
      <c r="U2172" s="10"/>
      <c r="V2172" s="10"/>
      <c r="W2172" s="12"/>
      <c r="X2172" s="5"/>
      <c r="Y2172" s="11"/>
      <c r="Z2172" s="2"/>
      <c r="AA2172" s="64"/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2"/>
      <c r="DH2172" s="1"/>
      <c r="DI2172" s="1"/>
      <c r="DJ2172" s="1"/>
      <c r="DK2172" s="1"/>
      <c r="DL2172" s="1"/>
      <c r="DM2172" s="1"/>
    </row>
    <row r="2173" spans="1:117" x14ac:dyDescent="0.2">
      <c r="A2173" s="97"/>
      <c r="B2173" s="5"/>
      <c r="C2173" s="5"/>
      <c r="D2173" s="63"/>
      <c r="E2173" s="11"/>
      <c r="F2173" s="143"/>
      <c r="G2173" s="9"/>
      <c r="H2173" s="64"/>
      <c r="I2173" s="64"/>
      <c r="J2173" s="1"/>
      <c r="K2173" s="1"/>
      <c r="L2173" s="5"/>
      <c r="M2173" s="12"/>
      <c r="N2173" s="12"/>
      <c r="O2173" s="5"/>
      <c r="P2173" s="5"/>
      <c r="Q2173" s="10"/>
      <c r="R2173" s="37"/>
      <c r="S2173" s="5"/>
      <c r="T2173" s="6"/>
      <c r="U2173" s="10"/>
      <c r="V2173" s="10"/>
      <c r="W2173" s="12"/>
      <c r="X2173" s="5"/>
      <c r="Y2173" s="11"/>
      <c r="Z2173" s="2"/>
      <c r="AA2173" s="64"/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2"/>
      <c r="DH2173" s="1"/>
      <c r="DI2173" s="1"/>
      <c r="DJ2173" s="1"/>
      <c r="DK2173" s="1"/>
      <c r="DL2173" s="1"/>
      <c r="DM2173" s="1"/>
    </row>
    <row r="2174" spans="1:117" x14ac:dyDescent="0.2">
      <c r="A2174" s="97"/>
      <c r="B2174" s="5"/>
      <c r="C2174" s="5"/>
      <c r="D2174" s="63"/>
      <c r="E2174" s="11"/>
      <c r="F2174" s="143"/>
      <c r="G2174" s="9"/>
      <c r="H2174" s="64"/>
      <c r="I2174" s="64"/>
      <c r="J2174" s="1"/>
      <c r="K2174" s="1"/>
      <c r="L2174" s="5"/>
      <c r="M2174" s="12"/>
      <c r="N2174" s="12"/>
      <c r="O2174" s="5"/>
      <c r="P2174" s="5"/>
      <c r="Q2174" s="10"/>
      <c r="R2174" s="37"/>
      <c r="S2174" s="5"/>
      <c r="T2174" s="6"/>
      <c r="U2174" s="10"/>
      <c r="V2174" s="10"/>
      <c r="W2174" s="12"/>
      <c r="X2174" s="5"/>
      <c r="Y2174" s="11"/>
      <c r="Z2174" s="2"/>
      <c r="AA2174" s="64"/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2"/>
      <c r="DH2174" s="1"/>
      <c r="DI2174" s="1"/>
      <c r="DJ2174" s="1"/>
      <c r="DK2174" s="1"/>
      <c r="DL2174" s="1"/>
      <c r="DM2174" s="1"/>
    </row>
    <row r="2175" spans="1:117" x14ac:dyDescent="0.2">
      <c r="A2175" s="97"/>
      <c r="B2175" s="5"/>
      <c r="C2175" s="5"/>
      <c r="D2175" s="63"/>
      <c r="E2175" s="11"/>
      <c r="F2175" s="143"/>
      <c r="G2175" s="9"/>
      <c r="H2175" s="64"/>
      <c r="I2175" s="64"/>
      <c r="J2175" s="1"/>
      <c r="K2175" s="1"/>
      <c r="L2175" s="5"/>
      <c r="M2175" s="12"/>
      <c r="N2175" s="12"/>
      <c r="O2175" s="5"/>
      <c r="P2175" s="5"/>
      <c r="Q2175" s="10"/>
      <c r="R2175" s="37"/>
      <c r="S2175" s="5"/>
      <c r="T2175" s="6"/>
      <c r="U2175" s="10"/>
      <c r="V2175" s="10"/>
      <c r="W2175" s="12"/>
      <c r="X2175" s="5"/>
      <c r="Y2175" s="11"/>
      <c r="Z2175" s="2"/>
      <c r="AA2175" s="64"/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2"/>
      <c r="DH2175" s="1"/>
      <c r="DI2175" s="1"/>
      <c r="DJ2175" s="1"/>
      <c r="DK2175" s="1"/>
      <c r="DL2175" s="1"/>
      <c r="DM2175" s="1"/>
    </row>
    <row r="2176" spans="1:117" x14ac:dyDescent="0.2">
      <c r="A2176" s="97"/>
      <c r="B2176" s="5"/>
      <c r="C2176" s="5"/>
      <c r="D2176" s="63"/>
      <c r="E2176" s="11"/>
      <c r="F2176" s="143"/>
      <c r="G2176" s="9"/>
      <c r="H2176" s="64"/>
      <c r="I2176" s="64"/>
      <c r="J2176" s="1"/>
      <c r="K2176" s="1"/>
      <c r="L2176" s="5"/>
      <c r="M2176" s="12"/>
      <c r="N2176" s="12"/>
      <c r="O2176" s="5"/>
      <c r="P2176" s="5"/>
      <c r="Q2176" s="10"/>
      <c r="R2176" s="37"/>
      <c r="S2176" s="5"/>
      <c r="T2176" s="6"/>
      <c r="U2176" s="10"/>
      <c r="V2176" s="10"/>
      <c r="W2176" s="12"/>
      <c r="X2176" s="5"/>
      <c r="Y2176" s="11"/>
      <c r="Z2176" s="2"/>
      <c r="AA2176" s="64"/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2"/>
      <c r="DH2176" s="1"/>
      <c r="DI2176" s="1"/>
      <c r="DJ2176" s="1"/>
      <c r="DK2176" s="1"/>
      <c r="DL2176" s="1"/>
      <c r="DM2176" s="1"/>
    </row>
    <row r="2177" spans="1:117" x14ac:dyDescent="0.2">
      <c r="A2177" s="97"/>
      <c r="B2177" s="5"/>
      <c r="C2177" s="5"/>
      <c r="D2177" s="63"/>
      <c r="E2177" s="11"/>
      <c r="F2177" s="143"/>
      <c r="G2177" s="9"/>
      <c r="H2177" s="64"/>
      <c r="I2177" s="64"/>
      <c r="J2177" s="1"/>
      <c r="K2177" s="1"/>
      <c r="L2177" s="5"/>
      <c r="M2177" s="12"/>
      <c r="N2177" s="12"/>
      <c r="O2177" s="5"/>
      <c r="P2177" s="5"/>
      <c r="Q2177" s="10"/>
      <c r="R2177" s="37"/>
      <c r="S2177" s="5"/>
      <c r="T2177" s="6"/>
      <c r="U2177" s="10"/>
      <c r="V2177" s="10"/>
      <c r="W2177" s="12"/>
      <c r="X2177" s="5"/>
      <c r="Y2177" s="11"/>
      <c r="Z2177" s="2"/>
      <c r="AA2177" s="64"/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2"/>
      <c r="DH2177" s="1"/>
      <c r="DI2177" s="1"/>
      <c r="DJ2177" s="1"/>
      <c r="DK2177" s="1"/>
      <c r="DL2177" s="1"/>
      <c r="DM2177" s="1"/>
    </row>
    <row r="2178" spans="1:117" x14ac:dyDescent="0.2">
      <c r="A2178" s="97"/>
      <c r="B2178" s="5"/>
      <c r="C2178" s="5"/>
      <c r="D2178" s="63"/>
      <c r="E2178" s="11"/>
      <c r="F2178" s="143"/>
      <c r="G2178" s="9"/>
      <c r="H2178" s="64"/>
      <c r="I2178" s="64"/>
      <c r="J2178" s="1"/>
      <c r="K2178" s="1"/>
      <c r="L2178" s="5"/>
      <c r="M2178" s="12"/>
      <c r="N2178" s="12"/>
      <c r="O2178" s="5"/>
      <c r="P2178" s="5"/>
      <c r="Q2178" s="10"/>
      <c r="R2178" s="37"/>
      <c r="S2178" s="5"/>
      <c r="T2178" s="6"/>
      <c r="U2178" s="10"/>
      <c r="V2178" s="10"/>
      <c r="W2178" s="12"/>
      <c r="X2178" s="5"/>
      <c r="Y2178" s="11"/>
      <c r="Z2178" s="2"/>
      <c r="AA2178" s="64"/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2"/>
      <c r="DH2178" s="1"/>
      <c r="DI2178" s="1"/>
      <c r="DJ2178" s="1"/>
      <c r="DK2178" s="1"/>
      <c r="DL2178" s="1"/>
      <c r="DM2178" s="1"/>
    </row>
    <row r="2179" spans="1:117" x14ac:dyDescent="0.2">
      <c r="A2179" s="97"/>
      <c r="B2179" s="5"/>
      <c r="C2179" s="5"/>
      <c r="D2179" s="63"/>
      <c r="E2179" s="11"/>
      <c r="F2179" s="143"/>
      <c r="G2179" s="9"/>
      <c r="H2179" s="64"/>
      <c r="I2179" s="64"/>
      <c r="J2179" s="1"/>
      <c r="K2179" s="1"/>
      <c r="L2179" s="5"/>
      <c r="M2179" s="12"/>
      <c r="N2179" s="12"/>
      <c r="O2179" s="5"/>
      <c r="P2179" s="5"/>
      <c r="Q2179" s="10"/>
      <c r="R2179" s="37"/>
      <c r="S2179" s="5"/>
      <c r="T2179" s="6"/>
      <c r="U2179" s="10"/>
      <c r="V2179" s="10"/>
      <c r="W2179" s="12"/>
      <c r="X2179" s="5"/>
      <c r="Y2179" s="11"/>
      <c r="Z2179" s="2"/>
      <c r="AA2179" s="64"/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2"/>
      <c r="DH2179" s="1"/>
      <c r="DI2179" s="1"/>
      <c r="DJ2179" s="1"/>
      <c r="DK2179" s="1"/>
      <c r="DL2179" s="1"/>
      <c r="DM2179" s="1"/>
    </row>
    <row r="2180" spans="1:117" x14ac:dyDescent="0.2">
      <c r="A2180" s="97"/>
      <c r="B2180" s="5"/>
      <c r="C2180" s="5"/>
      <c r="D2180" s="63"/>
      <c r="E2180" s="11"/>
      <c r="F2180" s="143"/>
      <c r="G2180" s="9"/>
      <c r="H2180" s="64"/>
      <c r="I2180" s="64"/>
      <c r="J2180" s="1"/>
      <c r="K2180" s="1"/>
      <c r="L2180" s="5"/>
      <c r="M2180" s="12"/>
      <c r="N2180" s="12"/>
      <c r="O2180" s="5"/>
      <c r="P2180" s="5"/>
      <c r="Q2180" s="10"/>
      <c r="R2180" s="37"/>
      <c r="S2180" s="5"/>
      <c r="T2180" s="6"/>
      <c r="U2180" s="10"/>
      <c r="V2180" s="10"/>
      <c r="W2180" s="12"/>
      <c r="X2180" s="5"/>
      <c r="Y2180" s="11"/>
      <c r="Z2180" s="2"/>
      <c r="AA2180" s="64"/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2"/>
      <c r="DH2180" s="1"/>
      <c r="DI2180" s="1"/>
      <c r="DJ2180" s="1"/>
      <c r="DK2180" s="1"/>
      <c r="DL2180" s="1"/>
      <c r="DM2180" s="1"/>
    </row>
    <row r="2181" spans="1:117" x14ac:dyDescent="0.2">
      <c r="A2181" s="97"/>
      <c r="B2181" s="5"/>
      <c r="C2181" s="5"/>
      <c r="D2181" s="63"/>
      <c r="E2181" s="11"/>
      <c r="F2181" s="143"/>
      <c r="G2181" s="9"/>
      <c r="H2181" s="64"/>
      <c r="I2181" s="64"/>
      <c r="J2181" s="1"/>
      <c r="K2181" s="1"/>
      <c r="L2181" s="5"/>
      <c r="M2181" s="12"/>
      <c r="N2181" s="12"/>
      <c r="O2181" s="5"/>
      <c r="P2181" s="5"/>
      <c r="Q2181" s="10"/>
      <c r="R2181" s="37"/>
      <c r="S2181" s="5"/>
      <c r="T2181" s="6"/>
      <c r="U2181" s="10"/>
      <c r="V2181" s="10"/>
      <c r="W2181" s="12"/>
      <c r="X2181" s="5"/>
      <c r="Y2181" s="11"/>
      <c r="Z2181" s="2"/>
      <c r="AA2181" s="64"/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2"/>
      <c r="DH2181" s="1"/>
      <c r="DI2181" s="1"/>
      <c r="DJ2181" s="1"/>
      <c r="DK2181" s="1"/>
      <c r="DL2181" s="1"/>
      <c r="DM2181" s="1"/>
    </row>
    <row r="2182" spans="1:117" x14ac:dyDescent="0.2">
      <c r="A2182" s="97"/>
      <c r="B2182" s="5"/>
      <c r="C2182" s="5"/>
      <c r="D2182" s="63"/>
      <c r="E2182" s="11"/>
      <c r="F2182" s="143"/>
      <c r="G2182" s="9"/>
      <c r="H2182" s="64"/>
      <c r="I2182" s="64"/>
      <c r="J2182" s="1"/>
      <c r="K2182" s="1"/>
      <c r="L2182" s="5"/>
      <c r="M2182" s="12"/>
      <c r="N2182" s="12"/>
      <c r="O2182" s="5"/>
      <c r="P2182" s="5"/>
      <c r="Q2182" s="10"/>
      <c r="R2182" s="37"/>
      <c r="S2182" s="5"/>
      <c r="T2182" s="6"/>
      <c r="U2182" s="10"/>
      <c r="V2182" s="10"/>
      <c r="W2182" s="12"/>
      <c r="X2182" s="5"/>
      <c r="Y2182" s="11"/>
      <c r="Z2182" s="2"/>
      <c r="AA2182" s="64"/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2"/>
      <c r="DH2182" s="1"/>
      <c r="DI2182" s="1"/>
      <c r="DJ2182" s="1"/>
      <c r="DK2182" s="1"/>
      <c r="DL2182" s="1"/>
      <c r="DM2182" s="1"/>
    </row>
    <row r="2183" spans="1:117" x14ac:dyDescent="0.2">
      <c r="A2183" s="97"/>
      <c r="B2183" s="5"/>
      <c r="C2183" s="5"/>
      <c r="D2183" s="63"/>
      <c r="E2183" s="11"/>
      <c r="F2183" s="143"/>
      <c r="G2183" s="9"/>
      <c r="H2183" s="64"/>
      <c r="I2183" s="64"/>
      <c r="J2183" s="1"/>
      <c r="K2183" s="1"/>
      <c r="L2183" s="5"/>
      <c r="M2183" s="12"/>
      <c r="N2183" s="12"/>
      <c r="O2183" s="5"/>
      <c r="P2183" s="5"/>
      <c r="Q2183" s="10"/>
      <c r="R2183" s="37"/>
      <c r="S2183" s="5"/>
      <c r="T2183" s="6"/>
      <c r="U2183" s="10"/>
      <c r="V2183" s="10"/>
      <c r="W2183" s="12"/>
      <c r="X2183" s="5"/>
      <c r="Y2183" s="11"/>
      <c r="Z2183" s="2"/>
      <c r="AA2183" s="64"/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2"/>
      <c r="DH2183" s="1"/>
      <c r="DI2183" s="1"/>
      <c r="DJ2183" s="1"/>
      <c r="DK2183" s="1"/>
      <c r="DL2183" s="1"/>
      <c r="DM2183" s="1"/>
    </row>
    <row r="2184" spans="1:117" x14ac:dyDescent="0.2">
      <c r="A2184" s="97"/>
      <c r="B2184" s="5"/>
      <c r="C2184" s="5"/>
      <c r="D2184" s="63"/>
      <c r="E2184" s="11"/>
      <c r="F2184" s="143"/>
      <c r="G2184" s="9"/>
      <c r="H2184" s="64"/>
      <c r="I2184" s="64"/>
      <c r="J2184" s="1"/>
      <c r="K2184" s="1"/>
      <c r="L2184" s="5"/>
      <c r="M2184" s="12"/>
      <c r="N2184" s="12"/>
      <c r="O2184" s="5"/>
      <c r="P2184" s="5"/>
      <c r="Q2184" s="10"/>
      <c r="R2184" s="37"/>
      <c r="S2184" s="5"/>
      <c r="T2184" s="6"/>
      <c r="U2184" s="10"/>
      <c r="V2184" s="10"/>
      <c r="W2184" s="12"/>
      <c r="X2184" s="5"/>
      <c r="Y2184" s="11"/>
      <c r="Z2184" s="2"/>
      <c r="AA2184" s="64"/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2"/>
      <c r="DH2184" s="1"/>
      <c r="DI2184" s="1"/>
      <c r="DJ2184" s="1"/>
      <c r="DK2184" s="1"/>
      <c r="DL2184" s="1"/>
      <c r="DM2184" s="1"/>
    </row>
    <row r="2185" spans="1:117" x14ac:dyDescent="0.2">
      <c r="A2185" s="97"/>
      <c r="B2185" s="5"/>
      <c r="C2185" s="5"/>
      <c r="D2185" s="63"/>
      <c r="E2185" s="11"/>
      <c r="F2185" s="143"/>
      <c r="G2185" s="9"/>
      <c r="H2185" s="64"/>
      <c r="I2185" s="64"/>
      <c r="J2185" s="1"/>
      <c r="K2185" s="1"/>
      <c r="L2185" s="5"/>
      <c r="M2185" s="12"/>
      <c r="N2185" s="12"/>
      <c r="O2185" s="5"/>
      <c r="P2185" s="5"/>
      <c r="Q2185" s="10"/>
      <c r="R2185" s="37"/>
      <c r="S2185" s="5"/>
      <c r="T2185" s="6"/>
      <c r="U2185" s="10"/>
      <c r="V2185" s="10"/>
      <c r="W2185" s="12"/>
      <c r="X2185" s="5"/>
      <c r="Y2185" s="11"/>
      <c r="Z2185" s="2"/>
      <c r="AA2185" s="64"/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2"/>
      <c r="DH2185" s="1"/>
      <c r="DI2185" s="1"/>
      <c r="DJ2185" s="1"/>
      <c r="DK2185" s="1"/>
      <c r="DL2185" s="1"/>
      <c r="DM2185" s="1"/>
    </row>
    <row r="2186" spans="1:117" x14ac:dyDescent="0.2">
      <c r="A2186" s="97"/>
      <c r="B2186" s="5"/>
      <c r="C2186" s="5"/>
      <c r="D2186" s="63"/>
      <c r="E2186" s="11"/>
      <c r="F2186" s="143"/>
      <c r="G2186" s="9"/>
      <c r="H2186" s="64"/>
      <c r="I2186" s="64"/>
      <c r="J2186" s="1"/>
      <c r="K2186" s="1"/>
      <c r="L2186" s="5"/>
      <c r="M2186" s="12"/>
      <c r="N2186" s="12"/>
      <c r="O2186" s="5"/>
      <c r="P2186" s="5"/>
      <c r="Q2186" s="10"/>
      <c r="R2186" s="37"/>
      <c r="S2186" s="5"/>
      <c r="T2186" s="6"/>
      <c r="U2186" s="10"/>
      <c r="V2186" s="10"/>
      <c r="W2186" s="12"/>
      <c r="X2186" s="5"/>
      <c r="Y2186" s="11"/>
      <c r="Z2186" s="2"/>
      <c r="AA2186" s="64"/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2"/>
      <c r="DH2186" s="1"/>
      <c r="DI2186" s="1"/>
      <c r="DJ2186" s="1"/>
      <c r="DK2186" s="1"/>
      <c r="DL2186" s="1"/>
      <c r="DM2186" s="1"/>
    </row>
    <row r="2187" spans="1:117" x14ac:dyDescent="0.2">
      <c r="A2187" s="97"/>
      <c r="B2187" s="5"/>
      <c r="C2187" s="5"/>
      <c r="D2187" s="63"/>
      <c r="E2187" s="11"/>
      <c r="F2187" s="143"/>
      <c r="G2187" s="9"/>
      <c r="H2187" s="64"/>
      <c r="I2187" s="64"/>
      <c r="J2187" s="1"/>
      <c r="K2187" s="1"/>
      <c r="L2187" s="5"/>
      <c r="M2187" s="12"/>
      <c r="N2187" s="12"/>
      <c r="O2187" s="5"/>
      <c r="P2187" s="5"/>
      <c r="Q2187" s="10"/>
      <c r="R2187" s="37"/>
      <c r="S2187" s="5"/>
      <c r="T2187" s="6"/>
      <c r="U2187" s="10"/>
      <c r="V2187" s="10"/>
      <c r="W2187" s="12"/>
      <c r="X2187" s="5"/>
      <c r="Y2187" s="11"/>
      <c r="Z2187" s="2"/>
      <c r="AA2187" s="64"/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2"/>
      <c r="DH2187" s="1"/>
      <c r="DI2187" s="1"/>
      <c r="DJ2187" s="1"/>
      <c r="DK2187" s="1"/>
      <c r="DL2187" s="1"/>
      <c r="DM2187" s="1"/>
    </row>
    <row r="2188" spans="1:117" x14ac:dyDescent="0.2">
      <c r="A2188" s="97"/>
      <c r="B2188" s="5"/>
      <c r="C2188" s="5"/>
      <c r="D2188" s="63"/>
      <c r="E2188" s="11"/>
      <c r="F2188" s="143"/>
      <c r="G2188" s="9"/>
      <c r="H2188" s="64"/>
      <c r="I2188" s="64"/>
      <c r="J2188" s="1"/>
      <c r="K2188" s="1"/>
      <c r="L2188" s="5"/>
      <c r="M2188" s="12"/>
      <c r="N2188" s="12"/>
      <c r="O2188" s="5"/>
      <c r="P2188" s="5"/>
      <c r="Q2188" s="10"/>
      <c r="R2188" s="37"/>
      <c r="S2188" s="5"/>
      <c r="T2188" s="6"/>
      <c r="U2188" s="10"/>
      <c r="V2188" s="10"/>
      <c r="W2188" s="12"/>
      <c r="X2188" s="5"/>
      <c r="Y2188" s="11"/>
      <c r="Z2188" s="2"/>
      <c r="AA2188" s="64"/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2"/>
      <c r="DH2188" s="1"/>
      <c r="DI2188" s="1"/>
      <c r="DJ2188" s="1"/>
      <c r="DK2188" s="1"/>
      <c r="DL2188" s="1"/>
      <c r="DM2188" s="1"/>
    </row>
    <row r="2189" spans="1:117" x14ac:dyDescent="0.2">
      <c r="A2189" s="97"/>
      <c r="B2189" s="5"/>
      <c r="C2189" s="5"/>
      <c r="D2189" s="63"/>
      <c r="E2189" s="11"/>
      <c r="F2189" s="143"/>
      <c r="G2189" s="9"/>
      <c r="H2189" s="64"/>
      <c r="I2189" s="64"/>
      <c r="J2189" s="1"/>
      <c r="K2189" s="1"/>
      <c r="L2189" s="5"/>
      <c r="M2189" s="12"/>
      <c r="N2189" s="12"/>
      <c r="O2189" s="5"/>
      <c r="P2189" s="5"/>
      <c r="Q2189" s="10"/>
      <c r="R2189" s="37"/>
      <c r="S2189" s="5"/>
      <c r="T2189" s="6"/>
      <c r="U2189" s="10"/>
      <c r="V2189" s="10"/>
      <c r="W2189" s="12"/>
      <c r="X2189" s="5"/>
      <c r="Y2189" s="11"/>
      <c r="Z2189" s="2"/>
      <c r="AA2189" s="64"/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2"/>
      <c r="DH2189" s="1"/>
      <c r="DI2189" s="1"/>
      <c r="DJ2189" s="1"/>
      <c r="DK2189" s="1"/>
      <c r="DL2189" s="1"/>
      <c r="DM2189" s="1"/>
    </row>
    <row r="2190" spans="1:117" x14ac:dyDescent="0.2">
      <c r="A2190" s="97"/>
      <c r="B2190" s="5"/>
      <c r="C2190" s="5"/>
      <c r="D2190" s="63"/>
      <c r="E2190" s="11"/>
      <c r="F2190" s="143"/>
      <c r="G2190" s="9"/>
      <c r="H2190" s="64"/>
      <c r="I2190" s="64"/>
      <c r="J2190" s="1"/>
      <c r="K2190" s="1"/>
      <c r="L2190" s="5"/>
      <c r="M2190" s="12"/>
      <c r="N2190" s="12"/>
      <c r="O2190" s="5"/>
      <c r="P2190" s="5"/>
      <c r="Q2190" s="10"/>
      <c r="R2190" s="37"/>
      <c r="S2190" s="5"/>
      <c r="T2190" s="6"/>
      <c r="U2190" s="10"/>
      <c r="V2190" s="10"/>
      <c r="W2190" s="12"/>
      <c r="X2190" s="5"/>
      <c r="Y2190" s="11"/>
      <c r="Z2190" s="2"/>
      <c r="AA2190" s="64"/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2"/>
      <c r="DH2190" s="1"/>
      <c r="DI2190" s="1"/>
      <c r="DJ2190" s="1"/>
      <c r="DK2190" s="1"/>
      <c r="DL2190" s="1"/>
      <c r="DM2190" s="1"/>
    </row>
    <row r="2191" spans="1:117" x14ac:dyDescent="0.2">
      <c r="A2191" s="97"/>
      <c r="B2191" s="5"/>
      <c r="C2191" s="5"/>
      <c r="D2191" s="63"/>
      <c r="E2191" s="11"/>
      <c r="F2191" s="143"/>
      <c r="G2191" s="9"/>
      <c r="H2191" s="64"/>
      <c r="I2191" s="64"/>
      <c r="J2191" s="1"/>
      <c r="K2191" s="1"/>
      <c r="L2191" s="5"/>
      <c r="M2191" s="12"/>
      <c r="N2191" s="12"/>
      <c r="O2191" s="5"/>
      <c r="P2191" s="5"/>
      <c r="Q2191" s="10"/>
      <c r="R2191" s="37"/>
      <c r="S2191" s="5"/>
      <c r="T2191" s="6"/>
      <c r="U2191" s="10"/>
      <c r="V2191" s="10"/>
      <c r="W2191" s="12"/>
      <c r="X2191" s="5"/>
      <c r="Y2191" s="11"/>
      <c r="Z2191" s="2"/>
      <c r="AA2191" s="64"/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2"/>
      <c r="DH2191" s="1"/>
      <c r="DI2191" s="1"/>
      <c r="DJ2191" s="1"/>
      <c r="DK2191" s="1"/>
      <c r="DL2191" s="1"/>
      <c r="DM2191" s="1"/>
    </row>
    <row r="2192" spans="1:117" x14ac:dyDescent="0.2">
      <c r="A2192" s="97"/>
      <c r="B2192" s="5"/>
      <c r="C2192" s="5"/>
      <c r="D2192" s="63"/>
      <c r="E2192" s="11"/>
      <c r="F2192" s="143"/>
      <c r="G2192" s="9"/>
      <c r="H2192" s="64"/>
      <c r="I2192" s="64"/>
      <c r="J2192" s="1"/>
      <c r="K2192" s="1"/>
      <c r="L2192" s="5"/>
      <c r="M2192" s="12"/>
      <c r="N2192" s="12"/>
      <c r="O2192" s="5"/>
      <c r="P2192" s="5"/>
      <c r="Q2192" s="10"/>
      <c r="R2192" s="37"/>
      <c r="S2192" s="5"/>
      <c r="T2192" s="6"/>
      <c r="U2192" s="10"/>
      <c r="V2192" s="10"/>
      <c r="W2192" s="12"/>
      <c r="X2192" s="5"/>
      <c r="Y2192" s="11"/>
      <c r="Z2192" s="2"/>
      <c r="AA2192" s="64"/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2"/>
      <c r="DH2192" s="1"/>
      <c r="DI2192" s="1"/>
      <c r="DJ2192" s="1"/>
      <c r="DK2192" s="1"/>
      <c r="DL2192" s="1"/>
      <c r="DM2192" s="1"/>
    </row>
    <row r="2193" spans="1:117" x14ac:dyDescent="0.2">
      <c r="A2193" s="97"/>
      <c r="B2193" s="5"/>
      <c r="C2193" s="5"/>
      <c r="D2193" s="63"/>
      <c r="E2193" s="11"/>
      <c r="F2193" s="143"/>
      <c r="G2193" s="9"/>
      <c r="H2193" s="64"/>
      <c r="I2193" s="64"/>
      <c r="J2193" s="1"/>
      <c r="K2193" s="1"/>
      <c r="L2193" s="5"/>
      <c r="M2193" s="12"/>
      <c r="N2193" s="12"/>
      <c r="O2193" s="5"/>
      <c r="P2193" s="5"/>
      <c r="Q2193" s="10"/>
      <c r="R2193" s="37"/>
      <c r="S2193" s="5"/>
      <c r="T2193" s="6"/>
      <c r="U2193" s="10"/>
      <c r="V2193" s="10"/>
      <c r="W2193" s="12"/>
      <c r="X2193" s="5"/>
      <c r="Y2193" s="11"/>
      <c r="Z2193" s="2"/>
      <c r="AA2193" s="64"/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2"/>
      <c r="DH2193" s="1"/>
      <c r="DI2193" s="1"/>
      <c r="DJ2193" s="1"/>
      <c r="DK2193" s="1"/>
      <c r="DL2193" s="1"/>
      <c r="DM2193" s="1"/>
    </row>
    <row r="2194" spans="1:117" x14ac:dyDescent="0.2">
      <c r="A2194" s="97"/>
      <c r="B2194" s="5"/>
      <c r="C2194" s="5"/>
      <c r="D2194" s="63"/>
      <c r="E2194" s="11"/>
      <c r="F2194" s="143"/>
      <c r="G2194" s="9"/>
      <c r="H2194" s="64"/>
      <c r="I2194" s="64"/>
      <c r="J2194" s="1"/>
      <c r="K2194" s="1"/>
      <c r="L2194" s="5"/>
      <c r="M2194" s="12"/>
      <c r="N2194" s="12"/>
      <c r="O2194" s="5"/>
      <c r="P2194" s="5"/>
      <c r="Q2194" s="10"/>
      <c r="R2194" s="37"/>
      <c r="S2194" s="5"/>
      <c r="T2194" s="6"/>
      <c r="U2194" s="10"/>
      <c r="V2194" s="10"/>
      <c r="W2194" s="12"/>
      <c r="X2194" s="5"/>
      <c r="Y2194" s="11"/>
      <c r="Z2194" s="2"/>
      <c r="AA2194" s="64"/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2"/>
      <c r="DH2194" s="1"/>
      <c r="DI2194" s="1"/>
      <c r="DJ2194" s="1"/>
      <c r="DK2194" s="1"/>
      <c r="DL2194" s="1"/>
      <c r="DM2194" s="1"/>
    </row>
    <row r="2195" spans="1:117" x14ac:dyDescent="0.2">
      <c r="A2195" s="97"/>
      <c r="B2195" s="5"/>
      <c r="C2195" s="5"/>
      <c r="D2195" s="63"/>
      <c r="E2195" s="11"/>
      <c r="F2195" s="143"/>
      <c r="G2195" s="9"/>
      <c r="H2195" s="64"/>
      <c r="I2195" s="64"/>
      <c r="J2195" s="1"/>
      <c r="K2195" s="1"/>
      <c r="L2195" s="5"/>
      <c r="M2195" s="12"/>
      <c r="N2195" s="12"/>
      <c r="O2195" s="5"/>
      <c r="P2195" s="5"/>
      <c r="Q2195" s="10"/>
      <c r="R2195" s="37"/>
      <c r="S2195" s="5"/>
      <c r="T2195" s="6"/>
      <c r="U2195" s="10"/>
      <c r="V2195" s="10"/>
      <c r="W2195" s="12"/>
      <c r="X2195" s="5"/>
      <c r="Y2195" s="11"/>
      <c r="Z2195" s="2"/>
      <c r="AA2195" s="64"/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2"/>
      <c r="DH2195" s="1"/>
      <c r="DI2195" s="1"/>
      <c r="DJ2195" s="1"/>
      <c r="DK2195" s="1"/>
      <c r="DL2195" s="1"/>
      <c r="DM2195" s="1"/>
    </row>
    <row r="2196" spans="1:117" x14ac:dyDescent="0.2">
      <c r="A2196" s="97"/>
      <c r="B2196" s="5"/>
      <c r="C2196" s="5"/>
      <c r="D2196" s="63"/>
      <c r="E2196" s="11"/>
      <c r="F2196" s="143"/>
      <c r="G2196" s="9"/>
      <c r="H2196" s="64"/>
      <c r="I2196" s="64"/>
      <c r="J2196" s="1"/>
      <c r="K2196" s="1"/>
      <c r="L2196" s="5"/>
      <c r="M2196" s="12"/>
      <c r="N2196" s="12"/>
      <c r="O2196" s="5"/>
      <c r="P2196" s="5"/>
      <c r="Q2196" s="10"/>
      <c r="R2196" s="37"/>
      <c r="S2196" s="5"/>
      <c r="T2196" s="6"/>
      <c r="U2196" s="10"/>
      <c r="V2196" s="10"/>
      <c r="W2196" s="12"/>
      <c r="X2196" s="5"/>
      <c r="Y2196" s="11"/>
      <c r="Z2196" s="2"/>
      <c r="AA2196" s="64"/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2"/>
      <c r="DH2196" s="1"/>
      <c r="DI2196" s="1"/>
      <c r="DJ2196" s="1"/>
      <c r="DK2196" s="1"/>
      <c r="DL2196" s="1"/>
      <c r="DM2196" s="1"/>
    </row>
    <row r="2197" spans="1:117" x14ac:dyDescent="0.2">
      <c r="A2197" s="97"/>
      <c r="B2197" s="5"/>
      <c r="C2197" s="5"/>
      <c r="D2197" s="63"/>
      <c r="E2197" s="11"/>
      <c r="F2197" s="143"/>
      <c r="G2197" s="9"/>
      <c r="H2197" s="64"/>
      <c r="I2197" s="64"/>
      <c r="J2197" s="1"/>
      <c r="K2197" s="1"/>
      <c r="L2197" s="5"/>
      <c r="M2197" s="12"/>
      <c r="N2197" s="12"/>
      <c r="O2197" s="5"/>
      <c r="P2197" s="5"/>
      <c r="Q2197" s="10"/>
      <c r="R2197" s="37"/>
      <c r="S2197" s="5"/>
      <c r="T2197" s="6"/>
      <c r="U2197" s="10"/>
      <c r="V2197" s="10"/>
      <c r="W2197" s="12"/>
      <c r="X2197" s="5"/>
      <c r="Y2197" s="11"/>
      <c r="Z2197" s="2"/>
      <c r="AA2197" s="64"/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2"/>
      <c r="DH2197" s="1"/>
      <c r="DI2197" s="1"/>
      <c r="DJ2197" s="1"/>
      <c r="DK2197" s="1"/>
      <c r="DL2197" s="1"/>
      <c r="DM2197" s="1"/>
    </row>
    <row r="2198" spans="1:117" x14ac:dyDescent="0.2">
      <c r="A2198" s="97"/>
      <c r="B2198" s="5"/>
      <c r="C2198" s="5"/>
      <c r="D2198" s="63"/>
      <c r="E2198" s="11"/>
      <c r="F2198" s="143"/>
      <c r="G2198" s="9"/>
      <c r="H2198" s="64"/>
      <c r="I2198" s="64"/>
      <c r="J2198" s="1"/>
      <c r="K2198" s="1"/>
      <c r="L2198" s="5"/>
      <c r="M2198" s="12"/>
      <c r="N2198" s="12"/>
      <c r="O2198" s="5"/>
      <c r="P2198" s="5"/>
      <c r="Q2198" s="10"/>
      <c r="R2198" s="37"/>
      <c r="S2198" s="5"/>
      <c r="T2198" s="6"/>
      <c r="U2198" s="10"/>
      <c r="V2198" s="10"/>
      <c r="W2198" s="12"/>
      <c r="X2198" s="5"/>
      <c r="Y2198" s="11"/>
      <c r="Z2198" s="2"/>
      <c r="AA2198" s="64"/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2"/>
      <c r="DH2198" s="1"/>
      <c r="DI2198" s="1"/>
      <c r="DJ2198" s="1"/>
      <c r="DK2198" s="1"/>
      <c r="DL2198" s="1"/>
      <c r="DM2198" s="1"/>
    </row>
    <row r="2199" spans="1:117" x14ac:dyDescent="0.2">
      <c r="A2199" s="97"/>
      <c r="B2199" s="5"/>
      <c r="C2199" s="5"/>
      <c r="D2199" s="63"/>
      <c r="E2199" s="11"/>
      <c r="F2199" s="143"/>
      <c r="G2199" s="9"/>
      <c r="H2199" s="64"/>
      <c r="I2199" s="64"/>
      <c r="J2199" s="1"/>
      <c r="K2199" s="1"/>
      <c r="L2199" s="5"/>
      <c r="M2199" s="12"/>
      <c r="N2199" s="12"/>
      <c r="O2199" s="5"/>
      <c r="P2199" s="5"/>
      <c r="Q2199" s="10"/>
      <c r="R2199" s="37"/>
      <c r="S2199" s="5"/>
      <c r="T2199" s="6"/>
      <c r="U2199" s="10"/>
      <c r="V2199" s="10"/>
      <c r="W2199" s="12"/>
      <c r="X2199" s="5"/>
      <c r="Y2199" s="11"/>
      <c r="Z2199" s="2"/>
      <c r="AA2199" s="64"/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2"/>
      <c r="DH2199" s="1"/>
      <c r="DI2199" s="1"/>
      <c r="DJ2199" s="1"/>
      <c r="DK2199" s="1"/>
      <c r="DL2199" s="1"/>
      <c r="DM2199" s="1"/>
    </row>
    <row r="2200" spans="1:117" x14ac:dyDescent="0.2">
      <c r="A2200" s="97"/>
      <c r="B2200" s="5"/>
      <c r="C2200" s="5"/>
      <c r="D2200" s="63"/>
      <c r="E2200" s="11"/>
      <c r="F2200" s="143"/>
      <c r="G2200" s="9"/>
      <c r="H2200" s="64"/>
      <c r="I2200" s="64"/>
      <c r="J2200" s="1"/>
      <c r="K2200" s="1"/>
      <c r="L2200" s="5"/>
      <c r="M2200" s="12"/>
      <c r="N2200" s="12"/>
      <c r="O2200" s="5"/>
      <c r="P2200" s="5"/>
      <c r="Q2200" s="10"/>
      <c r="R2200" s="37"/>
      <c r="S2200" s="5"/>
      <c r="T2200" s="6"/>
      <c r="U2200" s="10"/>
      <c r="V2200" s="10"/>
      <c r="W2200" s="12"/>
      <c r="X2200" s="5"/>
      <c r="Y2200" s="11"/>
      <c r="Z2200" s="2"/>
      <c r="AA2200" s="64"/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2"/>
      <c r="DH2200" s="1"/>
      <c r="DI2200" s="1"/>
      <c r="DJ2200" s="1"/>
      <c r="DK2200" s="1"/>
      <c r="DL2200" s="1"/>
      <c r="DM2200" s="1"/>
    </row>
    <row r="2201" spans="1:117" x14ac:dyDescent="0.2">
      <c r="A2201" s="97"/>
      <c r="B2201" s="5"/>
      <c r="C2201" s="5"/>
      <c r="D2201" s="63"/>
      <c r="E2201" s="11"/>
      <c r="F2201" s="143"/>
      <c r="G2201" s="9"/>
      <c r="H2201" s="64"/>
      <c r="I2201" s="64"/>
      <c r="J2201" s="1"/>
      <c r="K2201" s="1"/>
      <c r="L2201" s="5"/>
      <c r="M2201" s="12"/>
      <c r="N2201" s="12"/>
      <c r="O2201" s="5"/>
      <c r="P2201" s="5"/>
      <c r="Q2201" s="10"/>
      <c r="R2201" s="37"/>
      <c r="S2201" s="5"/>
      <c r="T2201" s="6"/>
      <c r="U2201" s="10"/>
      <c r="V2201" s="10"/>
      <c r="W2201" s="12"/>
      <c r="X2201" s="5"/>
      <c r="Y2201" s="11"/>
      <c r="Z2201" s="2"/>
      <c r="AA2201" s="64"/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2"/>
      <c r="DH2201" s="1"/>
      <c r="DI2201" s="1"/>
      <c r="DJ2201" s="1"/>
      <c r="DK2201" s="1"/>
      <c r="DL2201" s="1"/>
      <c r="DM2201" s="1"/>
    </row>
    <row r="2202" spans="1:117" x14ac:dyDescent="0.2">
      <c r="A2202" s="97"/>
      <c r="B2202" s="5"/>
      <c r="C2202" s="5"/>
      <c r="D2202" s="63"/>
      <c r="E2202" s="11"/>
      <c r="F2202" s="143"/>
      <c r="G2202" s="9"/>
      <c r="H2202" s="64"/>
      <c r="I2202" s="64"/>
      <c r="J2202" s="1"/>
      <c r="K2202" s="1"/>
      <c r="L2202" s="5"/>
      <c r="M2202" s="12"/>
      <c r="N2202" s="12"/>
      <c r="O2202" s="5"/>
      <c r="P2202" s="5"/>
      <c r="Q2202" s="10"/>
      <c r="R2202" s="37"/>
      <c r="S2202" s="5"/>
      <c r="T2202" s="6"/>
      <c r="U2202" s="10"/>
      <c r="V2202" s="10"/>
      <c r="W2202" s="12"/>
      <c r="X2202" s="5"/>
      <c r="Y2202" s="11"/>
      <c r="Z2202" s="2"/>
      <c r="AA2202" s="64"/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2"/>
      <c r="DH2202" s="1"/>
      <c r="DI2202" s="1"/>
      <c r="DJ2202" s="1"/>
      <c r="DK2202" s="1"/>
      <c r="DL2202" s="1"/>
      <c r="DM2202" s="1"/>
    </row>
    <row r="2203" spans="1:117" x14ac:dyDescent="0.2">
      <c r="A2203" s="97"/>
      <c r="B2203" s="5"/>
      <c r="C2203" s="5"/>
      <c r="D2203" s="63"/>
      <c r="E2203" s="11"/>
      <c r="F2203" s="143"/>
      <c r="G2203" s="9"/>
      <c r="H2203" s="64"/>
      <c r="I2203" s="64"/>
      <c r="J2203" s="1"/>
      <c r="K2203" s="1"/>
      <c r="L2203" s="5"/>
      <c r="M2203" s="12"/>
      <c r="N2203" s="12"/>
      <c r="O2203" s="5"/>
      <c r="P2203" s="5"/>
      <c r="Q2203" s="10"/>
      <c r="R2203" s="37"/>
      <c r="S2203" s="5"/>
      <c r="T2203" s="6"/>
      <c r="U2203" s="10"/>
      <c r="V2203" s="10"/>
      <c r="W2203" s="12"/>
      <c r="X2203" s="5"/>
      <c r="Y2203" s="11"/>
      <c r="Z2203" s="2"/>
      <c r="AA2203" s="64"/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2"/>
      <c r="DH2203" s="1"/>
      <c r="DI2203" s="1"/>
      <c r="DJ2203" s="1"/>
      <c r="DK2203" s="1"/>
      <c r="DL2203" s="1"/>
      <c r="DM2203" s="1"/>
    </row>
    <row r="2204" spans="1:117" x14ac:dyDescent="0.2">
      <c r="A2204" s="97"/>
      <c r="B2204" s="5"/>
      <c r="C2204" s="5"/>
      <c r="D2204" s="63"/>
      <c r="E2204" s="11"/>
      <c r="F2204" s="143"/>
      <c r="G2204" s="9"/>
      <c r="H2204" s="64"/>
      <c r="I2204" s="64"/>
      <c r="J2204" s="1"/>
      <c r="K2204" s="1"/>
      <c r="L2204" s="5"/>
      <c r="M2204" s="12"/>
      <c r="N2204" s="12"/>
      <c r="O2204" s="5"/>
      <c r="P2204" s="5"/>
      <c r="Q2204" s="10"/>
      <c r="R2204" s="37"/>
      <c r="S2204" s="5"/>
      <c r="T2204" s="6"/>
      <c r="U2204" s="10"/>
      <c r="V2204" s="10"/>
      <c r="W2204" s="12"/>
      <c r="X2204" s="5"/>
      <c r="Y2204" s="11"/>
      <c r="Z2204" s="2"/>
      <c r="AA2204" s="64"/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2"/>
      <c r="DH2204" s="1"/>
      <c r="DI2204" s="1"/>
      <c r="DJ2204" s="1"/>
      <c r="DK2204" s="1"/>
      <c r="DL2204" s="1"/>
      <c r="DM2204" s="1"/>
    </row>
    <row r="2205" spans="1:117" x14ac:dyDescent="0.2">
      <c r="A2205" s="97"/>
      <c r="B2205" s="5"/>
      <c r="C2205" s="5"/>
      <c r="D2205" s="63"/>
      <c r="E2205" s="11"/>
      <c r="F2205" s="143"/>
      <c r="G2205" s="9"/>
      <c r="H2205" s="64"/>
      <c r="I2205" s="64"/>
      <c r="J2205" s="1"/>
      <c r="K2205" s="1"/>
      <c r="L2205" s="5"/>
      <c r="M2205" s="12"/>
      <c r="N2205" s="12"/>
      <c r="O2205" s="5"/>
      <c r="P2205" s="5"/>
      <c r="Q2205" s="10"/>
      <c r="R2205" s="37"/>
      <c r="S2205" s="5"/>
      <c r="T2205" s="6"/>
      <c r="U2205" s="10"/>
      <c r="V2205" s="10"/>
      <c r="W2205" s="12"/>
      <c r="X2205" s="5"/>
      <c r="Y2205" s="11"/>
      <c r="Z2205" s="2"/>
      <c r="AA2205" s="64"/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2"/>
      <c r="DH2205" s="1"/>
      <c r="DI2205" s="1"/>
      <c r="DJ2205" s="1"/>
      <c r="DK2205" s="1"/>
      <c r="DL2205" s="1"/>
      <c r="DM2205" s="1"/>
    </row>
    <row r="2206" spans="1:117" x14ac:dyDescent="0.2">
      <c r="A2206" s="97"/>
      <c r="B2206" s="5"/>
      <c r="C2206" s="5"/>
      <c r="D2206" s="63"/>
      <c r="E2206" s="11"/>
      <c r="F2206" s="143"/>
      <c r="G2206" s="9"/>
      <c r="H2206" s="64"/>
      <c r="I2206" s="64"/>
      <c r="J2206" s="1"/>
      <c r="K2206" s="1"/>
      <c r="L2206" s="5"/>
      <c r="M2206" s="12"/>
      <c r="N2206" s="12"/>
      <c r="O2206" s="5"/>
      <c r="P2206" s="5"/>
      <c r="Q2206" s="10"/>
      <c r="R2206" s="37"/>
      <c r="S2206" s="5"/>
      <c r="T2206" s="6"/>
      <c r="U2206" s="10"/>
      <c r="V2206" s="10"/>
      <c r="W2206" s="12"/>
      <c r="X2206" s="5"/>
      <c r="Y2206" s="11"/>
      <c r="Z2206" s="2"/>
      <c r="AA2206" s="64"/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2"/>
      <c r="DH2206" s="1"/>
      <c r="DI2206" s="1"/>
      <c r="DJ2206" s="1"/>
      <c r="DK2206" s="1"/>
      <c r="DL2206" s="1"/>
      <c r="DM2206" s="1"/>
    </row>
    <row r="2207" spans="1:117" x14ac:dyDescent="0.2">
      <c r="A2207" s="97"/>
      <c r="B2207" s="5"/>
      <c r="C2207" s="5"/>
      <c r="D2207" s="63"/>
      <c r="E2207" s="11"/>
      <c r="F2207" s="143"/>
      <c r="G2207" s="9"/>
      <c r="H2207" s="64"/>
      <c r="I2207" s="64"/>
      <c r="J2207" s="1"/>
      <c r="K2207" s="1"/>
      <c r="L2207" s="5"/>
      <c r="M2207" s="12"/>
      <c r="N2207" s="12"/>
      <c r="O2207" s="5"/>
      <c r="P2207" s="5"/>
      <c r="Q2207" s="10"/>
      <c r="R2207" s="37"/>
      <c r="S2207" s="5"/>
      <c r="T2207" s="6"/>
      <c r="U2207" s="10"/>
      <c r="V2207" s="10"/>
      <c r="W2207" s="12"/>
      <c r="X2207" s="5"/>
      <c r="Y2207" s="11"/>
      <c r="Z2207" s="2"/>
      <c r="AA2207" s="64"/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2"/>
      <c r="DH2207" s="1"/>
      <c r="DI2207" s="1"/>
      <c r="DJ2207" s="1"/>
      <c r="DK2207" s="1"/>
      <c r="DL2207" s="1"/>
      <c r="DM2207" s="1"/>
    </row>
    <row r="2208" spans="1:117" x14ac:dyDescent="0.2">
      <c r="A2208" s="97"/>
      <c r="B2208" s="5"/>
      <c r="C2208" s="5"/>
      <c r="D2208" s="63"/>
      <c r="E2208" s="11"/>
      <c r="F2208" s="143"/>
      <c r="G2208" s="9"/>
      <c r="H2208" s="64"/>
      <c r="I2208" s="64"/>
      <c r="J2208" s="1"/>
      <c r="K2208" s="1"/>
      <c r="L2208" s="5"/>
      <c r="M2208" s="12"/>
      <c r="N2208" s="12"/>
      <c r="O2208" s="5"/>
      <c r="P2208" s="5"/>
      <c r="Q2208" s="10"/>
      <c r="R2208" s="37"/>
      <c r="S2208" s="5"/>
      <c r="T2208" s="6"/>
      <c r="U2208" s="10"/>
      <c r="V2208" s="10"/>
      <c r="W2208" s="12"/>
      <c r="X2208" s="5"/>
      <c r="Y2208" s="11"/>
      <c r="Z2208" s="2"/>
      <c r="AA2208" s="64"/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2"/>
      <c r="DH2208" s="1"/>
      <c r="DI2208" s="1"/>
      <c r="DJ2208" s="1"/>
      <c r="DK2208" s="1"/>
      <c r="DL2208" s="1"/>
      <c r="DM2208" s="1"/>
    </row>
    <row r="2209" spans="1:117" x14ac:dyDescent="0.2">
      <c r="A2209" s="97"/>
      <c r="B2209" s="5"/>
      <c r="C2209" s="5"/>
      <c r="D2209" s="63"/>
      <c r="E2209" s="11"/>
      <c r="F2209" s="143"/>
      <c r="G2209" s="9"/>
      <c r="H2209" s="64"/>
      <c r="I2209" s="64"/>
      <c r="J2209" s="1"/>
      <c r="K2209" s="1"/>
      <c r="L2209" s="5"/>
      <c r="M2209" s="12"/>
      <c r="N2209" s="12"/>
      <c r="O2209" s="5"/>
      <c r="P2209" s="5"/>
      <c r="Q2209" s="10"/>
      <c r="R2209" s="37"/>
      <c r="S2209" s="5"/>
      <c r="T2209" s="6"/>
      <c r="U2209" s="10"/>
      <c r="V2209" s="10"/>
      <c r="W2209" s="12"/>
      <c r="X2209" s="5"/>
      <c r="Y2209" s="11"/>
      <c r="Z2209" s="2"/>
      <c r="AA2209" s="64"/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2"/>
      <c r="DH2209" s="1"/>
      <c r="DI2209" s="1"/>
      <c r="DJ2209" s="1"/>
      <c r="DK2209" s="1"/>
      <c r="DL2209" s="1"/>
      <c r="DM2209" s="1"/>
    </row>
    <row r="2210" spans="1:117" x14ac:dyDescent="0.2">
      <c r="A2210" s="97"/>
      <c r="B2210" s="5"/>
      <c r="C2210" s="5"/>
      <c r="D2210" s="63"/>
      <c r="E2210" s="11"/>
      <c r="F2210" s="143"/>
      <c r="G2210" s="9"/>
      <c r="H2210" s="64"/>
      <c r="I2210" s="64"/>
      <c r="J2210" s="1"/>
      <c r="K2210" s="1"/>
      <c r="L2210" s="5"/>
      <c r="M2210" s="12"/>
      <c r="N2210" s="12"/>
      <c r="O2210" s="5"/>
      <c r="P2210" s="5"/>
      <c r="Q2210" s="10"/>
      <c r="R2210" s="37"/>
      <c r="S2210" s="5"/>
      <c r="T2210" s="6"/>
      <c r="U2210" s="10"/>
      <c r="V2210" s="10"/>
      <c r="W2210" s="12"/>
      <c r="X2210" s="5"/>
      <c r="Y2210" s="11"/>
      <c r="Z2210" s="2"/>
      <c r="AA2210" s="64"/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2"/>
      <c r="DH2210" s="1"/>
      <c r="DI2210" s="1"/>
      <c r="DJ2210" s="1"/>
      <c r="DK2210" s="1"/>
      <c r="DL2210" s="1"/>
      <c r="DM2210" s="1"/>
    </row>
    <row r="2211" spans="1:117" x14ac:dyDescent="0.2">
      <c r="A2211" s="97"/>
      <c r="B2211" s="5"/>
      <c r="C2211" s="5"/>
      <c r="D2211" s="63"/>
      <c r="E2211" s="11"/>
      <c r="F2211" s="143"/>
      <c r="G2211" s="9"/>
      <c r="H2211" s="64"/>
      <c r="I2211" s="64"/>
      <c r="J2211" s="1"/>
      <c r="K2211" s="1"/>
      <c r="L2211" s="5"/>
      <c r="M2211" s="12"/>
      <c r="N2211" s="12"/>
      <c r="O2211" s="5"/>
      <c r="P2211" s="5"/>
      <c r="Q2211" s="10"/>
      <c r="R2211" s="37"/>
      <c r="S2211" s="5"/>
      <c r="T2211" s="6"/>
      <c r="U2211" s="10"/>
      <c r="V2211" s="10"/>
      <c r="W2211" s="12"/>
      <c r="X2211" s="5"/>
      <c r="Y2211" s="11"/>
      <c r="Z2211" s="2"/>
      <c r="AA2211" s="64"/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2"/>
      <c r="DH2211" s="1"/>
      <c r="DI2211" s="1"/>
      <c r="DJ2211" s="1"/>
      <c r="DK2211" s="1"/>
      <c r="DL2211" s="1"/>
      <c r="DM2211" s="1"/>
    </row>
    <row r="2212" spans="1:117" x14ac:dyDescent="0.2">
      <c r="A2212" s="97"/>
      <c r="B2212" s="5"/>
      <c r="C2212" s="5"/>
      <c r="D2212" s="63"/>
      <c r="E2212" s="11"/>
      <c r="F2212" s="143"/>
      <c r="G2212" s="9"/>
      <c r="H2212" s="64"/>
      <c r="I2212" s="64"/>
      <c r="J2212" s="1"/>
      <c r="K2212" s="1"/>
      <c r="L2212" s="5"/>
      <c r="M2212" s="12"/>
      <c r="N2212" s="12"/>
      <c r="O2212" s="5"/>
      <c r="P2212" s="5"/>
      <c r="Q2212" s="10"/>
      <c r="R2212" s="37"/>
      <c r="S2212" s="5"/>
      <c r="T2212" s="6"/>
      <c r="U2212" s="10"/>
      <c r="V2212" s="10"/>
      <c r="W2212" s="12"/>
      <c r="X2212" s="5"/>
      <c r="Y2212" s="11"/>
      <c r="Z2212" s="2"/>
      <c r="AA2212" s="64"/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2"/>
      <c r="DH2212" s="1"/>
      <c r="DI2212" s="1"/>
      <c r="DJ2212" s="1"/>
      <c r="DK2212" s="1"/>
      <c r="DL2212" s="1"/>
      <c r="DM2212" s="1"/>
    </row>
    <row r="2213" spans="1:117" x14ac:dyDescent="0.2">
      <c r="A2213" s="97"/>
      <c r="B2213" s="5"/>
      <c r="C2213" s="5"/>
      <c r="D2213" s="63"/>
      <c r="E2213" s="11"/>
      <c r="F2213" s="143"/>
      <c r="G2213" s="9"/>
      <c r="H2213" s="64"/>
      <c r="I2213" s="64"/>
      <c r="J2213" s="1"/>
      <c r="K2213" s="1"/>
      <c r="L2213" s="5"/>
      <c r="M2213" s="12"/>
      <c r="N2213" s="12"/>
      <c r="O2213" s="5"/>
      <c r="P2213" s="5"/>
      <c r="Q2213" s="10"/>
      <c r="R2213" s="37"/>
      <c r="S2213" s="5"/>
      <c r="T2213" s="6"/>
      <c r="U2213" s="10"/>
      <c r="V2213" s="10"/>
      <c r="W2213" s="12"/>
      <c r="X2213" s="5"/>
      <c r="Y2213" s="11"/>
      <c r="Z2213" s="2"/>
      <c r="AA2213" s="64"/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2"/>
      <c r="DH2213" s="1"/>
      <c r="DI2213" s="1"/>
      <c r="DJ2213" s="1"/>
      <c r="DK2213" s="1"/>
      <c r="DL2213" s="1"/>
      <c r="DM2213" s="1"/>
    </row>
    <row r="2214" spans="1:117" x14ac:dyDescent="0.2">
      <c r="A2214" s="97"/>
      <c r="B2214" s="5"/>
      <c r="C2214" s="5"/>
      <c r="D2214" s="63"/>
      <c r="E2214" s="11"/>
      <c r="F2214" s="143"/>
      <c r="G2214" s="9"/>
      <c r="H2214" s="64"/>
      <c r="I2214" s="64"/>
      <c r="J2214" s="1"/>
      <c r="K2214" s="1"/>
      <c r="L2214" s="5"/>
      <c r="M2214" s="12"/>
      <c r="N2214" s="12"/>
      <c r="O2214" s="5"/>
      <c r="P2214" s="5"/>
      <c r="Q2214" s="10"/>
      <c r="R2214" s="37"/>
      <c r="S2214" s="5"/>
      <c r="T2214" s="6"/>
      <c r="U2214" s="10"/>
      <c r="V2214" s="10"/>
      <c r="W2214" s="12"/>
      <c r="X2214" s="5"/>
      <c r="Y2214" s="11"/>
      <c r="Z2214" s="2"/>
      <c r="AA2214" s="64"/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2"/>
      <c r="DH2214" s="1"/>
      <c r="DI2214" s="1"/>
      <c r="DJ2214" s="1"/>
      <c r="DK2214" s="1"/>
      <c r="DL2214" s="1"/>
      <c r="DM2214" s="1"/>
    </row>
    <row r="2215" spans="1:117" x14ac:dyDescent="0.2">
      <c r="A2215" s="97"/>
      <c r="B2215" s="5"/>
      <c r="C2215" s="5"/>
      <c r="D2215" s="63"/>
      <c r="E2215" s="11"/>
      <c r="F2215" s="143"/>
      <c r="G2215" s="9"/>
      <c r="H2215" s="64"/>
      <c r="I2215" s="64"/>
      <c r="J2215" s="1"/>
      <c r="K2215" s="1"/>
      <c r="L2215" s="5"/>
      <c r="M2215" s="12"/>
      <c r="N2215" s="12"/>
      <c r="O2215" s="5"/>
      <c r="P2215" s="5"/>
      <c r="Q2215" s="10"/>
      <c r="R2215" s="37"/>
      <c r="S2215" s="5"/>
      <c r="T2215" s="6"/>
      <c r="U2215" s="10"/>
      <c r="V2215" s="10"/>
      <c r="W2215" s="12"/>
      <c r="X2215" s="5"/>
      <c r="Y2215" s="11"/>
      <c r="Z2215" s="2"/>
      <c r="AA2215" s="64"/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2"/>
      <c r="DH2215" s="1"/>
      <c r="DI2215" s="1"/>
      <c r="DJ2215" s="1"/>
      <c r="DK2215" s="1"/>
      <c r="DL2215" s="1"/>
      <c r="DM2215" s="1"/>
    </row>
    <row r="2216" spans="1:117" x14ac:dyDescent="0.2">
      <c r="A2216" s="97"/>
      <c r="B2216" s="5"/>
      <c r="C2216" s="5"/>
      <c r="D2216" s="63"/>
      <c r="E2216" s="11"/>
      <c r="F2216" s="143"/>
      <c r="G2216" s="9"/>
      <c r="H2216" s="64"/>
      <c r="I2216" s="64"/>
      <c r="J2216" s="1"/>
      <c r="K2216" s="1"/>
      <c r="L2216" s="5"/>
      <c r="M2216" s="12"/>
      <c r="N2216" s="12"/>
      <c r="O2216" s="5"/>
      <c r="P2216" s="5"/>
      <c r="Q2216" s="10"/>
      <c r="R2216" s="37"/>
      <c r="S2216" s="5"/>
      <c r="T2216" s="6"/>
      <c r="U2216" s="10"/>
      <c r="V2216" s="10"/>
      <c r="W2216" s="12"/>
      <c r="X2216" s="5"/>
      <c r="Y2216" s="11"/>
      <c r="Z2216" s="2"/>
      <c r="AA2216" s="64"/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2"/>
      <c r="DH2216" s="1"/>
      <c r="DI2216" s="1"/>
      <c r="DJ2216" s="1"/>
      <c r="DK2216" s="1"/>
      <c r="DL2216" s="1"/>
      <c r="DM2216" s="1"/>
    </row>
    <row r="2217" spans="1:117" x14ac:dyDescent="0.2">
      <c r="A2217" s="97"/>
      <c r="B2217" s="5"/>
      <c r="C2217" s="5"/>
      <c r="D2217" s="63"/>
      <c r="E2217" s="11"/>
      <c r="F2217" s="143"/>
      <c r="G2217" s="9"/>
      <c r="H2217" s="64"/>
      <c r="I2217" s="64"/>
      <c r="J2217" s="1"/>
      <c r="K2217" s="1"/>
      <c r="L2217" s="5"/>
      <c r="M2217" s="12"/>
      <c r="N2217" s="12"/>
      <c r="O2217" s="5"/>
      <c r="P2217" s="5"/>
      <c r="Q2217" s="10"/>
      <c r="R2217" s="37"/>
      <c r="S2217" s="5"/>
      <c r="T2217" s="6"/>
      <c r="U2217" s="10"/>
      <c r="V2217" s="10"/>
      <c r="W2217" s="12"/>
      <c r="X2217" s="5"/>
      <c r="Y2217" s="11"/>
      <c r="Z2217" s="2"/>
      <c r="AA2217" s="64"/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2"/>
      <c r="DH2217" s="1"/>
      <c r="DI2217" s="1"/>
      <c r="DJ2217" s="1"/>
      <c r="DK2217" s="1"/>
      <c r="DL2217" s="1"/>
      <c r="DM2217" s="1"/>
    </row>
    <row r="2218" spans="1:117" x14ac:dyDescent="0.2">
      <c r="A2218" s="97"/>
      <c r="B2218" s="5"/>
      <c r="C2218" s="5"/>
      <c r="D2218" s="63"/>
      <c r="E2218" s="11"/>
      <c r="F2218" s="143"/>
      <c r="G2218" s="9"/>
      <c r="H2218" s="64"/>
      <c r="I2218" s="64"/>
      <c r="J2218" s="1"/>
      <c r="K2218" s="1"/>
      <c r="L2218" s="5"/>
      <c r="M2218" s="12"/>
      <c r="N2218" s="12"/>
      <c r="O2218" s="5"/>
      <c r="P2218" s="5"/>
      <c r="Q2218" s="10"/>
      <c r="R2218" s="37"/>
      <c r="S2218" s="5"/>
      <c r="T2218" s="6"/>
      <c r="U2218" s="10"/>
      <c r="V2218" s="10"/>
      <c r="W2218" s="12"/>
      <c r="X2218" s="5"/>
      <c r="Y2218" s="11"/>
      <c r="Z2218" s="2"/>
      <c r="AA2218" s="64"/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2"/>
      <c r="DH2218" s="1"/>
      <c r="DI2218" s="1"/>
      <c r="DJ2218" s="1"/>
      <c r="DK2218" s="1"/>
      <c r="DL2218" s="1"/>
      <c r="DM2218" s="1"/>
    </row>
    <row r="2219" spans="1:117" x14ac:dyDescent="0.2">
      <c r="A2219" s="97"/>
      <c r="B2219" s="5"/>
      <c r="C2219" s="5"/>
      <c r="D2219" s="63"/>
      <c r="E2219" s="11"/>
      <c r="F2219" s="143"/>
      <c r="G2219" s="9"/>
      <c r="H2219" s="64"/>
      <c r="I2219" s="64"/>
      <c r="J2219" s="1"/>
      <c r="K2219" s="1"/>
      <c r="L2219" s="5"/>
      <c r="M2219" s="12"/>
      <c r="N2219" s="12"/>
      <c r="O2219" s="5"/>
      <c r="P2219" s="5"/>
      <c r="Q2219" s="10"/>
      <c r="R2219" s="37"/>
      <c r="S2219" s="5"/>
      <c r="T2219" s="6"/>
      <c r="U2219" s="10"/>
      <c r="V2219" s="10"/>
      <c r="W2219" s="12"/>
      <c r="X2219" s="5"/>
      <c r="Y2219" s="11"/>
      <c r="Z2219" s="2"/>
      <c r="AA2219" s="64"/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2"/>
      <c r="DH2219" s="1"/>
      <c r="DI2219" s="1"/>
      <c r="DJ2219" s="1"/>
      <c r="DK2219" s="1"/>
      <c r="DL2219" s="1"/>
      <c r="DM2219" s="1"/>
    </row>
    <row r="2220" spans="1:117" x14ac:dyDescent="0.2">
      <c r="A2220" s="97"/>
      <c r="B2220" s="5"/>
      <c r="C2220" s="5"/>
      <c r="D2220" s="63"/>
      <c r="E2220" s="11"/>
      <c r="F2220" s="143"/>
      <c r="G2220" s="9"/>
      <c r="H2220" s="64"/>
      <c r="I2220" s="64"/>
      <c r="J2220" s="1"/>
      <c r="K2220" s="1"/>
      <c r="L2220" s="5"/>
      <c r="M2220" s="12"/>
      <c r="N2220" s="12"/>
      <c r="O2220" s="5"/>
      <c r="P2220" s="5"/>
      <c r="Q2220" s="10"/>
      <c r="R2220" s="37"/>
      <c r="S2220" s="5"/>
      <c r="T2220" s="6"/>
      <c r="U2220" s="10"/>
      <c r="V2220" s="10"/>
      <c r="W2220" s="12"/>
      <c r="X2220" s="5"/>
      <c r="Y2220" s="11"/>
      <c r="Z2220" s="2"/>
      <c r="AA2220" s="64"/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2"/>
      <c r="DH2220" s="1"/>
      <c r="DI2220" s="1"/>
      <c r="DJ2220" s="1"/>
      <c r="DK2220" s="1"/>
      <c r="DL2220" s="1"/>
      <c r="DM2220" s="1"/>
    </row>
    <row r="2221" spans="1:117" x14ac:dyDescent="0.2">
      <c r="A2221" s="97"/>
      <c r="B2221" s="5"/>
      <c r="C2221" s="5"/>
      <c r="D2221" s="63"/>
      <c r="E2221" s="11"/>
      <c r="F2221" s="143"/>
      <c r="G2221" s="9"/>
      <c r="H2221" s="64"/>
      <c r="I2221" s="64"/>
      <c r="J2221" s="1"/>
      <c r="K2221" s="1"/>
      <c r="L2221" s="5"/>
      <c r="M2221" s="12"/>
      <c r="N2221" s="12"/>
      <c r="O2221" s="5"/>
      <c r="P2221" s="5"/>
      <c r="Q2221" s="10"/>
      <c r="R2221" s="37"/>
      <c r="S2221" s="5"/>
      <c r="T2221" s="6"/>
      <c r="U2221" s="10"/>
      <c r="V2221" s="10"/>
      <c r="W2221" s="12"/>
      <c r="X2221" s="5"/>
      <c r="Y2221" s="11"/>
      <c r="Z2221" s="2"/>
      <c r="AA2221" s="64"/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2"/>
      <c r="DH2221" s="1"/>
      <c r="DI2221" s="1"/>
      <c r="DJ2221" s="1"/>
      <c r="DK2221" s="1"/>
      <c r="DL2221" s="1"/>
      <c r="DM2221" s="1"/>
    </row>
    <row r="2222" spans="1:117" x14ac:dyDescent="0.2">
      <c r="A2222" s="97"/>
      <c r="B2222" s="5"/>
      <c r="C2222" s="5"/>
      <c r="D2222" s="63"/>
      <c r="E2222" s="11"/>
      <c r="F2222" s="143"/>
      <c r="G2222" s="9"/>
      <c r="H2222" s="64"/>
      <c r="I2222" s="64"/>
      <c r="J2222" s="1"/>
      <c r="K2222" s="1"/>
      <c r="L2222" s="5"/>
      <c r="M2222" s="12"/>
      <c r="N2222" s="12"/>
      <c r="O2222" s="5"/>
      <c r="P2222" s="5"/>
      <c r="Q2222" s="10"/>
      <c r="R2222" s="37"/>
      <c r="S2222" s="5"/>
      <c r="T2222" s="6"/>
      <c r="U2222" s="10"/>
      <c r="V2222" s="10"/>
      <c r="W2222" s="12"/>
      <c r="X2222" s="5"/>
      <c r="Y2222" s="11"/>
      <c r="Z2222" s="2"/>
      <c r="AA2222" s="64"/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2"/>
      <c r="DH2222" s="1"/>
      <c r="DI2222" s="1"/>
      <c r="DJ2222" s="1"/>
      <c r="DK2222" s="1"/>
      <c r="DL2222" s="1"/>
      <c r="DM2222" s="1"/>
    </row>
    <row r="2223" spans="1:117" x14ac:dyDescent="0.2">
      <c r="A2223" s="97"/>
      <c r="B2223" s="5"/>
      <c r="C2223" s="5"/>
      <c r="D2223" s="63"/>
      <c r="E2223" s="11"/>
      <c r="F2223" s="143"/>
      <c r="G2223" s="9"/>
      <c r="H2223" s="64"/>
      <c r="I2223" s="64"/>
      <c r="J2223" s="1"/>
      <c r="K2223" s="1"/>
      <c r="L2223" s="5"/>
      <c r="M2223" s="12"/>
      <c r="N2223" s="12"/>
      <c r="O2223" s="5"/>
      <c r="P2223" s="5"/>
      <c r="Q2223" s="10"/>
      <c r="R2223" s="37"/>
      <c r="S2223" s="5"/>
      <c r="T2223" s="6"/>
      <c r="U2223" s="10"/>
      <c r="V2223" s="10"/>
      <c r="W2223" s="12"/>
      <c r="X2223" s="5"/>
      <c r="Y2223" s="11"/>
      <c r="Z2223" s="2"/>
      <c r="AA2223" s="64"/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2"/>
      <c r="DH2223" s="1"/>
      <c r="DI2223" s="1"/>
      <c r="DJ2223" s="1"/>
      <c r="DK2223" s="1"/>
      <c r="DL2223" s="1"/>
      <c r="DM2223" s="1"/>
    </row>
    <row r="2224" spans="1:117" x14ac:dyDescent="0.2">
      <c r="A2224" s="97"/>
      <c r="B2224" s="5"/>
      <c r="C2224" s="5"/>
      <c r="D2224" s="63"/>
      <c r="E2224" s="11"/>
      <c r="F2224" s="143"/>
      <c r="G2224" s="9"/>
      <c r="H2224" s="64"/>
      <c r="I2224" s="64"/>
      <c r="J2224" s="1"/>
      <c r="K2224" s="1"/>
      <c r="L2224" s="5"/>
      <c r="M2224" s="12"/>
      <c r="N2224" s="12"/>
      <c r="O2224" s="5"/>
      <c r="P2224" s="5"/>
      <c r="Q2224" s="10"/>
      <c r="R2224" s="37"/>
      <c r="S2224" s="5"/>
      <c r="T2224" s="6"/>
      <c r="U2224" s="10"/>
      <c r="V2224" s="10"/>
      <c r="W2224" s="12"/>
      <c r="X2224" s="5"/>
      <c r="Y2224" s="11"/>
      <c r="Z2224" s="2"/>
      <c r="AA2224" s="64"/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2"/>
      <c r="DH2224" s="1"/>
      <c r="DI2224" s="1"/>
      <c r="DJ2224" s="1"/>
      <c r="DK2224" s="1"/>
      <c r="DL2224" s="1"/>
      <c r="DM2224" s="1"/>
    </row>
    <row r="2225" spans="1:117" x14ac:dyDescent="0.2">
      <c r="A2225" s="97"/>
      <c r="B2225" s="5"/>
      <c r="C2225" s="5"/>
      <c r="D2225" s="63"/>
      <c r="E2225" s="11"/>
      <c r="F2225" s="143"/>
      <c r="G2225" s="9"/>
      <c r="H2225" s="64"/>
      <c r="I2225" s="64"/>
      <c r="J2225" s="1"/>
      <c r="K2225" s="1"/>
      <c r="L2225" s="5"/>
      <c r="M2225" s="12"/>
      <c r="N2225" s="12"/>
      <c r="O2225" s="5"/>
      <c r="P2225" s="5"/>
      <c r="Q2225" s="10"/>
      <c r="R2225" s="37"/>
      <c r="S2225" s="5"/>
      <c r="T2225" s="6"/>
      <c r="U2225" s="10"/>
      <c r="V2225" s="10"/>
      <c r="W2225" s="12"/>
      <c r="X2225" s="5"/>
      <c r="Y2225" s="11"/>
      <c r="Z2225" s="2"/>
      <c r="AA2225" s="64"/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2"/>
      <c r="DH2225" s="1"/>
      <c r="DI2225" s="1"/>
      <c r="DJ2225" s="1"/>
      <c r="DK2225" s="1"/>
      <c r="DL2225" s="1"/>
      <c r="DM2225" s="1"/>
    </row>
    <row r="2226" spans="1:117" x14ac:dyDescent="0.2">
      <c r="A2226" s="97"/>
      <c r="B2226" s="5"/>
      <c r="C2226" s="5"/>
      <c r="D2226" s="63"/>
      <c r="E2226" s="11"/>
      <c r="F2226" s="143"/>
      <c r="G2226" s="9"/>
      <c r="H2226" s="64"/>
      <c r="I2226" s="64"/>
      <c r="J2226" s="1"/>
      <c r="K2226" s="1"/>
      <c r="L2226" s="5"/>
      <c r="M2226" s="12"/>
      <c r="N2226" s="12"/>
      <c r="O2226" s="5"/>
      <c r="P2226" s="5"/>
      <c r="Q2226" s="10"/>
      <c r="R2226" s="37"/>
      <c r="S2226" s="5"/>
      <c r="T2226" s="6"/>
      <c r="U2226" s="10"/>
      <c r="V2226" s="10"/>
      <c r="W2226" s="12"/>
      <c r="X2226" s="5"/>
      <c r="Y2226" s="11"/>
      <c r="Z2226" s="2"/>
      <c r="AA2226" s="64"/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2"/>
      <c r="DH2226" s="1"/>
      <c r="DI2226" s="1"/>
      <c r="DJ2226" s="1"/>
      <c r="DK2226" s="1"/>
      <c r="DL2226" s="1"/>
      <c r="DM2226" s="1"/>
    </row>
    <row r="2227" spans="1:117" x14ac:dyDescent="0.2">
      <c r="A2227" s="97"/>
      <c r="B2227" s="5"/>
      <c r="C2227" s="5"/>
      <c r="D2227" s="63"/>
      <c r="E2227" s="11"/>
      <c r="F2227" s="143"/>
      <c r="G2227" s="9"/>
      <c r="H2227" s="64"/>
      <c r="I2227" s="64"/>
      <c r="J2227" s="1"/>
      <c r="K2227" s="1"/>
      <c r="L2227" s="5"/>
      <c r="M2227" s="12"/>
      <c r="N2227" s="12"/>
      <c r="O2227" s="5"/>
      <c r="P2227" s="5"/>
      <c r="Q2227" s="10"/>
      <c r="R2227" s="37"/>
      <c r="S2227" s="5"/>
      <c r="T2227" s="6"/>
      <c r="U2227" s="10"/>
      <c r="V2227" s="10"/>
      <c r="W2227" s="12"/>
      <c r="X2227" s="5"/>
      <c r="Y2227" s="11"/>
      <c r="Z2227" s="2"/>
      <c r="AA2227" s="64"/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2"/>
      <c r="DH2227" s="1"/>
      <c r="DI2227" s="1"/>
      <c r="DJ2227" s="1"/>
      <c r="DK2227" s="1"/>
      <c r="DL2227" s="1"/>
      <c r="DM2227" s="1"/>
    </row>
    <row r="2228" spans="1:117" x14ac:dyDescent="0.2">
      <c r="A2228" s="97"/>
      <c r="B2228" s="5"/>
      <c r="C2228" s="5"/>
      <c r="D2228" s="63"/>
      <c r="E2228" s="11"/>
      <c r="F2228" s="143"/>
      <c r="G2228" s="9"/>
      <c r="H2228" s="64"/>
      <c r="I2228" s="64"/>
      <c r="J2228" s="1"/>
      <c r="K2228" s="1"/>
      <c r="L2228" s="5"/>
      <c r="M2228" s="12"/>
      <c r="N2228" s="12"/>
      <c r="O2228" s="5"/>
      <c r="P2228" s="5"/>
      <c r="Q2228" s="10"/>
      <c r="R2228" s="37"/>
      <c r="S2228" s="5"/>
      <c r="T2228" s="6"/>
      <c r="U2228" s="10"/>
      <c r="V2228" s="10"/>
      <c r="W2228" s="12"/>
      <c r="X2228" s="5"/>
      <c r="Y2228" s="11"/>
      <c r="Z2228" s="2"/>
      <c r="AA2228" s="64"/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2"/>
      <c r="DH2228" s="1"/>
      <c r="DI2228" s="1"/>
      <c r="DJ2228" s="1"/>
      <c r="DK2228" s="1"/>
      <c r="DL2228" s="1"/>
      <c r="DM2228" s="1"/>
    </row>
    <row r="2229" spans="1:117" x14ac:dyDescent="0.2">
      <c r="A2229" s="97"/>
      <c r="B2229" s="5"/>
      <c r="C2229" s="5"/>
      <c r="D2229" s="63"/>
      <c r="E2229" s="11"/>
      <c r="F2229" s="143"/>
      <c r="G2229" s="9"/>
      <c r="H2229" s="64"/>
      <c r="I2229" s="64"/>
      <c r="J2229" s="1"/>
      <c r="K2229" s="1"/>
      <c r="L2229" s="5"/>
      <c r="M2229" s="12"/>
      <c r="N2229" s="12"/>
      <c r="O2229" s="5"/>
      <c r="P2229" s="5"/>
      <c r="Q2229" s="10"/>
      <c r="R2229" s="37"/>
      <c r="S2229" s="5"/>
      <c r="T2229" s="6"/>
      <c r="U2229" s="10"/>
      <c r="V2229" s="10"/>
      <c r="W2229" s="12"/>
      <c r="X2229" s="5"/>
      <c r="Y2229" s="11"/>
      <c r="Z2229" s="2"/>
      <c r="AA2229" s="64"/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2"/>
      <c r="DH2229" s="1"/>
      <c r="DI2229" s="1"/>
      <c r="DJ2229" s="1"/>
      <c r="DK2229" s="1"/>
      <c r="DL2229" s="1"/>
      <c r="DM2229" s="1"/>
    </row>
    <row r="2230" spans="1:117" x14ac:dyDescent="0.2">
      <c r="A2230" s="97"/>
      <c r="B2230" s="5"/>
      <c r="C2230" s="5"/>
      <c r="D2230" s="63"/>
      <c r="E2230" s="11"/>
      <c r="F2230" s="143"/>
      <c r="G2230" s="9"/>
      <c r="H2230" s="64"/>
      <c r="I2230" s="64"/>
      <c r="J2230" s="1"/>
      <c r="K2230" s="1"/>
      <c r="L2230" s="5"/>
      <c r="M2230" s="12"/>
      <c r="N2230" s="12"/>
      <c r="O2230" s="5"/>
      <c r="P2230" s="5"/>
      <c r="Q2230" s="10"/>
      <c r="R2230" s="37"/>
      <c r="S2230" s="5"/>
      <c r="T2230" s="6"/>
      <c r="U2230" s="10"/>
      <c r="V2230" s="10"/>
      <c r="W2230" s="12"/>
      <c r="X2230" s="5"/>
      <c r="Y2230" s="11"/>
      <c r="Z2230" s="2"/>
      <c r="AA2230" s="64"/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2"/>
      <c r="DH2230" s="1"/>
      <c r="DI2230" s="1"/>
      <c r="DJ2230" s="1"/>
      <c r="DK2230" s="1"/>
      <c r="DL2230" s="1"/>
      <c r="DM2230" s="1"/>
    </row>
    <row r="2231" spans="1:117" x14ac:dyDescent="0.2">
      <c r="A2231" s="97"/>
      <c r="B2231" s="5"/>
      <c r="C2231" s="5"/>
      <c r="D2231" s="63"/>
      <c r="E2231" s="11"/>
      <c r="F2231" s="143"/>
      <c r="G2231" s="9"/>
      <c r="H2231" s="64"/>
      <c r="I2231" s="64"/>
      <c r="J2231" s="1"/>
      <c r="K2231" s="1"/>
      <c r="L2231" s="5"/>
      <c r="M2231" s="12"/>
      <c r="N2231" s="12"/>
      <c r="O2231" s="5"/>
      <c r="P2231" s="5"/>
      <c r="Q2231" s="10"/>
      <c r="R2231" s="37"/>
      <c r="S2231" s="5"/>
      <c r="T2231" s="6"/>
      <c r="U2231" s="10"/>
      <c r="V2231" s="10"/>
      <c r="W2231" s="12"/>
      <c r="X2231" s="5"/>
      <c r="Y2231" s="11"/>
      <c r="Z2231" s="2"/>
      <c r="AA2231" s="64"/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2"/>
      <c r="DH2231" s="1"/>
      <c r="DI2231" s="1"/>
      <c r="DJ2231" s="1"/>
      <c r="DK2231" s="1"/>
      <c r="DL2231" s="1"/>
      <c r="DM2231" s="1"/>
    </row>
    <row r="2232" spans="1:117" x14ac:dyDescent="0.2">
      <c r="A2232" s="97"/>
      <c r="B2232" s="5"/>
      <c r="C2232" s="5"/>
      <c r="D2232" s="63"/>
      <c r="E2232" s="11"/>
      <c r="F2232" s="143"/>
      <c r="G2232" s="9"/>
      <c r="H2232" s="64"/>
      <c r="I2232" s="64"/>
      <c r="J2232" s="1"/>
      <c r="K2232" s="1"/>
      <c r="L2232" s="5"/>
      <c r="M2232" s="12"/>
      <c r="N2232" s="12"/>
      <c r="O2232" s="5"/>
      <c r="P2232" s="5"/>
      <c r="Q2232" s="10"/>
      <c r="R2232" s="37"/>
      <c r="S2232" s="5"/>
      <c r="T2232" s="6"/>
      <c r="U2232" s="10"/>
      <c r="V2232" s="10"/>
      <c r="W2232" s="12"/>
      <c r="X2232" s="5"/>
      <c r="Y2232" s="11"/>
      <c r="Z2232" s="2"/>
      <c r="AA2232" s="64"/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2"/>
      <c r="DH2232" s="1"/>
      <c r="DI2232" s="1"/>
      <c r="DJ2232" s="1"/>
      <c r="DK2232" s="1"/>
      <c r="DL2232" s="1"/>
      <c r="DM2232" s="1"/>
    </row>
    <row r="2233" spans="1:117" x14ac:dyDescent="0.2">
      <c r="A2233" s="97"/>
      <c r="B2233" s="5"/>
      <c r="C2233" s="5"/>
      <c r="D2233" s="63"/>
      <c r="E2233" s="11"/>
      <c r="F2233" s="143"/>
      <c r="G2233" s="9"/>
      <c r="H2233" s="64"/>
      <c r="I2233" s="64"/>
      <c r="J2233" s="1"/>
      <c r="K2233" s="1"/>
      <c r="L2233" s="5"/>
      <c r="M2233" s="12"/>
      <c r="N2233" s="12"/>
      <c r="O2233" s="5"/>
      <c r="P2233" s="5"/>
      <c r="Q2233" s="10"/>
      <c r="R2233" s="37"/>
      <c r="S2233" s="5"/>
      <c r="T2233" s="6"/>
      <c r="U2233" s="10"/>
      <c r="V2233" s="10"/>
      <c r="W2233" s="12"/>
      <c r="X2233" s="5"/>
      <c r="Y2233" s="11"/>
      <c r="Z2233" s="2"/>
      <c r="AA2233" s="64"/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2"/>
      <c r="DH2233" s="1"/>
      <c r="DI2233" s="1"/>
      <c r="DJ2233" s="1"/>
      <c r="DK2233" s="1"/>
      <c r="DL2233" s="1"/>
      <c r="DM2233" s="1"/>
    </row>
    <row r="2234" spans="1:117" x14ac:dyDescent="0.2">
      <c r="A2234" s="97"/>
      <c r="B2234" s="5"/>
      <c r="C2234" s="5"/>
      <c r="D2234" s="63"/>
      <c r="E2234" s="11"/>
      <c r="F2234" s="143"/>
      <c r="G2234" s="9"/>
      <c r="H2234" s="64"/>
      <c r="I2234" s="64"/>
      <c r="J2234" s="1"/>
      <c r="K2234" s="1"/>
      <c r="L2234" s="5"/>
      <c r="M2234" s="12"/>
      <c r="N2234" s="12"/>
      <c r="O2234" s="5"/>
      <c r="P2234" s="5"/>
      <c r="Q2234" s="10"/>
      <c r="R2234" s="37"/>
      <c r="S2234" s="5"/>
      <c r="T2234" s="6"/>
      <c r="U2234" s="10"/>
      <c r="V2234" s="10"/>
      <c r="W2234" s="12"/>
      <c r="X2234" s="5"/>
      <c r="Y2234" s="11"/>
      <c r="Z2234" s="2"/>
      <c r="AA2234" s="64"/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2"/>
      <c r="DH2234" s="1"/>
      <c r="DI2234" s="1"/>
      <c r="DJ2234" s="1"/>
      <c r="DK2234" s="1"/>
      <c r="DL2234" s="1"/>
      <c r="DM2234" s="1"/>
    </row>
    <row r="2235" spans="1:117" x14ac:dyDescent="0.2">
      <c r="A2235" s="97"/>
      <c r="B2235" s="5"/>
      <c r="C2235" s="5"/>
      <c r="D2235" s="63"/>
      <c r="E2235" s="11"/>
      <c r="F2235" s="143"/>
      <c r="G2235" s="9"/>
      <c r="H2235" s="64"/>
      <c r="I2235" s="64"/>
      <c r="J2235" s="1"/>
      <c r="K2235" s="1"/>
      <c r="L2235" s="5"/>
      <c r="M2235" s="12"/>
      <c r="N2235" s="12"/>
      <c r="O2235" s="5"/>
      <c r="P2235" s="5"/>
      <c r="Q2235" s="10"/>
      <c r="R2235" s="37"/>
      <c r="S2235" s="5"/>
      <c r="T2235" s="6"/>
      <c r="U2235" s="10"/>
      <c r="V2235" s="10"/>
      <c r="W2235" s="12"/>
      <c r="X2235" s="5"/>
      <c r="Y2235" s="11"/>
      <c r="Z2235" s="2"/>
      <c r="AA2235" s="64"/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2"/>
      <c r="DH2235" s="1"/>
      <c r="DI2235" s="1"/>
      <c r="DJ2235" s="1"/>
      <c r="DK2235" s="1"/>
      <c r="DL2235" s="1"/>
      <c r="DM2235" s="1"/>
    </row>
    <row r="2236" spans="1:117" x14ac:dyDescent="0.2">
      <c r="A2236" s="97"/>
      <c r="B2236" s="5"/>
      <c r="C2236" s="5"/>
      <c r="D2236" s="63"/>
      <c r="E2236" s="11"/>
      <c r="F2236" s="143"/>
      <c r="G2236" s="9"/>
      <c r="H2236" s="64"/>
      <c r="I2236" s="64"/>
      <c r="J2236" s="1"/>
      <c r="K2236" s="1"/>
      <c r="L2236" s="5"/>
      <c r="M2236" s="12"/>
      <c r="N2236" s="12"/>
      <c r="O2236" s="5"/>
      <c r="P2236" s="5"/>
      <c r="Q2236" s="10"/>
      <c r="R2236" s="37"/>
      <c r="S2236" s="5"/>
      <c r="T2236" s="6"/>
      <c r="U2236" s="10"/>
      <c r="V2236" s="10"/>
      <c r="W2236" s="12"/>
      <c r="X2236" s="5"/>
      <c r="Y2236" s="11"/>
      <c r="Z2236" s="2"/>
      <c r="AA2236" s="64"/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2"/>
      <c r="DH2236" s="1"/>
      <c r="DI2236" s="1"/>
      <c r="DJ2236" s="1"/>
      <c r="DK2236" s="1"/>
      <c r="DL2236" s="1"/>
      <c r="DM2236" s="1"/>
    </row>
    <row r="2237" spans="1:117" x14ac:dyDescent="0.2">
      <c r="A2237" s="97"/>
      <c r="B2237" s="5"/>
      <c r="C2237" s="5"/>
      <c r="D2237" s="63"/>
      <c r="E2237" s="11"/>
      <c r="F2237" s="143"/>
      <c r="G2237" s="9"/>
      <c r="H2237" s="64"/>
      <c r="I2237" s="64"/>
      <c r="J2237" s="1"/>
      <c r="K2237" s="1"/>
      <c r="L2237" s="5"/>
      <c r="M2237" s="12"/>
      <c r="N2237" s="12"/>
      <c r="O2237" s="5"/>
      <c r="P2237" s="5"/>
      <c r="Q2237" s="10"/>
      <c r="R2237" s="37"/>
      <c r="S2237" s="5"/>
      <c r="T2237" s="6"/>
      <c r="U2237" s="10"/>
      <c r="V2237" s="10"/>
      <c r="W2237" s="12"/>
      <c r="X2237" s="5"/>
      <c r="Y2237" s="11"/>
      <c r="Z2237" s="2"/>
      <c r="AA2237" s="64"/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2"/>
      <c r="DH2237" s="1"/>
      <c r="DI2237" s="1"/>
      <c r="DJ2237" s="1"/>
      <c r="DK2237" s="1"/>
      <c r="DL2237" s="1"/>
      <c r="DM2237" s="1"/>
    </row>
    <row r="2238" spans="1:117" x14ac:dyDescent="0.2">
      <c r="A2238" s="97"/>
      <c r="B2238" s="5"/>
      <c r="C2238" s="5"/>
      <c r="D2238" s="63"/>
      <c r="E2238" s="11"/>
      <c r="F2238" s="143"/>
      <c r="G2238" s="9"/>
      <c r="H2238" s="64"/>
      <c r="I2238" s="64"/>
      <c r="J2238" s="1"/>
      <c r="K2238" s="1"/>
      <c r="L2238" s="5"/>
      <c r="M2238" s="12"/>
      <c r="N2238" s="12"/>
      <c r="O2238" s="5"/>
      <c r="P2238" s="5"/>
      <c r="Q2238" s="10"/>
      <c r="R2238" s="37"/>
      <c r="S2238" s="5"/>
      <c r="T2238" s="6"/>
      <c r="U2238" s="10"/>
      <c r="V2238" s="10"/>
      <c r="W2238" s="12"/>
      <c r="X2238" s="5"/>
      <c r="Y2238" s="11"/>
      <c r="Z2238" s="2"/>
      <c r="AA2238" s="64"/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2"/>
      <c r="DH2238" s="1"/>
      <c r="DI2238" s="1"/>
      <c r="DJ2238" s="1"/>
      <c r="DK2238" s="1"/>
      <c r="DL2238" s="1"/>
      <c r="DM2238" s="1"/>
    </row>
    <row r="2239" spans="1:117" x14ac:dyDescent="0.2">
      <c r="A2239" s="97"/>
      <c r="B2239" s="5"/>
      <c r="C2239" s="5"/>
      <c r="D2239" s="63"/>
      <c r="E2239" s="11"/>
      <c r="F2239" s="143"/>
      <c r="G2239" s="9"/>
      <c r="H2239" s="64"/>
      <c r="I2239" s="64"/>
      <c r="J2239" s="1"/>
      <c r="K2239" s="1"/>
      <c r="L2239" s="5"/>
      <c r="M2239" s="12"/>
      <c r="N2239" s="12"/>
      <c r="O2239" s="5"/>
      <c r="P2239" s="5"/>
      <c r="Q2239" s="10"/>
      <c r="R2239" s="37"/>
      <c r="S2239" s="5"/>
      <c r="T2239" s="6"/>
      <c r="U2239" s="10"/>
      <c r="V2239" s="10"/>
      <c r="W2239" s="12"/>
      <c r="X2239" s="5"/>
      <c r="Y2239" s="11"/>
      <c r="Z2239" s="2"/>
      <c r="AA2239" s="64"/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2"/>
      <c r="DH2239" s="1"/>
      <c r="DI2239" s="1"/>
      <c r="DJ2239" s="1"/>
      <c r="DK2239" s="1"/>
      <c r="DL2239" s="1"/>
      <c r="DM2239" s="1"/>
    </row>
    <row r="2240" spans="1:117" x14ac:dyDescent="0.2">
      <c r="A2240" s="97"/>
      <c r="B2240" s="5"/>
      <c r="C2240" s="5"/>
      <c r="D2240" s="63"/>
      <c r="E2240" s="11"/>
      <c r="F2240" s="143"/>
      <c r="G2240" s="9"/>
      <c r="H2240" s="64"/>
      <c r="I2240" s="64"/>
      <c r="J2240" s="1"/>
      <c r="K2240" s="1"/>
      <c r="L2240" s="5"/>
      <c r="M2240" s="12"/>
      <c r="N2240" s="12"/>
      <c r="O2240" s="5"/>
      <c r="P2240" s="5"/>
      <c r="Q2240" s="10"/>
      <c r="R2240" s="37"/>
      <c r="S2240" s="5"/>
      <c r="T2240" s="6"/>
      <c r="U2240" s="10"/>
      <c r="V2240" s="10"/>
      <c r="W2240" s="12"/>
      <c r="X2240" s="5"/>
      <c r="Y2240" s="11"/>
      <c r="Z2240" s="2"/>
      <c r="AA2240" s="64"/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2"/>
      <c r="DH2240" s="1"/>
      <c r="DI2240" s="1"/>
      <c r="DJ2240" s="1"/>
      <c r="DK2240" s="1"/>
      <c r="DL2240" s="1"/>
      <c r="DM2240" s="1"/>
    </row>
    <row r="2241" spans="1:117" x14ac:dyDescent="0.2">
      <c r="A2241" s="97"/>
      <c r="B2241" s="5"/>
      <c r="C2241" s="5"/>
      <c r="D2241" s="63"/>
      <c r="E2241" s="11"/>
      <c r="F2241" s="143"/>
      <c r="G2241" s="9"/>
      <c r="H2241" s="64"/>
      <c r="I2241" s="64"/>
      <c r="J2241" s="1"/>
      <c r="K2241" s="1"/>
      <c r="L2241" s="5"/>
      <c r="M2241" s="12"/>
      <c r="N2241" s="12"/>
      <c r="O2241" s="5"/>
      <c r="P2241" s="5"/>
      <c r="Q2241" s="10"/>
      <c r="R2241" s="37"/>
      <c r="S2241" s="5"/>
      <c r="T2241" s="6"/>
      <c r="U2241" s="10"/>
      <c r="V2241" s="10"/>
      <c r="W2241" s="12"/>
      <c r="X2241" s="5"/>
      <c r="Y2241" s="11"/>
      <c r="Z2241" s="2"/>
      <c r="AA2241" s="64"/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2"/>
      <c r="DH2241" s="1"/>
      <c r="DI2241" s="1"/>
      <c r="DJ2241" s="1"/>
      <c r="DK2241" s="1"/>
      <c r="DL2241" s="1"/>
      <c r="DM2241" s="1"/>
    </row>
    <row r="2242" spans="1:117" x14ac:dyDescent="0.2">
      <c r="A2242" s="97"/>
      <c r="B2242" s="5"/>
      <c r="C2242" s="5"/>
      <c r="D2242" s="63"/>
      <c r="E2242" s="11"/>
      <c r="F2242" s="143"/>
      <c r="G2242" s="9"/>
      <c r="H2242" s="64"/>
      <c r="I2242" s="64"/>
      <c r="J2242" s="1"/>
      <c r="K2242" s="1"/>
      <c r="L2242" s="5"/>
      <c r="M2242" s="12"/>
      <c r="N2242" s="12"/>
      <c r="O2242" s="5"/>
      <c r="P2242" s="5"/>
      <c r="Q2242" s="10"/>
      <c r="R2242" s="37"/>
      <c r="S2242" s="5"/>
      <c r="T2242" s="6"/>
      <c r="U2242" s="10"/>
      <c r="V2242" s="10"/>
      <c r="W2242" s="12"/>
      <c r="X2242" s="5"/>
      <c r="Y2242" s="11"/>
      <c r="Z2242" s="2"/>
      <c r="AA2242" s="64"/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2"/>
      <c r="DH2242" s="1"/>
      <c r="DI2242" s="1"/>
      <c r="DJ2242" s="1"/>
      <c r="DK2242" s="1"/>
      <c r="DL2242" s="1"/>
      <c r="DM2242" s="1"/>
    </row>
    <row r="2243" spans="1:117" x14ac:dyDescent="0.2">
      <c r="A2243" s="97"/>
      <c r="B2243" s="5"/>
      <c r="C2243" s="5"/>
      <c r="D2243" s="63"/>
      <c r="E2243" s="11"/>
      <c r="F2243" s="143"/>
      <c r="G2243" s="9"/>
      <c r="H2243" s="64"/>
      <c r="I2243" s="64"/>
      <c r="J2243" s="1"/>
      <c r="K2243" s="1"/>
      <c r="L2243" s="5"/>
      <c r="M2243" s="12"/>
      <c r="N2243" s="12"/>
      <c r="O2243" s="5"/>
      <c r="P2243" s="5"/>
      <c r="Q2243" s="10"/>
      <c r="R2243" s="37"/>
      <c r="S2243" s="5"/>
      <c r="T2243" s="6"/>
      <c r="U2243" s="10"/>
      <c r="V2243" s="10"/>
      <c r="W2243" s="12"/>
      <c r="X2243" s="5"/>
      <c r="Y2243" s="11"/>
      <c r="Z2243" s="2"/>
      <c r="AA2243" s="64"/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2"/>
      <c r="DH2243" s="1"/>
      <c r="DI2243" s="1"/>
      <c r="DJ2243" s="1"/>
      <c r="DK2243" s="1"/>
      <c r="DL2243" s="1"/>
      <c r="DM2243" s="1"/>
    </row>
    <row r="2244" spans="1:117" x14ac:dyDescent="0.2">
      <c r="A2244" s="97"/>
      <c r="B2244" s="5"/>
      <c r="C2244" s="5"/>
      <c r="D2244" s="63"/>
      <c r="E2244" s="11"/>
      <c r="F2244" s="143"/>
      <c r="G2244" s="9"/>
      <c r="H2244" s="64"/>
      <c r="I2244" s="64"/>
      <c r="J2244" s="1"/>
      <c r="K2244" s="1"/>
      <c r="L2244" s="5"/>
      <c r="M2244" s="12"/>
      <c r="N2244" s="12"/>
      <c r="O2244" s="5"/>
      <c r="P2244" s="5"/>
      <c r="Q2244" s="10"/>
      <c r="R2244" s="37"/>
      <c r="S2244" s="5"/>
      <c r="T2244" s="6"/>
      <c r="U2244" s="10"/>
      <c r="V2244" s="10"/>
      <c r="W2244" s="12"/>
      <c r="X2244" s="5"/>
      <c r="Y2244" s="11"/>
      <c r="Z2244" s="2"/>
      <c r="AA2244" s="64"/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2"/>
      <c r="DH2244" s="1"/>
      <c r="DI2244" s="1"/>
      <c r="DJ2244" s="1"/>
      <c r="DK2244" s="1"/>
      <c r="DL2244" s="1"/>
      <c r="DM2244" s="1"/>
    </row>
    <row r="2245" spans="1:117" x14ac:dyDescent="0.2">
      <c r="A2245" s="97"/>
      <c r="B2245" s="5"/>
      <c r="C2245" s="5"/>
      <c r="D2245" s="63"/>
      <c r="E2245" s="11"/>
      <c r="F2245" s="143"/>
      <c r="G2245" s="9"/>
      <c r="H2245" s="64"/>
      <c r="I2245" s="64"/>
      <c r="J2245" s="1"/>
      <c r="K2245" s="1"/>
      <c r="L2245" s="5"/>
      <c r="M2245" s="12"/>
      <c r="N2245" s="12"/>
      <c r="O2245" s="5"/>
      <c r="P2245" s="5"/>
      <c r="Q2245" s="10"/>
      <c r="R2245" s="37"/>
      <c r="S2245" s="5"/>
      <c r="T2245" s="6"/>
      <c r="U2245" s="10"/>
      <c r="V2245" s="10"/>
      <c r="W2245" s="12"/>
      <c r="X2245" s="5"/>
      <c r="Y2245" s="11"/>
      <c r="Z2245" s="2"/>
      <c r="AA2245" s="64"/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2"/>
      <c r="DH2245" s="1"/>
      <c r="DI2245" s="1"/>
      <c r="DJ2245" s="1"/>
      <c r="DK2245" s="1"/>
      <c r="DL2245" s="1"/>
      <c r="DM2245" s="1"/>
    </row>
    <row r="2246" spans="1:117" x14ac:dyDescent="0.2">
      <c r="A2246" s="97"/>
      <c r="B2246" s="5"/>
      <c r="C2246" s="5"/>
      <c r="D2246" s="63"/>
      <c r="E2246" s="11"/>
      <c r="F2246" s="143"/>
      <c r="G2246" s="9"/>
      <c r="H2246" s="64"/>
      <c r="I2246" s="64"/>
      <c r="J2246" s="1"/>
      <c r="K2246" s="1"/>
      <c r="L2246" s="5"/>
      <c r="M2246" s="12"/>
      <c r="N2246" s="12"/>
      <c r="O2246" s="5"/>
      <c r="P2246" s="5"/>
      <c r="Q2246" s="10"/>
      <c r="R2246" s="37"/>
      <c r="S2246" s="5"/>
      <c r="T2246" s="6"/>
      <c r="U2246" s="10"/>
      <c r="V2246" s="10"/>
      <c r="W2246" s="12"/>
      <c r="X2246" s="5"/>
      <c r="Y2246" s="11"/>
      <c r="Z2246" s="2"/>
      <c r="AA2246" s="64"/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2"/>
      <c r="DH2246" s="1"/>
      <c r="DI2246" s="1"/>
      <c r="DJ2246" s="1"/>
      <c r="DK2246" s="1"/>
      <c r="DL2246" s="1"/>
      <c r="DM2246" s="1"/>
    </row>
    <row r="2247" spans="1:117" x14ac:dyDescent="0.2">
      <c r="A2247" s="97"/>
      <c r="B2247" s="5"/>
      <c r="C2247" s="5"/>
      <c r="D2247" s="63"/>
      <c r="E2247" s="11"/>
      <c r="F2247" s="143"/>
      <c r="G2247" s="9"/>
      <c r="H2247" s="64"/>
      <c r="I2247" s="64"/>
      <c r="J2247" s="1"/>
      <c r="K2247" s="1"/>
      <c r="L2247" s="5"/>
      <c r="M2247" s="12"/>
      <c r="N2247" s="12"/>
      <c r="O2247" s="5"/>
      <c r="P2247" s="5"/>
      <c r="Q2247" s="10"/>
      <c r="R2247" s="37"/>
      <c r="S2247" s="5"/>
      <c r="T2247" s="6"/>
      <c r="U2247" s="10"/>
      <c r="V2247" s="10"/>
      <c r="W2247" s="12"/>
      <c r="X2247" s="5"/>
      <c r="Y2247" s="11"/>
      <c r="Z2247" s="2"/>
      <c r="AA2247" s="64"/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2"/>
      <c r="DH2247" s="1"/>
      <c r="DI2247" s="1"/>
      <c r="DJ2247" s="1"/>
      <c r="DK2247" s="1"/>
      <c r="DL2247" s="1"/>
      <c r="DM2247" s="1"/>
    </row>
    <row r="2248" spans="1:117" x14ac:dyDescent="0.2">
      <c r="A2248" s="97"/>
      <c r="B2248" s="5"/>
      <c r="C2248" s="5"/>
      <c r="D2248" s="63"/>
      <c r="E2248" s="11"/>
      <c r="F2248" s="143"/>
      <c r="G2248" s="9"/>
      <c r="H2248" s="64"/>
      <c r="I2248" s="64"/>
      <c r="J2248" s="1"/>
      <c r="K2248" s="1"/>
      <c r="L2248" s="5"/>
      <c r="M2248" s="12"/>
      <c r="N2248" s="12"/>
      <c r="O2248" s="5"/>
      <c r="P2248" s="5"/>
      <c r="Q2248" s="10"/>
      <c r="R2248" s="37"/>
      <c r="S2248" s="5"/>
      <c r="T2248" s="6"/>
      <c r="U2248" s="10"/>
      <c r="V2248" s="10"/>
      <c r="W2248" s="12"/>
      <c r="X2248" s="5"/>
      <c r="Y2248" s="11"/>
      <c r="Z2248" s="2"/>
      <c r="AA2248" s="64"/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2"/>
      <c r="DH2248" s="1"/>
      <c r="DI2248" s="1"/>
      <c r="DJ2248" s="1"/>
      <c r="DK2248" s="1"/>
      <c r="DL2248" s="1"/>
      <c r="DM2248" s="1"/>
    </row>
    <row r="2249" spans="1:117" x14ac:dyDescent="0.2">
      <c r="A2249" s="97"/>
      <c r="B2249" s="5"/>
      <c r="C2249" s="5"/>
      <c r="D2249" s="63"/>
      <c r="E2249" s="11"/>
      <c r="F2249" s="143"/>
      <c r="G2249" s="9"/>
      <c r="H2249" s="64"/>
      <c r="I2249" s="64"/>
      <c r="J2249" s="1"/>
      <c r="K2249" s="1"/>
      <c r="L2249" s="5"/>
      <c r="M2249" s="12"/>
      <c r="N2249" s="12"/>
      <c r="O2249" s="5"/>
      <c r="P2249" s="5"/>
      <c r="Q2249" s="10"/>
      <c r="R2249" s="37"/>
      <c r="S2249" s="5"/>
      <c r="T2249" s="6"/>
      <c r="U2249" s="10"/>
      <c r="V2249" s="10"/>
      <c r="W2249" s="12"/>
      <c r="X2249" s="5"/>
      <c r="Y2249" s="11"/>
      <c r="Z2249" s="2"/>
      <c r="AA2249" s="64"/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2"/>
      <c r="DH2249" s="1"/>
      <c r="DI2249" s="1"/>
      <c r="DJ2249" s="1"/>
      <c r="DK2249" s="1"/>
      <c r="DL2249" s="1"/>
      <c r="DM2249" s="1"/>
    </row>
    <row r="2250" spans="1:117" x14ac:dyDescent="0.2">
      <c r="A2250" s="97"/>
      <c r="B2250" s="5"/>
      <c r="C2250" s="5"/>
      <c r="D2250" s="63"/>
      <c r="E2250" s="11"/>
      <c r="F2250" s="143"/>
      <c r="G2250" s="9"/>
      <c r="H2250" s="64"/>
      <c r="I2250" s="64"/>
      <c r="J2250" s="1"/>
      <c r="K2250" s="1"/>
      <c r="L2250" s="5"/>
      <c r="M2250" s="12"/>
      <c r="N2250" s="12"/>
      <c r="O2250" s="5"/>
      <c r="P2250" s="5"/>
      <c r="Q2250" s="10"/>
      <c r="R2250" s="37"/>
      <c r="S2250" s="5"/>
      <c r="T2250" s="6"/>
      <c r="U2250" s="10"/>
      <c r="V2250" s="10"/>
      <c r="W2250" s="12"/>
      <c r="X2250" s="5"/>
      <c r="Y2250" s="11"/>
      <c r="Z2250" s="2"/>
      <c r="AA2250" s="64"/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2"/>
      <c r="DH2250" s="1"/>
      <c r="DI2250" s="1"/>
      <c r="DJ2250" s="1"/>
      <c r="DK2250" s="1"/>
      <c r="DL2250" s="1"/>
      <c r="DM2250" s="1"/>
    </row>
    <row r="2251" spans="1:117" x14ac:dyDescent="0.2">
      <c r="A2251" s="97"/>
      <c r="B2251" s="5"/>
      <c r="C2251" s="5"/>
      <c r="D2251" s="63"/>
      <c r="E2251" s="11"/>
      <c r="F2251" s="143"/>
      <c r="G2251" s="9"/>
      <c r="H2251" s="64"/>
      <c r="I2251" s="64"/>
      <c r="J2251" s="1"/>
      <c r="K2251" s="1"/>
      <c r="L2251" s="5"/>
      <c r="M2251" s="12"/>
      <c r="N2251" s="12"/>
      <c r="O2251" s="5"/>
      <c r="P2251" s="5"/>
      <c r="Q2251" s="10"/>
      <c r="R2251" s="37"/>
      <c r="S2251" s="5"/>
      <c r="T2251" s="6"/>
      <c r="U2251" s="10"/>
      <c r="V2251" s="10"/>
      <c r="W2251" s="12"/>
      <c r="X2251" s="5"/>
      <c r="Y2251" s="11"/>
      <c r="Z2251" s="2"/>
      <c r="AA2251" s="64"/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2"/>
      <c r="DH2251" s="1"/>
      <c r="DI2251" s="1"/>
      <c r="DJ2251" s="1"/>
      <c r="DK2251" s="1"/>
      <c r="DL2251" s="1"/>
      <c r="DM2251" s="1"/>
    </row>
    <row r="2252" spans="1:117" x14ac:dyDescent="0.2">
      <c r="A2252" s="97"/>
      <c r="B2252" s="5"/>
      <c r="C2252" s="5"/>
      <c r="D2252" s="63"/>
      <c r="E2252" s="11"/>
      <c r="F2252" s="143"/>
      <c r="G2252" s="9"/>
      <c r="H2252" s="64"/>
      <c r="I2252" s="64"/>
      <c r="J2252" s="1"/>
      <c r="K2252" s="1"/>
      <c r="L2252" s="5"/>
      <c r="M2252" s="12"/>
      <c r="N2252" s="12"/>
      <c r="O2252" s="5"/>
      <c r="P2252" s="5"/>
      <c r="Q2252" s="10"/>
      <c r="R2252" s="37"/>
      <c r="S2252" s="5"/>
      <c r="T2252" s="6"/>
      <c r="U2252" s="10"/>
      <c r="V2252" s="10"/>
      <c r="W2252" s="12"/>
      <c r="X2252" s="5"/>
      <c r="Y2252" s="11"/>
      <c r="Z2252" s="2"/>
      <c r="AA2252" s="64"/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2"/>
      <c r="DH2252" s="1"/>
      <c r="DI2252" s="1"/>
      <c r="DJ2252" s="1"/>
      <c r="DK2252" s="1"/>
      <c r="DL2252" s="1"/>
      <c r="DM2252" s="1"/>
    </row>
    <row r="2253" spans="1:117" x14ac:dyDescent="0.2">
      <c r="A2253" s="97"/>
      <c r="B2253" s="5"/>
      <c r="C2253" s="5"/>
      <c r="D2253" s="63"/>
      <c r="E2253" s="11"/>
      <c r="F2253" s="143"/>
      <c r="G2253" s="9"/>
      <c r="H2253" s="64"/>
      <c r="I2253" s="64"/>
      <c r="J2253" s="1"/>
      <c r="K2253" s="1"/>
      <c r="L2253" s="5"/>
      <c r="M2253" s="12"/>
      <c r="N2253" s="12"/>
      <c r="O2253" s="5"/>
      <c r="P2253" s="5"/>
      <c r="Q2253" s="10"/>
      <c r="R2253" s="37"/>
      <c r="S2253" s="5"/>
      <c r="T2253" s="6"/>
      <c r="U2253" s="10"/>
      <c r="V2253" s="10"/>
      <c r="W2253" s="12"/>
      <c r="X2253" s="5"/>
      <c r="Y2253" s="11"/>
      <c r="Z2253" s="2"/>
      <c r="AA2253" s="64"/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2"/>
      <c r="DH2253" s="1"/>
      <c r="DI2253" s="1"/>
      <c r="DJ2253" s="1"/>
      <c r="DK2253" s="1"/>
      <c r="DL2253" s="1"/>
      <c r="DM2253" s="1"/>
    </row>
    <row r="2254" spans="1:117" x14ac:dyDescent="0.2">
      <c r="A2254" s="97"/>
      <c r="B2254" s="5"/>
      <c r="C2254" s="5"/>
      <c r="D2254" s="63"/>
      <c r="E2254" s="11"/>
      <c r="F2254" s="143"/>
      <c r="G2254" s="9"/>
      <c r="H2254" s="64"/>
      <c r="I2254" s="64"/>
      <c r="J2254" s="1"/>
      <c r="K2254" s="1"/>
      <c r="L2254" s="5"/>
      <c r="M2254" s="12"/>
      <c r="N2254" s="12"/>
      <c r="O2254" s="5"/>
      <c r="P2254" s="5"/>
      <c r="Q2254" s="10"/>
      <c r="R2254" s="37"/>
      <c r="S2254" s="5"/>
      <c r="T2254" s="6"/>
      <c r="U2254" s="10"/>
      <c r="V2254" s="10"/>
      <c r="W2254" s="12"/>
      <c r="X2254" s="5"/>
      <c r="Y2254" s="11"/>
      <c r="Z2254" s="2"/>
      <c r="AA2254" s="64"/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2"/>
      <c r="DH2254" s="1"/>
      <c r="DI2254" s="1"/>
      <c r="DJ2254" s="1"/>
      <c r="DK2254" s="1"/>
      <c r="DL2254" s="1"/>
      <c r="DM2254" s="1"/>
    </row>
    <row r="2255" spans="1:117" x14ac:dyDescent="0.2">
      <c r="A2255" s="97"/>
      <c r="B2255" s="5"/>
      <c r="C2255" s="5"/>
      <c r="D2255" s="63"/>
      <c r="E2255" s="11"/>
      <c r="F2255" s="143"/>
      <c r="G2255" s="9"/>
      <c r="H2255" s="64"/>
      <c r="I2255" s="64"/>
      <c r="J2255" s="1"/>
      <c r="K2255" s="1"/>
      <c r="L2255" s="5"/>
      <c r="M2255" s="12"/>
      <c r="N2255" s="12"/>
      <c r="O2255" s="5"/>
      <c r="P2255" s="5"/>
      <c r="Q2255" s="10"/>
      <c r="R2255" s="37"/>
      <c r="S2255" s="5"/>
      <c r="T2255" s="6"/>
      <c r="U2255" s="10"/>
      <c r="V2255" s="10"/>
      <c r="W2255" s="12"/>
      <c r="X2255" s="5"/>
      <c r="Y2255" s="11"/>
      <c r="Z2255" s="2"/>
      <c r="AA2255" s="64"/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2"/>
      <c r="DH2255" s="1"/>
      <c r="DI2255" s="1"/>
      <c r="DJ2255" s="1"/>
      <c r="DK2255" s="1"/>
      <c r="DL2255" s="1"/>
      <c r="DM2255" s="1"/>
    </row>
    <row r="2256" spans="1:117" x14ac:dyDescent="0.2">
      <c r="A2256" s="97"/>
      <c r="B2256" s="5"/>
      <c r="C2256" s="5"/>
      <c r="D2256" s="63"/>
      <c r="E2256" s="11"/>
      <c r="F2256" s="143"/>
      <c r="G2256" s="9"/>
      <c r="H2256" s="64"/>
      <c r="I2256" s="64"/>
      <c r="J2256" s="1"/>
      <c r="K2256" s="1"/>
      <c r="L2256" s="5"/>
      <c r="M2256" s="12"/>
      <c r="N2256" s="12"/>
      <c r="O2256" s="5"/>
      <c r="P2256" s="5"/>
      <c r="Q2256" s="10"/>
      <c r="R2256" s="37"/>
      <c r="S2256" s="5"/>
      <c r="T2256" s="6"/>
      <c r="U2256" s="10"/>
      <c r="V2256" s="10"/>
      <c r="W2256" s="12"/>
      <c r="X2256" s="5"/>
      <c r="Y2256" s="11"/>
      <c r="Z2256" s="2"/>
      <c r="AA2256" s="64"/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2"/>
      <c r="DH2256" s="1"/>
      <c r="DI2256" s="1"/>
      <c r="DJ2256" s="1"/>
      <c r="DK2256" s="1"/>
      <c r="DL2256" s="1"/>
      <c r="DM2256" s="1"/>
    </row>
    <row r="2257" spans="1:117" x14ac:dyDescent="0.2">
      <c r="A2257" s="97"/>
      <c r="B2257" s="5"/>
      <c r="C2257" s="5"/>
      <c r="D2257" s="63"/>
      <c r="E2257" s="11"/>
      <c r="F2257" s="143"/>
      <c r="G2257" s="9"/>
      <c r="H2257" s="64"/>
      <c r="I2257" s="64"/>
      <c r="J2257" s="1"/>
      <c r="K2257" s="1"/>
      <c r="L2257" s="5"/>
      <c r="M2257" s="12"/>
      <c r="N2257" s="12"/>
      <c r="O2257" s="5"/>
      <c r="P2257" s="5"/>
      <c r="Q2257" s="10"/>
      <c r="R2257" s="37"/>
      <c r="S2257" s="5"/>
      <c r="T2257" s="6"/>
      <c r="U2257" s="10"/>
      <c r="V2257" s="10"/>
      <c r="W2257" s="12"/>
      <c r="X2257" s="5"/>
      <c r="Y2257" s="11"/>
      <c r="Z2257" s="2"/>
      <c r="AA2257" s="64"/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2"/>
      <c r="DH2257" s="1"/>
      <c r="DI2257" s="1"/>
      <c r="DJ2257" s="1"/>
      <c r="DK2257" s="1"/>
      <c r="DL2257" s="1"/>
      <c r="DM2257" s="1"/>
    </row>
    <row r="2258" spans="1:117" x14ac:dyDescent="0.2">
      <c r="A2258" s="97"/>
      <c r="B2258" s="5"/>
      <c r="C2258" s="5"/>
      <c r="D2258" s="63"/>
      <c r="E2258" s="11"/>
      <c r="F2258" s="143"/>
      <c r="G2258" s="9"/>
      <c r="H2258" s="64"/>
      <c r="I2258" s="64"/>
      <c r="J2258" s="1"/>
      <c r="K2258" s="1"/>
      <c r="L2258" s="5"/>
      <c r="M2258" s="12"/>
      <c r="N2258" s="12"/>
      <c r="O2258" s="5"/>
      <c r="P2258" s="5"/>
      <c r="Q2258" s="10"/>
      <c r="R2258" s="37"/>
      <c r="S2258" s="5"/>
      <c r="T2258" s="6"/>
      <c r="U2258" s="10"/>
      <c r="V2258" s="10"/>
      <c r="W2258" s="12"/>
      <c r="X2258" s="5"/>
      <c r="Y2258" s="11"/>
      <c r="Z2258" s="2"/>
      <c r="AA2258" s="64"/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2"/>
      <c r="DH2258" s="1"/>
      <c r="DI2258" s="1"/>
      <c r="DJ2258" s="1"/>
      <c r="DK2258" s="1"/>
      <c r="DL2258" s="1"/>
      <c r="DM2258" s="1"/>
    </row>
    <row r="2259" spans="1:117" x14ac:dyDescent="0.2">
      <c r="A2259" s="97"/>
      <c r="B2259" s="5"/>
      <c r="C2259" s="5"/>
      <c r="D2259" s="63"/>
      <c r="E2259" s="11"/>
      <c r="F2259" s="143"/>
      <c r="G2259" s="9"/>
      <c r="H2259" s="64"/>
      <c r="I2259" s="64"/>
      <c r="J2259" s="1"/>
      <c r="K2259" s="1"/>
      <c r="L2259" s="5"/>
      <c r="M2259" s="12"/>
      <c r="N2259" s="12"/>
      <c r="O2259" s="5"/>
      <c r="P2259" s="5"/>
      <c r="Q2259" s="10"/>
      <c r="R2259" s="37"/>
      <c r="S2259" s="5"/>
      <c r="T2259" s="6"/>
      <c r="U2259" s="10"/>
      <c r="V2259" s="10"/>
      <c r="W2259" s="12"/>
      <c r="X2259" s="5"/>
      <c r="Y2259" s="11"/>
      <c r="Z2259" s="2"/>
      <c r="AA2259" s="64"/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2"/>
      <c r="DH2259" s="1"/>
      <c r="DI2259" s="1"/>
      <c r="DJ2259" s="1"/>
      <c r="DK2259" s="1"/>
      <c r="DL2259" s="1"/>
      <c r="DM2259" s="1"/>
    </row>
    <row r="2260" spans="1:117" x14ac:dyDescent="0.2">
      <c r="A2260" s="97"/>
      <c r="B2260" s="5"/>
      <c r="C2260" s="5"/>
      <c r="D2260" s="63"/>
      <c r="E2260" s="11"/>
      <c r="F2260" s="143"/>
      <c r="G2260" s="9"/>
      <c r="H2260" s="64"/>
      <c r="I2260" s="64"/>
      <c r="J2260" s="1"/>
      <c r="K2260" s="1"/>
      <c r="L2260" s="5"/>
      <c r="M2260" s="12"/>
      <c r="N2260" s="12"/>
      <c r="O2260" s="5"/>
      <c r="P2260" s="5"/>
      <c r="Q2260" s="10"/>
      <c r="R2260" s="37"/>
      <c r="S2260" s="5"/>
      <c r="T2260" s="6"/>
      <c r="U2260" s="10"/>
      <c r="V2260" s="10"/>
      <c r="W2260" s="12"/>
      <c r="X2260" s="5"/>
      <c r="Y2260" s="11"/>
      <c r="Z2260" s="2"/>
      <c r="AA2260" s="64"/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2"/>
      <c r="DH2260" s="1"/>
      <c r="DI2260" s="1"/>
      <c r="DJ2260" s="1"/>
      <c r="DK2260" s="1"/>
      <c r="DL2260" s="1"/>
      <c r="DM2260" s="1"/>
    </row>
    <row r="2261" spans="1:117" x14ac:dyDescent="0.2">
      <c r="A2261" s="97"/>
      <c r="B2261" s="5"/>
      <c r="C2261" s="5"/>
      <c r="D2261" s="63"/>
      <c r="E2261" s="11"/>
      <c r="F2261" s="143"/>
      <c r="G2261" s="9"/>
      <c r="H2261" s="64"/>
      <c r="I2261" s="64"/>
      <c r="J2261" s="1"/>
      <c r="K2261" s="1"/>
      <c r="L2261" s="5"/>
      <c r="M2261" s="12"/>
      <c r="N2261" s="12"/>
      <c r="O2261" s="5"/>
      <c r="P2261" s="5"/>
      <c r="Q2261" s="10"/>
      <c r="R2261" s="37"/>
      <c r="S2261" s="5"/>
      <c r="T2261" s="6"/>
      <c r="U2261" s="10"/>
      <c r="V2261" s="10"/>
      <c r="W2261" s="12"/>
      <c r="X2261" s="5"/>
      <c r="Y2261" s="11"/>
      <c r="Z2261" s="2"/>
      <c r="AA2261" s="64"/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2"/>
      <c r="DH2261" s="1"/>
      <c r="DI2261" s="1"/>
      <c r="DJ2261" s="1"/>
      <c r="DK2261" s="1"/>
      <c r="DL2261" s="1"/>
      <c r="DM2261" s="1"/>
    </row>
    <row r="2262" spans="1:117" x14ac:dyDescent="0.2">
      <c r="A2262" s="97"/>
      <c r="B2262" s="5"/>
      <c r="C2262" s="5"/>
      <c r="D2262" s="63"/>
      <c r="E2262" s="11"/>
      <c r="F2262" s="143"/>
      <c r="G2262" s="9"/>
      <c r="H2262" s="64"/>
      <c r="I2262" s="64"/>
      <c r="J2262" s="1"/>
      <c r="K2262" s="1"/>
      <c r="L2262" s="5"/>
      <c r="M2262" s="12"/>
      <c r="N2262" s="12"/>
      <c r="O2262" s="5"/>
      <c r="P2262" s="5"/>
      <c r="Q2262" s="10"/>
      <c r="R2262" s="37"/>
      <c r="S2262" s="5"/>
      <c r="T2262" s="6"/>
      <c r="U2262" s="10"/>
      <c r="V2262" s="10"/>
      <c r="W2262" s="12"/>
      <c r="X2262" s="5"/>
      <c r="Y2262" s="11"/>
      <c r="Z2262" s="2"/>
      <c r="AA2262" s="64"/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2"/>
      <c r="DH2262" s="1"/>
      <c r="DI2262" s="1"/>
      <c r="DJ2262" s="1"/>
      <c r="DK2262" s="1"/>
      <c r="DL2262" s="1"/>
      <c r="DM2262" s="1"/>
    </row>
    <row r="2263" spans="1:117" x14ac:dyDescent="0.2">
      <c r="A2263" s="97"/>
      <c r="B2263" s="5"/>
      <c r="C2263" s="5"/>
      <c r="D2263" s="63"/>
      <c r="E2263" s="11"/>
      <c r="F2263" s="143"/>
      <c r="G2263" s="9"/>
      <c r="H2263" s="64"/>
      <c r="I2263" s="64"/>
      <c r="J2263" s="1"/>
      <c r="K2263" s="1"/>
      <c r="L2263" s="5"/>
      <c r="M2263" s="12"/>
      <c r="N2263" s="12"/>
      <c r="O2263" s="5"/>
      <c r="P2263" s="5"/>
      <c r="Q2263" s="10"/>
      <c r="R2263" s="37"/>
      <c r="S2263" s="5"/>
      <c r="T2263" s="6"/>
      <c r="U2263" s="10"/>
      <c r="V2263" s="10"/>
      <c r="W2263" s="12"/>
      <c r="X2263" s="5"/>
      <c r="Y2263" s="11"/>
      <c r="Z2263" s="2"/>
      <c r="AA2263" s="64"/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2"/>
      <c r="DH2263" s="1"/>
      <c r="DI2263" s="1"/>
      <c r="DJ2263" s="1"/>
      <c r="DK2263" s="1"/>
      <c r="DL2263" s="1"/>
      <c r="DM2263" s="1"/>
    </row>
    <row r="2264" spans="1:117" x14ac:dyDescent="0.2">
      <c r="A2264" s="97"/>
      <c r="B2264" s="5"/>
      <c r="C2264" s="5"/>
      <c r="D2264" s="63"/>
      <c r="E2264" s="11"/>
      <c r="F2264" s="143"/>
      <c r="G2264" s="9"/>
      <c r="H2264" s="64"/>
      <c r="I2264" s="64"/>
      <c r="J2264" s="1"/>
      <c r="K2264" s="1"/>
      <c r="L2264" s="5"/>
      <c r="M2264" s="12"/>
      <c r="N2264" s="12"/>
      <c r="O2264" s="5"/>
      <c r="P2264" s="5"/>
      <c r="Q2264" s="10"/>
      <c r="R2264" s="37"/>
      <c r="S2264" s="5"/>
      <c r="T2264" s="6"/>
      <c r="U2264" s="10"/>
      <c r="V2264" s="10"/>
      <c r="W2264" s="12"/>
      <c r="X2264" s="5"/>
      <c r="Y2264" s="11"/>
      <c r="Z2264" s="2"/>
      <c r="AA2264" s="64"/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2"/>
      <c r="DH2264" s="1"/>
      <c r="DI2264" s="1"/>
      <c r="DJ2264" s="1"/>
      <c r="DK2264" s="1"/>
      <c r="DL2264" s="1"/>
      <c r="DM2264" s="1"/>
    </row>
    <row r="2265" spans="1:117" x14ac:dyDescent="0.2">
      <c r="A2265" s="97"/>
      <c r="B2265" s="5"/>
      <c r="C2265" s="5"/>
      <c r="D2265" s="63"/>
      <c r="E2265" s="11"/>
      <c r="F2265" s="143"/>
      <c r="G2265" s="9"/>
      <c r="H2265" s="64"/>
      <c r="I2265" s="64"/>
      <c r="J2265" s="1"/>
      <c r="K2265" s="1"/>
      <c r="L2265" s="5"/>
      <c r="M2265" s="12"/>
      <c r="N2265" s="12"/>
      <c r="O2265" s="5"/>
      <c r="P2265" s="5"/>
      <c r="Q2265" s="10"/>
      <c r="R2265" s="37"/>
      <c r="S2265" s="5"/>
      <c r="T2265" s="6"/>
      <c r="U2265" s="10"/>
      <c r="V2265" s="10"/>
      <c r="W2265" s="12"/>
      <c r="X2265" s="5"/>
      <c r="Y2265" s="11"/>
      <c r="Z2265" s="2"/>
      <c r="AA2265" s="64"/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2"/>
      <c r="DH2265" s="1"/>
      <c r="DI2265" s="1"/>
      <c r="DJ2265" s="1"/>
      <c r="DK2265" s="1"/>
      <c r="DL2265" s="1"/>
      <c r="DM2265" s="1"/>
    </row>
    <row r="2266" spans="1:117" x14ac:dyDescent="0.2">
      <c r="A2266" s="97"/>
      <c r="B2266" s="5"/>
      <c r="C2266" s="5"/>
      <c r="D2266" s="63"/>
      <c r="E2266" s="11"/>
      <c r="F2266" s="143"/>
      <c r="G2266" s="9"/>
      <c r="H2266" s="64"/>
      <c r="I2266" s="64"/>
      <c r="J2266" s="1"/>
      <c r="K2266" s="1"/>
      <c r="L2266" s="5"/>
      <c r="M2266" s="12"/>
      <c r="N2266" s="12"/>
      <c r="O2266" s="5"/>
      <c r="P2266" s="5"/>
      <c r="Q2266" s="10"/>
      <c r="R2266" s="37"/>
      <c r="S2266" s="5"/>
      <c r="T2266" s="6"/>
      <c r="U2266" s="10"/>
      <c r="V2266" s="10"/>
      <c r="W2266" s="12"/>
      <c r="X2266" s="5"/>
      <c r="Y2266" s="11"/>
      <c r="Z2266" s="2"/>
      <c r="AA2266" s="64"/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2"/>
      <c r="DH2266" s="1"/>
      <c r="DI2266" s="1"/>
      <c r="DJ2266" s="1"/>
      <c r="DK2266" s="1"/>
      <c r="DL2266" s="1"/>
      <c r="DM2266" s="1"/>
    </row>
    <row r="2267" spans="1:117" x14ac:dyDescent="0.2">
      <c r="A2267" s="97"/>
      <c r="B2267" s="5"/>
      <c r="C2267" s="5"/>
      <c r="D2267" s="63"/>
      <c r="E2267" s="11"/>
      <c r="F2267" s="143"/>
      <c r="G2267" s="9"/>
      <c r="H2267" s="64"/>
      <c r="I2267" s="64"/>
      <c r="J2267" s="1"/>
      <c r="K2267" s="1"/>
      <c r="L2267" s="5"/>
      <c r="M2267" s="12"/>
      <c r="N2267" s="12"/>
      <c r="O2267" s="5"/>
      <c r="P2267" s="5"/>
      <c r="Q2267" s="10"/>
      <c r="R2267" s="37"/>
      <c r="S2267" s="5"/>
      <c r="T2267" s="6"/>
      <c r="U2267" s="10"/>
      <c r="V2267" s="10"/>
      <c r="W2267" s="12"/>
      <c r="X2267" s="5"/>
      <c r="Y2267" s="11"/>
      <c r="Z2267" s="2"/>
      <c r="AA2267" s="64"/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2"/>
      <c r="DH2267" s="1"/>
      <c r="DI2267" s="1"/>
      <c r="DJ2267" s="1"/>
      <c r="DK2267" s="1"/>
      <c r="DL2267" s="1"/>
      <c r="DM2267" s="1"/>
    </row>
    <row r="2268" spans="1:117" x14ac:dyDescent="0.2">
      <c r="A2268" s="97"/>
      <c r="B2268" s="5"/>
      <c r="C2268" s="5"/>
      <c r="D2268" s="63"/>
      <c r="E2268" s="11"/>
      <c r="F2268" s="143"/>
      <c r="G2268" s="9"/>
      <c r="H2268" s="64"/>
      <c r="I2268" s="64"/>
      <c r="J2268" s="1"/>
      <c r="K2268" s="1"/>
      <c r="L2268" s="5"/>
      <c r="M2268" s="12"/>
      <c r="N2268" s="12"/>
      <c r="O2268" s="5"/>
      <c r="P2268" s="5"/>
      <c r="Q2268" s="10"/>
      <c r="R2268" s="37"/>
      <c r="S2268" s="5"/>
      <c r="T2268" s="6"/>
      <c r="U2268" s="10"/>
      <c r="V2268" s="10"/>
      <c r="W2268" s="12"/>
      <c r="X2268" s="5"/>
      <c r="Y2268" s="11"/>
      <c r="Z2268" s="2"/>
      <c r="AA2268" s="64"/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2"/>
      <c r="DH2268" s="1"/>
      <c r="DI2268" s="1"/>
      <c r="DJ2268" s="1"/>
      <c r="DK2268" s="1"/>
      <c r="DL2268" s="1"/>
      <c r="DM2268" s="1"/>
    </row>
    <row r="2269" spans="1:117" x14ac:dyDescent="0.2">
      <c r="A2269" s="97"/>
      <c r="B2269" s="5"/>
      <c r="C2269" s="5"/>
      <c r="D2269" s="63"/>
      <c r="E2269" s="11"/>
      <c r="F2269" s="143"/>
      <c r="G2269" s="9"/>
      <c r="H2269" s="64"/>
      <c r="I2269" s="64"/>
      <c r="J2269" s="1"/>
      <c r="K2269" s="1"/>
      <c r="L2269" s="5"/>
      <c r="M2269" s="12"/>
      <c r="N2269" s="12"/>
      <c r="O2269" s="5"/>
      <c r="P2269" s="5"/>
      <c r="Q2269" s="10"/>
      <c r="R2269" s="37"/>
      <c r="S2269" s="5"/>
      <c r="T2269" s="6"/>
      <c r="U2269" s="10"/>
      <c r="V2269" s="10"/>
      <c r="W2269" s="12"/>
      <c r="X2269" s="5"/>
      <c r="Y2269" s="11"/>
      <c r="Z2269" s="2"/>
      <c r="AA2269" s="64"/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2"/>
      <c r="DH2269" s="1"/>
      <c r="DI2269" s="1"/>
      <c r="DJ2269" s="1"/>
      <c r="DK2269" s="1"/>
      <c r="DL2269" s="1"/>
      <c r="DM2269" s="1"/>
    </row>
    <row r="2270" spans="1:117" x14ac:dyDescent="0.2">
      <c r="A2270" s="97"/>
      <c r="B2270" s="5"/>
      <c r="C2270" s="5"/>
      <c r="D2270" s="63"/>
      <c r="E2270" s="11"/>
      <c r="F2270" s="143"/>
      <c r="G2270" s="9"/>
      <c r="H2270" s="64"/>
      <c r="I2270" s="64"/>
      <c r="J2270" s="1"/>
      <c r="K2270" s="1"/>
      <c r="L2270" s="5"/>
      <c r="M2270" s="12"/>
      <c r="N2270" s="12"/>
      <c r="O2270" s="5"/>
      <c r="P2270" s="5"/>
      <c r="Q2270" s="10"/>
      <c r="R2270" s="37"/>
      <c r="S2270" s="5"/>
      <c r="T2270" s="6"/>
      <c r="U2270" s="10"/>
      <c r="V2270" s="10"/>
      <c r="W2270" s="12"/>
      <c r="X2270" s="5"/>
      <c r="Y2270" s="11"/>
      <c r="Z2270" s="2"/>
      <c r="AA2270" s="64"/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2"/>
      <c r="DH2270" s="1"/>
      <c r="DI2270" s="1"/>
      <c r="DJ2270" s="1"/>
      <c r="DK2270" s="1"/>
      <c r="DL2270" s="1"/>
      <c r="DM2270" s="1"/>
    </row>
    <row r="2271" spans="1:117" x14ac:dyDescent="0.2">
      <c r="A2271" s="97"/>
      <c r="B2271" s="5"/>
      <c r="C2271" s="5"/>
      <c r="D2271" s="63"/>
      <c r="E2271" s="11"/>
      <c r="F2271" s="143"/>
      <c r="G2271" s="9"/>
      <c r="H2271" s="64"/>
      <c r="I2271" s="64"/>
      <c r="J2271" s="1"/>
      <c r="K2271" s="1"/>
      <c r="L2271" s="5"/>
      <c r="M2271" s="12"/>
      <c r="N2271" s="12"/>
      <c r="O2271" s="5"/>
      <c r="P2271" s="5"/>
      <c r="Q2271" s="10"/>
      <c r="R2271" s="37"/>
      <c r="S2271" s="5"/>
      <c r="T2271" s="6"/>
      <c r="U2271" s="10"/>
      <c r="V2271" s="10"/>
      <c r="W2271" s="12"/>
      <c r="X2271" s="5"/>
      <c r="Y2271" s="11"/>
      <c r="Z2271" s="2"/>
      <c r="AA2271" s="64"/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2"/>
      <c r="DH2271" s="1"/>
      <c r="DI2271" s="1"/>
      <c r="DJ2271" s="1"/>
      <c r="DK2271" s="1"/>
      <c r="DL2271" s="1"/>
      <c r="DM2271" s="1"/>
    </row>
    <row r="2272" spans="1:117" x14ac:dyDescent="0.2">
      <c r="A2272" s="97"/>
      <c r="B2272" s="5"/>
      <c r="C2272" s="5"/>
      <c r="D2272" s="63"/>
      <c r="E2272" s="11"/>
      <c r="F2272" s="143"/>
      <c r="G2272" s="9"/>
      <c r="H2272" s="64"/>
      <c r="I2272" s="64"/>
      <c r="J2272" s="1"/>
      <c r="K2272" s="1"/>
      <c r="L2272" s="5"/>
      <c r="M2272" s="12"/>
      <c r="N2272" s="12"/>
      <c r="O2272" s="5"/>
      <c r="P2272" s="5"/>
      <c r="Q2272" s="10"/>
      <c r="R2272" s="37"/>
      <c r="S2272" s="5"/>
      <c r="T2272" s="6"/>
      <c r="U2272" s="10"/>
      <c r="V2272" s="10"/>
      <c r="W2272" s="12"/>
      <c r="X2272" s="5"/>
      <c r="Y2272" s="11"/>
      <c r="Z2272" s="2"/>
      <c r="AA2272" s="64"/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2"/>
      <c r="DH2272" s="1"/>
      <c r="DI2272" s="1"/>
      <c r="DJ2272" s="1"/>
      <c r="DK2272" s="1"/>
      <c r="DL2272" s="1"/>
      <c r="DM2272" s="1"/>
    </row>
    <row r="2273" spans="1:117" x14ac:dyDescent="0.2">
      <c r="A2273" s="97"/>
      <c r="B2273" s="5"/>
      <c r="C2273" s="5"/>
      <c r="D2273" s="63"/>
      <c r="E2273" s="11"/>
      <c r="F2273" s="143"/>
      <c r="G2273" s="9"/>
      <c r="H2273" s="64"/>
      <c r="I2273" s="64"/>
      <c r="J2273" s="1"/>
      <c r="K2273" s="1"/>
      <c r="L2273" s="5"/>
      <c r="M2273" s="12"/>
      <c r="N2273" s="12"/>
      <c r="O2273" s="5"/>
      <c r="P2273" s="5"/>
      <c r="Q2273" s="10"/>
      <c r="R2273" s="37"/>
      <c r="S2273" s="5"/>
      <c r="T2273" s="6"/>
      <c r="U2273" s="10"/>
      <c r="V2273" s="10"/>
      <c r="W2273" s="12"/>
      <c r="X2273" s="5"/>
      <c r="Y2273" s="11"/>
      <c r="Z2273" s="2"/>
      <c r="AA2273" s="64"/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2"/>
      <c r="DH2273" s="1"/>
      <c r="DI2273" s="1"/>
      <c r="DJ2273" s="1"/>
      <c r="DK2273" s="1"/>
      <c r="DL2273" s="1"/>
      <c r="DM2273" s="1"/>
    </row>
    <row r="2274" spans="1:117" x14ac:dyDescent="0.2">
      <c r="A2274" s="97"/>
      <c r="B2274" s="5"/>
      <c r="C2274" s="5"/>
      <c r="D2274" s="63"/>
      <c r="E2274" s="11"/>
      <c r="F2274" s="143"/>
      <c r="G2274" s="9"/>
      <c r="H2274" s="64"/>
      <c r="I2274" s="64"/>
      <c r="J2274" s="1"/>
      <c r="K2274" s="1"/>
      <c r="L2274" s="5"/>
      <c r="M2274" s="12"/>
      <c r="N2274" s="12"/>
      <c r="O2274" s="5"/>
      <c r="P2274" s="5"/>
      <c r="Q2274" s="10"/>
      <c r="R2274" s="37"/>
      <c r="S2274" s="5"/>
      <c r="T2274" s="6"/>
      <c r="U2274" s="10"/>
      <c r="V2274" s="10"/>
      <c r="W2274" s="12"/>
      <c r="X2274" s="5"/>
      <c r="Y2274" s="11"/>
      <c r="Z2274" s="2"/>
      <c r="AA2274" s="64"/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2"/>
      <c r="DH2274" s="1"/>
      <c r="DI2274" s="1"/>
      <c r="DJ2274" s="1"/>
      <c r="DK2274" s="1"/>
      <c r="DL2274" s="1"/>
      <c r="DM2274" s="1"/>
    </row>
    <row r="2275" spans="1:117" x14ac:dyDescent="0.2">
      <c r="A2275" s="97"/>
      <c r="B2275" s="5"/>
      <c r="C2275" s="5"/>
      <c r="D2275" s="63"/>
      <c r="E2275" s="11"/>
      <c r="F2275" s="143"/>
      <c r="G2275" s="9"/>
      <c r="H2275" s="64"/>
      <c r="I2275" s="64"/>
      <c r="J2275" s="1"/>
      <c r="K2275" s="1"/>
      <c r="L2275" s="5"/>
      <c r="M2275" s="12"/>
      <c r="N2275" s="12"/>
      <c r="O2275" s="5"/>
      <c r="P2275" s="5"/>
      <c r="Q2275" s="10"/>
      <c r="R2275" s="37"/>
      <c r="S2275" s="5"/>
      <c r="T2275" s="6"/>
      <c r="U2275" s="10"/>
      <c r="V2275" s="10"/>
      <c r="W2275" s="12"/>
      <c r="X2275" s="5"/>
      <c r="Y2275" s="11"/>
      <c r="Z2275" s="2"/>
      <c r="AA2275" s="64"/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2"/>
      <c r="DH2275" s="1"/>
      <c r="DI2275" s="1"/>
      <c r="DJ2275" s="1"/>
      <c r="DK2275" s="1"/>
      <c r="DL2275" s="1"/>
      <c r="DM2275" s="1"/>
    </row>
    <row r="2276" spans="1:117" x14ac:dyDescent="0.2">
      <c r="A2276" s="97"/>
      <c r="B2276" s="5"/>
      <c r="C2276" s="5"/>
      <c r="D2276" s="63"/>
      <c r="E2276" s="11"/>
      <c r="F2276" s="143"/>
      <c r="G2276" s="9"/>
      <c r="H2276" s="64"/>
      <c r="I2276" s="64"/>
      <c r="J2276" s="1"/>
      <c r="K2276" s="1"/>
      <c r="L2276" s="5"/>
      <c r="M2276" s="12"/>
      <c r="N2276" s="12"/>
      <c r="O2276" s="5"/>
      <c r="P2276" s="5"/>
      <c r="Q2276" s="10"/>
      <c r="R2276" s="37"/>
      <c r="S2276" s="5"/>
      <c r="T2276" s="6"/>
      <c r="U2276" s="10"/>
      <c r="V2276" s="10"/>
      <c r="W2276" s="12"/>
      <c r="X2276" s="5"/>
      <c r="Y2276" s="11"/>
      <c r="Z2276" s="2"/>
      <c r="AA2276" s="64"/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2"/>
      <c r="DH2276" s="1"/>
      <c r="DI2276" s="1"/>
      <c r="DJ2276" s="1"/>
      <c r="DK2276" s="1"/>
      <c r="DL2276" s="1"/>
      <c r="DM2276" s="1"/>
    </row>
    <row r="2277" spans="1:117" x14ac:dyDescent="0.2">
      <c r="A2277" s="97"/>
      <c r="B2277" s="5"/>
      <c r="C2277" s="5"/>
      <c r="D2277" s="63"/>
      <c r="E2277" s="11"/>
      <c r="F2277" s="143"/>
      <c r="G2277" s="9"/>
      <c r="H2277" s="64"/>
      <c r="I2277" s="64"/>
      <c r="J2277" s="1"/>
      <c r="K2277" s="1"/>
      <c r="L2277" s="5"/>
      <c r="M2277" s="12"/>
      <c r="N2277" s="12"/>
      <c r="O2277" s="5"/>
      <c r="P2277" s="5"/>
      <c r="Q2277" s="10"/>
      <c r="R2277" s="37"/>
      <c r="S2277" s="5"/>
      <c r="T2277" s="6"/>
      <c r="U2277" s="10"/>
      <c r="V2277" s="10"/>
      <c r="W2277" s="12"/>
      <c r="X2277" s="5"/>
      <c r="Y2277" s="11"/>
      <c r="Z2277" s="2"/>
      <c r="AA2277" s="64"/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2"/>
      <c r="DH2277" s="1"/>
      <c r="DI2277" s="1"/>
      <c r="DJ2277" s="1"/>
      <c r="DK2277" s="1"/>
      <c r="DL2277" s="1"/>
      <c r="DM2277" s="1"/>
    </row>
    <row r="2278" spans="1:117" x14ac:dyDescent="0.2">
      <c r="A2278" s="97"/>
      <c r="B2278" s="5"/>
      <c r="C2278" s="5"/>
      <c r="D2278" s="63"/>
      <c r="E2278" s="11"/>
      <c r="F2278" s="143"/>
      <c r="G2278" s="9"/>
      <c r="H2278" s="64"/>
      <c r="I2278" s="64"/>
      <c r="J2278" s="1"/>
      <c r="K2278" s="1"/>
      <c r="L2278" s="5"/>
      <c r="M2278" s="12"/>
      <c r="N2278" s="12"/>
      <c r="O2278" s="5"/>
      <c r="P2278" s="5"/>
      <c r="Q2278" s="10"/>
      <c r="R2278" s="37"/>
      <c r="S2278" s="5"/>
      <c r="T2278" s="6"/>
      <c r="U2278" s="10"/>
      <c r="V2278" s="10"/>
      <c r="W2278" s="12"/>
      <c r="X2278" s="5"/>
      <c r="Y2278" s="11"/>
      <c r="Z2278" s="2"/>
      <c r="AA2278" s="64"/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2"/>
      <c r="DH2278" s="1"/>
      <c r="DI2278" s="1"/>
      <c r="DJ2278" s="1"/>
      <c r="DK2278" s="1"/>
      <c r="DL2278" s="1"/>
      <c r="DM2278" s="1"/>
    </row>
    <row r="2279" spans="1:117" x14ac:dyDescent="0.2">
      <c r="A2279" s="97"/>
      <c r="B2279" s="5"/>
      <c r="C2279" s="5"/>
      <c r="D2279" s="63"/>
      <c r="E2279" s="11"/>
      <c r="F2279" s="143"/>
      <c r="G2279" s="9"/>
      <c r="H2279" s="64"/>
      <c r="I2279" s="64"/>
      <c r="J2279" s="1"/>
      <c r="K2279" s="1"/>
      <c r="L2279" s="5"/>
      <c r="M2279" s="12"/>
      <c r="N2279" s="12"/>
      <c r="O2279" s="5"/>
      <c r="P2279" s="5"/>
      <c r="Q2279" s="10"/>
      <c r="R2279" s="37"/>
      <c r="S2279" s="5"/>
      <c r="T2279" s="6"/>
      <c r="U2279" s="10"/>
      <c r="V2279" s="10"/>
      <c r="W2279" s="12"/>
      <c r="X2279" s="5"/>
      <c r="Y2279" s="11"/>
      <c r="Z2279" s="2"/>
      <c r="AA2279" s="64"/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2"/>
      <c r="DH2279" s="1"/>
      <c r="DI2279" s="1"/>
      <c r="DJ2279" s="1"/>
      <c r="DK2279" s="1"/>
      <c r="DL2279" s="1"/>
      <c r="DM2279" s="1"/>
    </row>
    <row r="2280" spans="1:117" x14ac:dyDescent="0.2">
      <c r="A2280" s="97"/>
      <c r="B2280" s="5"/>
      <c r="C2280" s="5"/>
      <c r="D2280" s="63"/>
      <c r="E2280" s="11"/>
      <c r="F2280" s="143"/>
      <c r="G2280" s="9"/>
      <c r="H2280" s="64"/>
      <c r="I2280" s="64"/>
      <c r="J2280" s="1"/>
      <c r="K2280" s="1"/>
      <c r="L2280" s="5"/>
      <c r="M2280" s="12"/>
      <c r="N2280" s="12"/>
      <c r="O2280" s="5"/>
      <c r="P2280" s="5"/>
      <c r="Q2280" s="10"/>
      <c r="R2280" s="37"/>
      <c r="S2280" s="5"/>
      <c r="T2280" s="6"/>
      <c r="U2280" s="10"/>
      <c r="V2280" s="10"/>
      <c r="W2280" s="12"/>
      <c r="X2280" s="5"/>
      <c r="Y2280" s="11"/>
      <c r="Z2280" s="2"/>
      <c r="AA2280" s="64"/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2"/>
      <c r="DH2280" s="1"/>
      <c r="DI2280" s="1"/>
      <c r="DJ2280" s="1"/>
      <c r="DK2280" s="1"/>
      <c r="DL2280" s="1"/>
      <c r="DM2280" s="1"/>
    </row>
    <row r="2281" spans="1:117" x14ac:dyDescent="0.2">
      <c r="A2281" s="97"/>
      <c r="B2281" s="5"/>
      <c r="C2281" s="5"/>
      <c r="D2281" s="63"/>
      <c r="E2281" s="11"/>
      <c r="F2281" s="143"/>
      <c r="G2281" s="9"/>
      <c r="H2281" s="64"/>
      <c r="I2281" s="64"/>
      <c r="J2281" s="1"/>
      <c r="K2281" s="1"/>
      <c r="L2281" s="5"/>
      <c r="M2281" s="12"/>
      <c r="N2281" s="12"/>
      <c r="O2281" s="5"/>
      <c r="P2281" s="5"/>
      <c r="Q2281" s="10"/>
      <c r="R2281" s="37"/>
      <c r="S2281" s="5"/>
      <c r="T2281" s="6"/>
      <c r="U2281" s="10"/>
      <c r="V2281" s="10"/>
      <c r="W2281" s="12"/>
      <c r="X2281" s="5"/>
      <c r="Y2281" s="11"/>
      <c r="Z2281" s="2"/>
      <c r="AA2281" s="64"/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2"/>
      <c r="DH2281" s="1"/>
      <c r="DI2281" s="1"/>
      <c r="DJ2281" s="1"/>
      <c r="DK2281" s="1"/>
      <c r="DL2281" s="1"/>
      <c r="DM2281" s="1"/>
    </row>
    <row r="2282" spans="1:117" x14ac:dyDescent="0.2">
      <c r="A2282" s="97"/>
      <c r="B2282" s="5"/>
      <c r="C2282" s="5"/>
      <c r="D2282" s="63"/>
      <c r="E2282" s="11"/>
      <c r="F2282" s="143"/>
      <c r="G2282" s="9"/>
      <c r="H2282" s="64"/>
      <c r="I2282" s="64"/>
      <c r="J2282" s="1"/>
      <c r="K2282" s="1"/>
      <c r="L2282" s="5"/>
      <c r="M2282" s="12"/>
      <c r="N2282" s="12"/>
      <c r="O2282" s="5"/>
      <c r="P2282" s="5"/>
      <c r="Q2282" s="10"/>
      <c r="R2282" s="37"/>
      <c r="S2282" s="5"/>
      <c r="T2282" s="6"/>
      <c r="U2282" s="10"/>
      <c r="V2282" s="10"/>
      <c r="W2282" s="12"/>
      <c r="X2282" s="5"/>
      <c r="Y2282" s="11"/>
      <c r="Z2282" s="2"/>
      <c r="AA2282" s="64"/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2"/>
      <c r="DH2282" s="1"/>
      <c r="DI2282" s="1"/>
      <c r="DJ2282" s="1"/>
      <c r="DK2282" s="1"/>
      <c r="DL2282" s="1"/>
      <c r="DM2282" s="1"/>
    </row>
    <row r="2283" spans="1:117" x14ac:dyDescent="0.2">
      <c r="A2283" s="97"/>
      <c r="B2283" s="5"/>
      <c r="C2283" s="5"/>
      <c r="D2283" s="63"/>
      <c r="E2283" s="11"/>
      <c r="F2283" s="143"/>
      <c r="G2283" s="9"/>
      <c r="H2283" s="64"/>
      <c r="I2283" s="64"/>
      <c r="J2283" s="1"/>
      <c r="K2283" s="1"/>
      <c r="L2283" s="5"/>
      <c r="M2283" s="12"/>
      <c r="N2283" s="12"/>
      <c r="O2283" s="5"/>
      <c r="P2283" s="5"/>
      <c r="Q2283" s="10"/>
      <c r="R2283" s="37"/>
      <c r="S2283" s="5"/>
      <c r="T2283" s="6"/>
      <c r="U2283" s="10"/>
      <c r="V2283" s="10"/>
      <c r="W2283" s="12"/>
      <c r="X2283" s="5"/>
      <c r="Y2283" s="11"/>
      <c r="Z2283" s="2"/>
      <c r="AA2283" s="64"/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2"/>
      <c r="DH2283" s="1"/>
      <c r="DI2283" s="1"/>
      <c r="DJ2283" s="1"/>
      <c r="DK2283" s="1"/>
      <c r="DL2283" s="1"/>
      <c r="DM2283" s="1"/>
    </row>
    <row r="2284" spans="1:117" x14ac:dyDescent="0.2">
      <c r="A2284" s="97"/>
      <c r="B2284" s="5"/>
      <c r="C2284" s="5"/>
      <c r="D2284" s="63"/>
      <c r="E2284" s="11"/>
      <c r="F2284" s="143"/>
      <c r="G2284" s="9"/>
      <c r="H2284" s="64"/>
      <c r="I2284" s="64"/>
      <c r="J2284" s="1"/>
      <c r="K2284" s="1"/>
      <c r="L2284" s="5"/>
      <c r="M2284" s="12"/>
      <c r="N2284" s="12"/>
      <c r="O2284" s="5"/>
      <c r="P2284" s="5"/>
      <c r="Q2284" s="10"/>
      <c r="R2284" s="37"/>
      <c r="S2284" s="5"/>
      <c r="T2284" s="6"/>
      <c r="U2284" s="10"/>
      <c r="V2284" s="10"/>
      <c r="W2284" s="12"/>
      <c r="X2284" s="5"/>
      <c r="Y2284" s="11"/>
      <c r="Z2284" s="2"/>
      <c r="AA2284" s="64"/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2"/>
      <c r="DH2284" s="1"/>
      <c r="DI2284" s="1"/>
      <c r="DJ2284" s="1"/>
      <c r="DK2284" s="1"/>
      <c r="DL2284" s="1"/>
      <c r="DM2284" s="1"/>
    </row>
    <row r="2285" spans="1:117" x14ac:dyDescent="0.2">
      <c r="A2285" s="97"/>
      <c r="B2285" s="5"/>
      <c r="C2285" s="5"/>
      <c r="D2285" s="63"/>
      <c r="E2285" s="11"/>
      <c r="F2285" s="143"/>
      <c r="G2285" s="9"/>
      <c r="H2285" s="64"/>
      <c r="I2285" s="64"/>
      <c r="J2285" s="1"/>
      <c r="K2285" s="1"/>
      <c r="L2285" s="5"/>
      <c r="M2285" s="12"/>
      <c r="N2285" s="12"/>
      <c r="O2285" s="5"/>
      <c r="P2285" s="5"/>
      <c r="Q2285" s="10"/>
      <c r="R2285" s="37"/>
      <c r="S2285" s="5"/>
      <c r="T2285" s="6"/>
      <c r="U2285" s="10"/>
      <c r="V2285" s="10"/>
      <c r="W2285" s="12"/>
      <c r="X2285" s="5"/>
      <c r="Y2285" s="11"/>
      <c r="Z2285" s="2"/>
      <c r="AA2285" s="64"/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2"/>
      <c r="DH2285" s="1"/>
      <c r="DI2285" s="1"/>
      <c r="DJ2285" s="1"/>
      <c r="DK2285" s="1"/>
      <c r="DL2285" s="1"/>
      <c r="DM2285" s="1"/>
    </row>
    <row r="2286" spans="1:117" x14ac:dyDescent="0.2">
      <c r="A2286" s="97"/>
      <c r="B2286" s="5"/>
      <c r="C2286" s="5"/>
      <c r="D2286" s="63"/>
      <c r="E2286" s="11"/>
      <c r="F2286" s="143"/>
      <c r="G2286" s="9"/>
      <c r="H2286" s="64"/>
      <c r="I2286" s="64"/>
      <c r="J2286" s="1"/>
      <c r="K2286" s="1"/>
      <c r="L2286" s="5"/>
      <c r="M2286" s="12"/>
      <c r="N2286" s="12"/>
      <c r="O2286" s="5"/>
      <c r="P2286" s="5"/>
      <c r="Q2286" s="10"/>
      <c r="R2286" s="37"/>
      <c r="S2286" s="5"/>
      <c r="T2286" s="6"/>
      <c r="U2286" s="10"/>
      <c r="V2286" s="10"/>
      <c r="W2286" s="12"/>
      <c r="X2286" s="5"/>
      <c r="Y2286" s="11"/>
      <c r="Z2286" s="2"/>
      <c r="AA2286" s="64"/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2"/>
      <c r="DH2286" s="1"/>
      <c r="DI2286" s="1"/>
      <c r="DJ2286" s="1"/>
      <c r="DK2286" s="1"/>
      <c r="DL2286" s="1"/>
      <c r="DM2286" s="1"/>
    </row>
    <row r="2287" spans="1:117" x14ac:dyDescent="0.2">
      <c r="A2287" s="97"/>
      <c r="B2287" s="5"/>
      <c r="C2287" s="5"/>
      <c r="D2287" s="63"/>
      <c r="E2287" s="11"/>
      <c r="F2287" s="143"/>
      <c r="G2287" s="9"/>
      <c r="H2287" s="64"/>
      <c r="I2287" s="64"/>
      <c r="J2287" s="1"/>
      <c r="K2287" s="1"/>
      <c r="L2287" s="5"/>
      <c r="M2287" s="12"/>
      <c r="N2287" s="12"/>
      <c r="O2287" s="5"/>
      <c r="P2287" s="5"/>
      <c r="Q2287" s="10"/>
      <c r="R2287" s="37"/>
      <c r="S2287" s="5"/>
      <c r="T2287" s="6"/>
      <c r="U2287" s="10"/>
      <c r="V2287" s="10"/>
      <c r="W2287" s="12"/>
      <c r="X2287" s="5"/>
      <c r="Y2287" s="11"/>
      <c r="Z2287" s="2"/>
      <c r="AA2287" s="64"/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2"/>
      <c r="DH2287" s="1"/>
      <c r="DI2287" s="1"/>
      <c r="DJ2287" s="1"/>
      <c r="DK2287" s="1"/>
      <c r="DL2287" s="1"/>
      <c r="DM2287" s="1"/>
    </row>
    <row r="2288" spans="1:117" x14ac:dyDescent="0.2">
      <c r="A2288" s="97"/>
      <c r="B2288" s="5"/>
      <c r="C2288" s="5"/>
      <c r="D2288" s="63"/>
      <c r="E2288" s="11"/>
      <c r="F2288" s="143"/>
      <c r="G2288" s="9"/>
      <c r="H2288" s="64"/>
      <c r="I2288" s="64"/>
      <c r="J2288" s="1"/>
      <c r="K2288" s="1"/>
      <c r="L2288" s="5"/>
      <c r="M2288" s="12"/>
      <c r="N2288" s="12"/>
      <c r="O2288" s="5"/>
      <c r="P2288" s="5"/>
      <c r="Q2288" s="10"/>
      <c r="R2288" s="37"/>
      <c r="S2288" s="5"/>
      <c r="T2288" s="6"/>
      <c r="U2288" s="10"/>
      <c r="V2288" s="10"/>
      <c r="W2288" s="12"/>
      <c r="X2288" s="5"/>
      <c r="Y2288" s="11"/>
      <c r="Z2288" s="2"/>
      <c r="AA2288" s="64"/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2"/>
      <c r="DH2288" s="1"/>
      <c r="DI2288" s="1"/>
      <c r="DJ2288" s="1"/>
      <c r="DK2288" s="1"/>
      <c r="DL2288" s="1"/>
      <c r="DM2288" s="1"/>
    </row>
    <row r="2289" spans="1:117" x14ac:dyDescent="0.2">
      <c r="A2289" s="97"/>
      <c r="B2289" s="5"/>
      <c r="C2289" s="5"/>
      <c r="D2289" s="63"/>
      <c r="E2289" s="11"/>
      <c r="F2289" s="143"/>
      <c r="G2289" s="9"/>
      <c r="H2289" s="64"/>
      <c r="I2289" s="64"/>
      <c r="J2289" s="1"/>
      <c r="K2289" s="1"/>
      <c r="L2289" s="5"/>
      <c r="M2289" s="12"/>
      <c r="N2289" s="12"/>
      <c r="O2289" s="5"/>
      <c r="P2289" s="5"/>
      <c r="Q2289" s="10"/>
      <c r="R2289" s="37"/>
      <c r="S2289" s="5"/>
      <c r="T2289" s="6"/>
      <c r="U2289" s="10"/>
      <c r="V2289" s="10"/>
      <c r="W2289" s="12"/>
      <c r="X2289" s="5"/>
      <c r="Y2289" s="11"/>
      <c r="Z2289" s="2"/>
      <c r="AA2289" s="64"/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2"/>
      <c r="DH2289" s="1"/>
      <c r="DI2289" s="1"/>
      <c r="DJ2289" s="1"/>
      <c r="DK2289" s="1"/>
      <c r="DL2289" s="1"/>
      <c r="DM2289" s="1"/>
    </row>
    <row r="2290" spans="1:117" x14ac:dyDescent="0.2">
      <c r="A2290" s="97"/>
      <c r="B2290" s="5"/>
      <c r="C2290" s="5"/>
      <c r="D2290" s="63"/>
      <c r="E2290" s="11"/>
      <c r="F2290" s="143"/>
      <c r="G2290" s="9"/>
      <c r="H2290" s="64"/>
      <c r="I2290" s="64"/>
      <c r="J2290" s="1"/>
      <c r="K2290" s="1"/>
      <c r="L2290" s="5"/>
      <c r="M2290" s="12"/>
      <c r="N2290" s="12"/>
      <c r="O2290" s="5"/>
      <c r="P2290" s="5"/>
      <c r="Q2290" s="10"/>
      <c r="R2290" s="37"/>
      <c r="S2290" s="5"/>
      <c r="T2290" s="6"/>
      <c r="U2290" s="10"/>
      <c r="V2290" s="10"/>
      <c r="W2290" s="12"/>
      <c r="X2290" s="5"/>
      <c r="Y2290" s="11"/>
      <c r="Z2290" s="2"/>
      <c r="AA2290" s="64"/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2"/>
      <c r="DH2290" s="1"/>
      <c r="DI2290" s="1"/>
      <c r="DJ2290" s="1"/>
      <c r="DK2290" s="1"/>
      <c r="DL2290" s="1"/>
      <c r="DM2290" s="1"/>
    </row>
    <row r="2291" spans="1:117" x14ac:dyDescent="0.2">
      <c r="A2291" s="97"/>
      <c r="B2291" s="5"/>
      <c r="C2291" s="5"/>
      <c r="D2291" s="63"/>
      <c r="E2291" s="11"/>
      <c r="F2291" s="143"/>
      <c r="G2291" s="9"/>
      <c r="H2291" s="64"/>
      <c r="I2291" s="64"/>
      <c r="J2291" s="1"/>
      <c r="K2291" s="1"/>
      <c r="L2291" s="5"/>
      <c r="M2291" s="12"/>
      <c r="N2291" s="12"/>
      <c r="O2291" s="5"/>
      <c r="P2291" s="5"/>
      <c r="Q2291" s="10"/>
      <c r="R2291" s="37"/>
      <c r="S2291" s="5"/>
      <c r="T2291" s="6"/>
      <c r="U2291" s="10"/>
      <c r="V2291" s="10"/>
      <c r="W2291" s="12"/>
      <c r="X2291" s="5"/>
      <c r="Y2291" s="11"/>
      <c r="Z2291" s="2"/>
      <c r="AA2291" s="64"/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2"/>
      <c r="DH2291" s="1"/>
      <c r="DI2291" s="1"/>
      <c r="DJ2291" s="1"/>
      <c r="DK2291" s="1"/>
      <c r="DL2291" s="1"/>
      <c r="DM2291" s="1"/>
    </row>
    <row r="2292" spans="1:117" x14ac:dyDescent="0.2">
      <c r="A2292" s="97"/>
      <c r="B2292" s="5"/>
      <c r="C2292" s="5"/>
      <c r="D2292" s="63"/>
      <c r="E2292" s="11"/>
      <c r="F2292" s="143"/>
      <c r="G2292" s="9"/>
      <c r="H2292" s="64"/>
      <c r="I2292" s="64"/>
      <c r="J2292" s="1"/>
      <c r="K2292" s="1"/>
      <c r="L2292" s="5"/>
      <c r="M2292" s="12"/>
      <c r="N2292" s="12"/>
      <c r="O2292" s="5"/>
      <c r="P2292" s="5"/>
      <c r="Q2292" s="10"/>
      <c r="R2292" s="37"/>
      <c r="S2292" s="5"/>
      <c r="T2292" s="6"/>
      <c r="U2292" s="10"/>
      <c r="V2292" s="10"/>
      <c r="W2292" s="12"/>
      <c r="X2292" s="5"/>
      <c r="Y2292" s="11"/>
      <c r="Z2292" s="2"/>
      <c r="AA2292" s="64"/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2"/>
      <c r="DH2292" s="1"/>
      <c r="DI2292" s="1"/>
      <c r="DJ2292" s="1"/>
      <c r="DK2292" s="1"/>
      <c r="DL2292" s="1"/>
      <c r="DM2292" s="1"/>
    </row>
    <row r="2293" spans="1:117" x14ac:dyDescent="0.2">
      <c r="A2293" s="97"/>
      <c r="B2293" s="5"/>
      <c r="C2293" s="5"/>
      <c r="D2293" s="63"/>
      <c r="E2293" s="11"/>
      <c r="F2293" s="143"/>
      <c r="G2293" s="9"/>
      <c r="H2293" s="64"/>
      <c r="I2293" s="64"/>
      <c r="J2293" s="1"/>
      <c r="K2293" s="1"/>
      <c r="L2293" s="5"/>
      <c r="M2293" s="12"/>
      <c r="N2293" s="12"/>
      <c r="O2293" s="5"/>
      <c r="P2293" s="5"/>
      <c r="Q2293" s="10"/>
      <c r="R2293" s="37"/>
      <c r="S2293" s="5"/>
      <c r="T2293" s="6"/>
      <c r="U2293" s="10"/>
      <c r="V2293" s="10"/>
      <c r="W2293" s="12"/>
      <c r="X2293" s="5"/>
      <c r="Y2293" s="11"/>
      <c r="Z2293" s="2"/>
      <c r="AA2293" s="64"/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2"/>
      <c r="DH2293" s="1"/>
      <c r="DI2293" s="1"/>
      <c r="DJ2293" s="1"/>
      <c r="DK2293" s="1"/>
      <c r="DL2293" s="1"/>
      <c r="DM2293" s="1"/>
    </row>
    <row r="2294" spans="1:117" x14ac:dyDescent="0.2">
      <c r="A2294" s="97"/>
      <c r="B2294" s="5"/>
      <c r="C2294" s="5"/>
      <c r="D2294" s="63"/>
      <c r="E2294" s="11"/>
      <c r="F2294" s="143"/>
      <c r="G2294" s="9"/>
      <c r="H2294" s="64"/>
      <c r="I2294" s="64"/>
      <c r="J2294" s="1"/>
      <c r="K2294" s="1"/>
      <c r="L2294" s="5"/>
      <c r="M2294" s="12"/>
      <c r="N2294" s="12"/>
      <c r="O2294" s="5"/>
      <c r="P2294" s="5"/>
      <c r="Q2294" s="10"/>
      <c r="R2294" s="37"/>
      <c r="S2294" s="5"/>
      <c r="T2294" s="6"/>
      <c r="U2294" s="10"/>
      <c r="V2294" s="10"/>
      <c r="W2294" s="12"/>
      <c r="X2294" s="5"/>
      <c r="Y2294" s="11"/>
      <c r="Z2294" s="2"/>
      <c r="AA2294" s="64"/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2"/>
      <c r="DH2294" s="1"/>
      <c r="DI2294" s="1"/>
      <c r="DJ2294" s="1"/>
      <c r="DK2294" s="1"/>
      <c r="DL2294" s="1"/>
      <c r="DM2294" s="1"/>
    </row>
    <row r="2295" spans="1:117" x14ac:dyDescent="0.2">
      <c r="A2295" s="97"/>
      <c r="B2295" s="5"/>
      <c r="C2295" s="5"/>
      <c r="D2295" s="63"/>
      <c r="E2295" s="11"/>
      <c r="F2295" s="143"/>
      <c r="G2295" s="9"/>
      <c r="H2295" s="64"/>
      <c r="I2295" s="64"/>
      <c r="J2295" s="1"/>
      <c r="K2295" s="1"/>
      <c r="L2295" s="5"/>
      <c r="M2295" s="12"/>
      <c r="N2295" s="12"/>
      <c r="O2295" s="5"/>
      <c r="P2295" s="5"/>
      <c r="Q2295" s="10"/>
      <c r="R2295" s="37"/>
      <c r="S2295" s="5"/>
      <c r="T2295" s="6"/>
      <c r="U2295" s="10"/>
      <c r="V2295" s="10"/>
      <c r="W2295" s="12"/>
      <c r="X2295" s="5"/>
      <c r="Y2295" s="11"/>
      <c r="Z2295" s="2"/>
      <c r="AA2295" s="64"/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2"/>
      <c r="DH2295" s="1"/>
      <c r="DI2295" s="1"/>
      <c r="DJ2295" s="1"/>
      <c r="DK2295" s="1"/>
      <c r="DL2295" s="1"/>
      <c r="DM2295" s="1"/>
    </row>
    <row r="2296" spans="1:117" x14ac:dyDescent="0.2">
      <c r="A2296" s="97"/>
      <c r="B2296" s="5"/>
      <c r="C2296" s="5"/>
      <c r="D2296" s="63"/>
      <c r="E2296" s="11"/>
      <c r="F2296" s="143"/>
      <c r="G2296" s="9"/>
      <c r="H2296" s="64"/>
      <c r="I2296" s="64"/>
      <c r="J2296" s="1"/>
      <c r="K2296" s="1"/>
      <c r="L2296" s="5"/>
      <c r="M2296" s="12"/>
      <c r="N2296" s="12"/>
      <c r="O2296" s="5"/>
      <c r="P2296" s="5"/>
      <c r="Q2296" s="10"/>
      <c r="R2296" s="37"/>
      <c r="S2296" s="5"/>
      <c r="T2296" s="6"/>
      <c r="U2296" s="10"/>
      <c r="V2296" s="10"/>
      <c r="W2296" s="12"/>
      <c r="X2296" s="5"/>
      <c r="Y2296" s="11"/>
      <c r="Z2296" s="2"/>
      <c r="AA2296" s="64"/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2"/>
      <c r="DH2296" s="1"/>
      <c r="DI2296" s="1"/>
      <c r="DJ2296" s="1"/>
      <c r="DK2296" s="1"/>
      <c r="DL2296" s="1"/>
      <c r="DM2296" s="1"/>
    </row>
    <row r="2297" spans="1:117" x14ac:dyDescent="0.2">
      <c r="A2297" s="97"/>
      <c r="B2297" s="5"/>
      <c r="C2297" s="5"/>
      <c r="D2297" s="63"/>
      <c r="E2297" s="11"/>
      <c r="F2297" s="143"/>
      <c r="G2297" s="9"/>
      <c r="H2297" s="64"/>
      <c r="I2297" s="64"/>
      <c r="J2297" s="1"/>
      <c r="K2297" s="1"/>
      <c r="L2297" s="5"/>
      <c r="M2297" s="12"/>
      <c r="N2297" s="12"/>
      <c r="O2297" s="5"/>
      <c r="P2297" s="5"/>
      <c r="Q2297" s="10"/>
      <c r="R2297" s="37"/>
      <c r="S2297" s="5"/>
      <c r="T2297" s="6"/>
      <c r="U2297" s="10"/>
      <c r="V2297" s="10"/>
      <c r="W2297" s="12"/>
      <c r="X2297" s="5"/>
      <c r="Y2297" s="11"/>
      <c r="Z2297" s="2"/>
      <c r="AA2297" s="64"/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2"/>
      <c r="DH2297" s="1"/>
      <c r="DI2297" s="1"/>
      <c r="DJ2297" s="1"/>
      <c r="DK2297" s="1"/>
      <c r="DL2297" s="1"/>
      <c r="DM2297" s="1"/>
    </row>
    <row r="2298" spans="1:117" x14ac:dyDescent="0.2">
      <c r="A2298" s="97"/>
      <c r="B2298" s="5"/>
      <c r="C2298" s="5"/>
      <c r="D2298" s="63"/>
      <c r="E2298" s="11"/>
      <c r="F2298" s="143"/>
      <c r="G2298" s="9"/>
      <c r="H2298" s="64"/>
      <c r="I2298" s="64"/>
      <c r="J2298" s="1"/>
      <c r="K2298" s="1"/>
      <c r="L2298" s="5"/>
      <c r="M2298" s="12"/>
      <c r="N2298" s="12"/>
      <c r="O2298" s="5"/>
      <c r="P2298" s="5"/>
      <c r="Q2298" s="10"/>
      <c r="R2298" s="37"/>
      <c r="S2298" s="5"/>
      <c r="T2298" s="6"/>
      <c r="U2298" s="10"/>
      <c r="V2298" s="10"/>
      <c r="W2298" s="12"/>
      <c r="X2298" s="5"/>
      <c r="Y2298" s="11"/>
      <c r="Z2298" s="2"/>
      <c r="AA2298" s="64"/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2"/>
      <c r="DH2298" s="1"/>
      <c r="DI2298" s="1"/>
      <c r="DJ2298" s="1"/>
      <c r="DK2298" s="1"/>
      <c r="DL2298" s="1"/>
      <c r="DM2298" s="1"/>
    </row>
    <row r="2299" spans="1:117" x14ac:dyDescent="0.2">
      <c r="A2299" s="97"/>
      <c r="B2299" s="5"/>
      <c r="C2299" s="5"/>
      <c r="D2299" s="63"/>
      <c r="E2299" s="11"/>
      <c r="F2299" s="143"/>
      <c r="G2299" s="9"/>
      <c r="H2299" s="64"/>
      <c r="I2299" s="64"/>
      <c r="J2299" s="1"/>
      <c r="K2299" s="1"/>
      <c r="L2299" s="5"/>
      <c r="M2299" s="12"/>
      <c r="N2299" s="12"/>
      <c r="O2299" s="5"/>
      <c r="P2299" s="5"/>
      <c r="Q2299" s="10"/>
      <c r="R2299" s="37"/>
      <c r="S2299" s="5"/>
      <c r="T2299" s="6"/>
      <c r="U2299" s="10"/>
      <c r="V2299" s="10"/>
      <c r="W2299" s="12"/>
      <c r="X2299" s="5"/>
      <c r="Y2299" s="11"/>
      <c r="Z2299" s="2"/>
      <c r="AA2299" s="64"/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2"/>
      <c r="DH2299" s="1"/>
      <c r="DI2299" s="1"/>
      <c r="DJ2299" s="1"/>
      <c r="DK2299" s="1"/>
      <c r="DL2299" s="1"/>
      <c r="DM2299" s="1"/>
    </row>
    <row r="2300" spans="1:117" x14ac:dyDescent="0.2">
      <c r="A2300" s="97"/>
      <c r="B2300" s="5"/>
      <c r="C2300" s="5"/>
      <c r="D2300" s="63"/>
      <c r="E2300" s="11"/>
      <c r="F2300" s="143"/>
      <c r="G2300" s="9"/>
      <c r="H2300" s="64"/>
      <c r="I2300" s="64"/>
      <c r="J2300" s="1"/>
      <c r="K2300" s="1"/>
      <c r="L2300" s="5"/>
      <c r="M2300" s="12"/>
      <c r="N2300" s="12"/>
      <c r="O2300" s="5"/>
      <c r="P2300" s="5"/>
      <c r="Q2300" s="10"/>
      <c r="R2300" s="37"/>
      <c r="S2300" s="5"/>
      <c r="T2300" s="6"/>
      <c r="U2300" s="10"/>
      <c r="V2300" s="10"/>
      <c r="W2300" s="12"/>
      <c r="X2300" s="5"/>
      <c r="Y2300" s="11"/>
      <c r="Z2300" s="2"/>
      <c r="AA2300" s="64"/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2"/>
      <c r="DH2300" s="1"/>
      <c r="DI2300" s="1"/>
      <c r="DJ2300" s="1"/>
      <c r="DK2300" s="1"/>
      <c r="DL2300" s="1"/>
      <c r="DM2300" s="1"/>
    </row>
    <row r="2301" spans="1:117" x14ac:dyDescent="0.2">
      <c r="A2301" s="97"/>
      <c r="B2301" s="5"/>
      <c r="C2301" s="5"/>
      <c r="D2301" s="63"/>
      <c r="E2301" s="11"/>
      <c r="F2301" s="143"/>
      <c r="G2301" s="9"/>
      <c r="H2301" s="64"/>
      <c r="I2301" s="64"/>
      <c r="J2301" s="1"/>
      <c r="K2301" s="1"/>
      <c r="L2301" s="5"/>
      <c r="M2301" s="12"/>
      <c r="N2301" s="12"/>
      <c r="O2301" s="5"/>
      <c r="P2301" s="5"/>
      <c r="Q2301" s="10"/>
      <c r="R2301" s="37"/>
      <c r="S2301" s="5"/>
      <c r="T2301" s="6"/>
      <c r="U2301" s="10"/>
      <c r="V2301" s="10"/>
      <c r="W2301" s="12"/>
      <c r="X2301" s="5"/>
      <c r="Y2301" s="11"/>
      <c r="Z2301" s="2"/>
      <c r="AA2301" s="64"/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2"/>
      <c r="DH2301" s="1"/>
      <c r="DI2301" s="1"/>
      <c r="DJ2301" s="1"/>
      <c r="DK2301" s="1"/>
      <c r="DL2301" s="1"/>
      <c r="DM2301" s="1"/>
    </row>
    <row r="2302" spans="1:117" x14ac:dyDescent="0.2">
      <c r="A2302" s="97"/>
      <c r="B2302" s="5"/>
      <c r="C2302" s="5"/>
      <c r="D2302" s="63"/>
      <c r="E2302" s="11"/>
      <c r="F2302" s="143"/>
      <c r="G2302" s="9"/>
      <c r="H2302" s="64"/>
      <c r="I2302" s="64"/>
      <c r="J2302" s="1"/>
      <c r="K2302" s="1"/>
      <c r="L2302" s="5"/>
      <c r="M2302" s="12"/>
      <c r="N2302" s="12"/>
      <c r="O2302" s="5"/>
      <c r="P2302" s="5"/>
      <c r="Q2302" s="10"/>
      <c r="R2302" s="37"/>
      <c r="S2302" s="5"/>
      <c r="T2302" s="6"/>
      <c r="U2302" s="10"/>
      <c r="V2302" s="10"/>
      <c r="W2302" s="12"/>
      <c r="X2302" s="5"/>
      <c r="Y2302" s="11"/>
      <c r="Z2302" s="2"/>
      <c r="AA2302" s="64"/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2"/>
      <c r="DH2302" s="1"/>
      <c r="DI2302" s="1"/>
      <c r="DJ2302" s="1"/>
      <c r="DK2302" s="1"/>
      <c r="DL2302" s="1"/>
      <c r="DM2302" s="1"/>
    </row>
    <row r="2303" spans="1:117" x14ac:dyDescent="0.2">
      <c r="A2303" s="97"/>
      <c r="B2303" s="5"/>
      <c r="C2303" s="5"/>
      <c r="D2303" s="63"/>
      <c r="E2303" s="11"/>
      <c r="F2303" s="143"/>
      <c r="G2303" s="9"/>
      <c r="H2303" s="64"/>
      <c r="I2303" s="64"/>
      <c r="J2303" s="1"/>
      <c r="K2303" s="1"/>
      <c r="L2303" s="5"/>
      <c r="M2303" s="12"/>
      <c r="N2303" s="12"/>
      <c r="O2303" s="5"/>
      <c r="P2303" s="5"/>
      <c r="Q2303" s="10"/>
      <c r="R2303" s="37"/>
      <c r="S2303" s="5"/>
      <c r="T2303" s="6"/>
      <c r="U2303" s="10"/>
      <c r="V2303" s="10"/>
      <c r="W2303" s="12"/>
      <c r="X2303" s="5"/>
      <c r="Y2303" s="11"/>
      <c r="Z2303" s="2"/>
      <c r="AA2303" s="64"/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2"/>
      <c r="DH2303" s="1"/>
      <c r="DI2303" s="1"/>
      <c r="DJ2303" s="1"/>
      <c r="DK2303" s="1"/>
      <c r="DL2303" s="1"/>
      <c r="DM2303" s="1"/>
    </row>
    <row r="2304" spans="1:117" x14ac:dyDescent="0.2">
      <c r="A2304" s="97"/>
      <c r="B2304" s="5"/>
      <c r="C2304" s="5"/>
      <c r="D2304" s="63"/>
      <c r="E2304" s="11"/>
      <c r="F2304" s="143"/>
      <c r="G2304" s="9"/>
      <c r="H2304" s="64"/>
      <c r="I2304" s="64"/>
      <c r="J2304" s="1"/>
      <c r="K2304" s="1"/>
      <c r="L2304" s="5"/>
      <c r="M2304" s="12"/>
      <c r="N2304" s="12"/>
      <c r="O2304" s="5"/>
      <c r="P2304" s="5"/>
      <c r="Q2304" s="10"/>
      <c r="R2304" s="37"/>
      <c r="S2304" s="5"/>
      <c r="T2304" s="6"/>
      <c r="U2304" s="10"/>
      <c r="V2304" s="10"/>
      <c r="W2304" s="12"/>
      <c r="X2304" s="5"/>
      <c r="Y2304" s="11"/>
      <c r="Z2304" s="2"/>
      <c r="AA2304" s="64"/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2"/>
      <c r="DH2304" s="1"/>
      <c r="DI2304" s="1"/>
      <c r="DJ2304" s="1"/>
      <c r="DK2304" s="1"/>
      <c r="DL2304" s="1"/>
      <c r="DM2304" s="1"/>
    </row>
    <row r="2305" spans="1:117" x14ac:dyDescent="0.2">
      <c r="A2305" s="97"/>
      <c r="B2305" s="5"/>
      <c r="C2305" s="5"/>
      <c r="D2305" s="63"/>
      <c r="E2305" s="11"/>
      <c r="F2305" s="143"/>
      <c r="G2305" s="9"/>
      <c r="H2305" s="64"/>
      <c r="I2305" s="64"/>
      <c r="J2305" s="1"/>
      <c r="K2305" s="1"/>
      <c r="L2305" s="5"/>
      <c r="M2305" s="12"/>
      <c r="N2305" s="12"/>
      <c r="O2305" s="5"/>
      <c r="P2305" s="5"/>
      <c r="Q2305" s="10"/>
      <c r="R2305" s="37"/>
      <c r="S2305" s="5"/>
      <c r="T2305" s="6"/>
      <c r="U2305" s="10"/>
      <c r="V2305" s="10"/>
      <c r="W2305" s="12"/>
      <c r="X2305" s="5"/>
      <c r="Y2305" s="11"/>
      <c r="Z2305" s="2"/>
      <c r="AA2305" s="64"/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2"/>
      <c r="DH2305" s="1"/>
      <c r="DI2305" s="1"/>
      <c r="DJ2305" s="1"/>
      <c r="DK2305" s="1"/>
      <c r="DL2305" s="1"/>
      <c r="DM2305" s="1"/>
    </row>
    <row r="2306" spans="1:117" x14ac:dyDescent="0.2">
      <c r="A2306" s="97"/>
      <c r="B2306" s="5"/>
      <c r="C2306" s="5"/>
      <c r="D2306" s="63"/>
      <c r="E2306" s="11"/>
      <c r="F2306" s="143"/>
      <c r="G2306" s="9"/>
      <c r="H2306" s="64"/>
      <c r="I2306" s="64"/>
      <c r="J2306" s="1"/>
      <c r="K2306" s="1"/>
      <c r="L2306" s="5"/>
      <c r="M2306" s="12"/>
      <c r="N2306" s="12"/>
      <c r="O2306" s="5"/>
      <c r="P2306" s="5"/>
      <c r="Q2306" s="10"/>
      <c r="R2306" s="37"/>
      <c r="S2306" s="5"/>
      <c r="T2306" s="6"/>
      <c r="U2306" s="10"/>
      <c r="V2306" s="10"/>
      <c r="W2306" s="12"/>
      <c r="X2306" s="5"/>
      <c r="Y2306" s="11"/>
      <c r="Z2306" s="2"/>
      <c r="AA2306" s="64"/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2"/>
      <c r="DH2306" s="1"/>
      <c r="DI2306" s="1"/>
      <c r="DJ2306" s="1"/>
      <c r="DK2306" s="1"/>
      <c r="DL2306" s="1"/>
      <c r="DM2306" s="1"/>
    </row>
    <row r="2307" spans="1:117" x14ac:dyDescent="0.2">
      <c r="A2307" s="97"/>
      <c r="B2307" s="5"/>
      <c r="C2307" s="5"/>
      <c r="D2307" s="63"/>
      <c r="E2307" s="11"/>
      <c r="F2307" s="143"/>
      <c r="G2307" s="9"/>
      <c r="H2307" s="64"/>
      <c r="I2307" s="64"/>
      <c r="J2307" s="1"/>
      <c r="K2307" s="1"/>
      <c r="L2307" s="5"/>
      <c r="M2307" s="12"/>
      <c r="N2307" s="12"/>
      <c r="O2307" s="5"/>
      <c r="P2307" s="5"/>
      <c r="Q2307" s="10"/>
      <c r="R2307" s="37"/>
      <c r="S2307" s="5"/>
      <c r="T2307" s="6"/>
      <c r="U2307" s="10"/>
      <c r="V2307" s="10"/>
      <c r="W2307" s="12"/>
      <c r="X2307" s="5"/>
      <c r="Y2307" s="11"/>
      <c r="Z2307" s="2"/>
      <c r="AA2307" s="64"/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2"/>
      <c r="DH2307" s="1"/>
      <c r="DI2307" s="1"/>
      <c r="DJ2307" s="1"/>
      <c r="DK2307" s="1"/>
      <c r="DL2307" s="1"/>
      <c r="DM2307" s="1"/>
    </row>
    <row r="2308" spans="1:117" x14ac:dyDescent="0.2">
      <c r="A2308" s="97"/>
      <c r="B2308" s="5"/>
      <c r="C2308" s="5"/>
      <c r="D2308" s="63"/>
      <c r="E2308" s="11"/>
      <c r="F2308" s="143"/>
      <c r="G2308" s="9"/>
      <c r="H2308" s="64"/>
      <c r="I2308" s="64"/>
      <c r="J2308" s="1"/>
      <c r="K2308" s="1"/>
      <c r="L2308" s="5"/>
      <c r="M2308" s="12"/>
      <c r="N2308" s="12"/>
      <c r="O2308" s="5"/>
      <c r="P2308" s="5"/>
      <c r="Q2308" s="10"/>
      <c r="R2308" s="37"/>
      <c r="S2308" s="5"/>
      <c r="T2308" s="6"/>
      <c r="U2308" s="10"/>
      <c r="V2308" s="10"/>
      <c r="W2308" s="12"/>
      <c r="X2308" s="5"/>
      <c r="Y2308" s="11"/>
      <c r="Z2308" s="2"/>
      <c r="AA2308" s="64"/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2"/>
      <c r="DH2308" s="1"/>
      <c r="DI2308" s="1"/>
      <c r="DJ2308" s="1"/>
      <c r="DK2308" s="1"/>
      <c r="DL2308" s="1"/>
      <c r="DM2308" s="1"/>
    </row>
    <row r="2309" spans="1:117" x14ac:dyDescent="0.2">
      <c r="A2309" s="97"/>
      <c r="B2309" s="5"/>
      <c r="C2309" s="5"/>
      <c r="D2309" s="63"/>
      <c r="E2309" s="11"/>
      <c r="F2309" s="143"/>
      <c r="G2309" s="9"/>
      <c r="H2309" s="64"/>
      <c r="I2309" s="64"/>
      <c r="J2309" s="1"/>
      <c r="K2309" s="1"/>
      <c r="L2309" s="5"/>
      <c r="M2309" s="12"/>
      <c r="N2309" s="12"/>
      <c r="O2309" s="5"/>
      <c r="P2309" s="5"/>
      <c r="Q2309" s="10"/>
      <c r="R2309" s="37"/>
      <c r="S2309" s="5"/>
      <c r="T2309" s="6"/>
      <c r="U2309" s="10"/>
      <c r="V2309" s="10"/>
      <c r="W2309" s="12"/>
      <c r="X2309" s="5"/>
      <c r="Y2309" s="11"/>
      <c r="Z2309" s="2"/>
      <c r="AA2309" s="64"/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2"/>
      <c r="DH2309" s="1"/>
      <c r="DI2309" s="1"/>
      <c r="DJ2309" s="1"/>
      <c r="DK2309" s="1"/>
      <c r="DL2309" s="1"/>
      <c r="DM2309" s="1"/>
    </row>
    <row r="2310" spans="1:117" x14ac:dyDescent="0.2">
      <c r="A2310" s="97"/>
      <c r="B2310" s="5"/>
      <c r="C2310" s="5"/>
      <c r="D2310" s="63"/>
      <c r="E2310" s="11"/>
      <c r="F2310" s="143"/>
      <c r="G2310" s="9"/>
      <c r="H2310" s="64"/>
      <c r="I2310" s="64"/>
      <c r="J2310" s="1"/>
      <c r="K2310" s="1"/>
      <c r="L2310" s="5"/>
      <c r="M2310" s="12"/>
      <c r="N2310" s="12"/>
      <c r="O2310" s="5"/>
      <c r="P2310" s="5"/>
      <c r="Q2310" s="10"/>
      <c r="R2310" s="37"/>
      <c r="S2310" s="5"/>
      <c r="T2310" s="6"/>
      <c r="U2310" s="10"/>
      <c r="V2310" s="10"/>
      <c r="W2310" s="12"/>
      <c r="X2310" s="5"/>
      <c r="Y2310" s="11"/>
      <c r="Z2310" s="2"/>
      <c r="AA2310" s="64"/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2"/>
      <c r="DH2310" s="1"/>
      <c r="DI2310" s="1"/>
      <c r="DJ2310" s="1"/>
      <c r="DK2310" s="1"/>
      <c r="DL2310" s="1"/>
      <c r="DM2310" s="1"/>
    </row>
    <row r="2311" spans="1:117" x14ac:dyDescent="0.2">
      <c r="A2311" s="97"/>
      <c r="B2311" s="5"/>
      <c r="C2311" s="5"/>
      <c r="D2311" s="63"/>
      <c r="E2311" s="11"/>
      <c r="F2311" s="143"/>
      <c r="G2311" s="9"/>
      <c r="H2311" s="64"/>
      <c r="I2311" s="64"/>
      <c r="J2311" s="1"/>
      <c r="K2311" s="1"/>
      <c r="L2311" s="5"/>
      <c r="M2311" s="12"/>
      <c r="N2311" s="12"/>
      <c r="O2311" s="5"/>
      <c r="P2311" s="5"/>
      <c r="Q2311" s="10"/>
      <c r="R2311" s="37"/>
      <c r="S2311" s="5"/>
      <c r="T2311" s="6"/>
      <c r="U2311" s="10"/>
      <c r="V2311" s="10"/>
      <c r="W2311" s="12"/>
      <c r="X2311" s="5"/>
      <c r="Y2311" s="11"/>
      <c r="Z2311" s="2"/>
      <c r="AA2311" s="64"/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2"/>
      <c r="DH2311" s="1"/>
      <c r="DI2311" s="1"/>
      <c r="DJ2311" s="1"/>
      <c r="DK2311" s="1"/>
      <c r="DL2311" s="1"/>
      <c r="DM2311" s="1"/>
    </row>
    <row r="2312" spans="1:117" x14ac:dyDescent="0.2">
      <c r="A2312" s="97"/>
      <c r="B2312" s="5"/>
      <c r="C2312" s="5"/>
      <c r="D2312" s="63"/>
      <c r="E2312" s="11"/>
      <c r="F2312" s="143"/>
      <c r="G2312" s="9"/>
      <c r="H2312" s="64"/>
      <c r="I2312" s="64"/>
      <c r="J2312" s="1"/>
      <c r="K2312" s="1"/>
      <c r="L2312" s="5"/>
      <c r="M2312" s="12"/>
      <c r="N2312" s="12"/>
      <c r="O2312" s="5"/>
      <c r="P2312" s="5"/>
      <c r="Q2312" s="10"/>
      <c r="R2312" s="37"/>
      <c r="S2312" s="5"/>
      <c r="T2312" s="6"/>
      <c r="U2312" s="10"/>
      <c r="V2312" s="10"/>
      <c r="W2312" s="12"/>
      <c r="X2312" s="5"/>
      <c r="Y2312" s="11"/>
      <c r="Z2312" s="2"/>
      <c r="AA2312" s="64"/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2"/>
      <c r="DH2312" s="1"/>
      <c r="DI2312" s="1"/>
      <c r="DJ2312" s="1"/>
      <c r="DK2312" s="1"/>
      <c r="DL2312" s="1"/>
      <c r="DM2312" s="1"/>
    </row>
    <row r="2313" spans="1:117" x14ac:dyDescent="0.2">
      <c r="A2313" s="97"/>
      <c r="B2313" s="5"/>
      <c r="C2313" s="5"/>
      <c r="D2313" s="63"/>
      <c r="E2313" s="11"/>
      <c r="F2313" s="143"/>
      <c r="G2313" s="9"/>
      <c r="H2313" s="64"/>
      <c r="I2313" s="64"/>
      <c r="J2313" s="1"/>
      <c r="K2313" s="1"/>
      <c r="L2313" s="5"/>
      <c r="M2313" s="12"/>
      <c r="N2313" s="12"/>
      <c r="O2313" s="5"/>
      <c r="P2313" s="5"/>
      <c r="Q2313" s="10"/>
      <c r="R2313" s="37"/>
      <c r="S2313" s="5"/>
      <c r="T2313" s="6"/>
      <c r="U2313" s="10"/>
      <c r="V2313" s="10"/>
      <c r="W2313" s="12"/>
      <c r="X2313" s="5"/>
      <c r="Y2313" s="11"/>
      <c r="Z2313" s="2"/>
      <c r="AA2313" s="64"/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2"/>
      <c r="DH2313" s="1"/>
      <c r="DI2313" s="1"/>
      <c r="DJ2313" s="1"/>
      <c r="DK2313" s="1"/>
      <c r="DL2313" s="1"/>
      <c r="DM2313" s="1"/>
    </row>
    <row r="2314" spans="1:117" x14ac:dyDescent="0.2">
      <c r="A2314" s="97"/>
      <c r="B2314" s="5"/>
      <c r="C2314" s="5"/>
      <c r="D2314" s="63"/>
      <c r="E2314" s="11"/>
      <c r="F2314" s="143"/>
      <c r="G2314" s="9"/>
      <c r="H2314" s="64"/>
      <c r="I2314" s="64"/>
      <c r="J2314" s="1"/>
      <c r="K2314" s="1"/>
      <c r="L2314" s="5"/>
      <c r="M2314" s="12"/>
      <c r="N2314" s="12"/>
      <c r="O2314" s="5"/>
      <c r="P2314" s="5"/>
      <c r="Q2314" s="10"/>
      <c r="R2314" s="37"/>
      <c r="S2314" s="5"/>
      <c r="T2314" s="6"/>
      <c r="U2314" s="10"/>
      <c r="V2314" s="10"/>
      <c r="W2314" s="12"/>
      <c r="X2314" s="5"/>
      <c r="Y2314" s="11"/>
      <c r="Z2314" s="2"/>
      <c r="AA2314" s="64"/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2"/>
      <c r="DH2314" s="1"/>
      <c r="DI2314" s="1"/>
      <c r="DJ2314" s="1"/>
      <c r="DK2314" s="1"/>
      <c r="DL2314" s="1"/>
      <c r="DM2314" s="1"/>
    </row>
    <row r="2315" spans="1:117" x14ac:dyDescent="0.2">
      <c r="A2315" s="97"/>
      <c r="B2315" s="5"/>
      <c r="C2315" s="5"/>
      <c r="D2315" s="63"/>
      <c r="E2315" s="11"/>
      <c r="F2315" s="143"/>
      <c r="G2315" s="9"/>
      <c r="H2315" s="64"/>
      <c r="I2315" s="64"/>
      <c r="J2315" s="1"/>
      <c r="K2315" s="1"/>
      <c r="L2315" s="5"/>
      <c r="M2315" s="12"/>
      <c r="N2315" s="12"/>
      <c r="O2315" s="5"/>
      <c r="P2315" s="5"/>
      <c r="Q2315" s="10"/>
      <c r="R2315" s="37"/>
      <c r="S2315" s="5"/>
      <c r="T2315" s="6"/>
      <c r="U2315" s="10"/>
      <c r="V2315" s="10"/>
      <c r="W2315" s="12"/>
      <c r="X2315" s="5"/>
      <c r="Y2315" s="11"/>
      <c r="Z2315" s="2"/>
      <c r="AA2315" s="64"/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2"/>
      <c r="DH2315" s="1"/>
      <c r="DI2315" s="1"/>
      <c r="DJ2315" s="1"/>
      <c r="DK2315" s="1"/>
      <c r="DL2315" s="1"/>
      <c r="DM2315" s="1"/>
    </row>
    <row r="2316" spans="1:117" x14ac:dyDescent="0.2">
      <c r="A2316" s="97"/>
      <c r="B2316" s="5"/>
      <c r="C2316" s="5"/>
      <c r="D2316" s="63"/>
      <c r="E2316" s="11"/>
      <c r="F2316" s="143"/>
      <c r="G2316" s="9"/>
      <c r="H2316" s="64"/>
      <c r="I2316" s="64"/>
      <c r="J2316" s="1"/>
      <c r="K2316" s="1"/>
      <c r="L2316" s="5"/>
      <c r="M2316" s="12"/>
      <c r="N2316" s="12"/>
      <c r="O2316" s="5"/>
      <c r="P2316" s="5"/>
      <c r="Q2316" s="10"/>
      <c r="R2316" s="37"/>
      <c r="S2316" s="5"/>
      <c r="T2316" s="6"/>
      <c r="U2316" s="10"/>
      <c r="V2316" s="10"/>
      <c r="W2316" s="12"/>
      <c r="X2316" s="5"/>
      <c r="Y2316" s="11"/>
      <c r="Z2316" s="2"/>
      <c r="AA2316" s="64"/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2"/>
      <c r="DH2316" s="1"/>
      <c r="DI2316" s="1"/>
      <c r="DJ2316" s="1"/>
      <c r="DK2316" s="1"/>
      <c r="DL2316" s="1"/>
      <c r="DM2316" s="1"/>
    </row>
    <row r="2317" spans="1:117" x14ac:dyDescent="0.2">
      <c r="A2317" s="97"/>
      <c r="B2317" s="5"/>
      <c r="C2317" s="5"/>
      <c r="D2317" s="63"/>
      <c r="E2317" s="11"/>
      <c r="F2317" s="143"/>
      <c r="G2317" s="9"/>
      <c r="H2317" s="64"/>
      <c r="I2317" s="64"/>
      <c r="J2317" s="1"/>
      <c r="K2317" s="1"/>
      <c r="L2317" s="5"/>
      <c r="M2317" s="12"/>
      <c r="N2317" s="12"/>
      <c r="O2317" s="5"/>
      <c r="P2317" s="5"/>
      <c r="Q2317" s="10"/>
      <c r="R2317" s="37"/>
      <c r="S2317" s="5"/>
      <c r="T2317" s="6"/>
      <c r="U2317" s="10"/>
      <c r="V2317" s="10"/>
      <c r="W2317" s="12"/>
      <c r="X2317" s="5"/>
      <c r="Y2317" s="11"/>
      <c r="Z2317" s="2"/>
      <c r="AA2317" s="64"/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2"/>
      <c r="DH2317" s="1"/>
      <c r="DI2317" s="1"/>
      <c r="DJ2317" s="1"/>
      <c r="DK2317" s="1"/>
      <c r="DL2317" s="1"/>
      <c r="DM2317" s="1"/>
    </row>
    <row r="2318" spans="1:117" x14ac:dyDescent="0.2">
      <c r="A2318" s="97"/>
      <c r="B2318" s="5"/>
      <c r="C2318" s="5"/>
      <c r="D2318" s="63"/>
      <c r="E2318" s="11"/>
      <c r="F2318" s="143"/>
      <c r="G2318" s="9"/>
      <c r="H2318" s="64"/>
      <c r="I2318" s="64"/>
      <c r="J2318" s="1"/>
      <c r="K2318" s="1"/>
      <c r="L2318" s="5"/>
      <c r="M2318" s="12"/>
      <c r="N2318" s="12"/>
      <c r="O2318" s="5"/>
      <c r="P2318" s="5"/>
      <c r="Q2318" s="10"/>
      <c r="R2318" s="37"/>
      <c r="S2318" s="5"/>
      <c r="T2318" s="6"/>
      <c r="U2318" s="10"/>
      <c r="V2318" s="10"/>
      <c r="W2318" s="12"/>
      <c r="X2318" s="5"/>
      <c r="Y2318" s="11"/>
      <c r="Z2318" s="2"/>
      <c r="AA2318" s="64"/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2"/>
      <c r="DH2318" s="1"/>
      <c r="DI2318" s="1"/>
      <c r="DJ2318" s="1"/>
      <c r="DK2318" s="1"/>
      <c r="DL2318" s="1"/>
      <c r="DM2318" s="1"/>
    </row>
    <row r="2319" spans="1:117" x14ac:dyDescent="0.2">
      <c r="A2319" s="97"/>
      <c r="B2319" s="5"/>
      <c r="C2319" s="5"/>
      <c r="D2319" s="63"/>
      <c r="E2319" s="11"/>
      <c r="F2319" s="143"/>
      <c r="G2319" s="9"/>
      <c r="H2319" s="64"/>
      <c r="I2319" s="64"/>
      <c r="J2319" s="1"/>
      <c r="K2319" s="1"/>
      <c r="L2319" s="5"/>
      <c r="M2319" s="12"/>
      <c r="N2319" s="12"/>
      <c r="O2319" s="5"/>
      <c r="P2319" s="5"/>
      <c r="Q2319" s="10"/>
      <c r="R2319" s="37"/>
      <c r="S2319" s="5"/>
      <c r="T2319" s="6"/>
      <c r="U2319" s="10"/>
      <c r="V2319" s="10"/>
      <c r="W2319" s="12"/>
      <c r="X2319" s="5"/>
      <c r="Y2319" s="11"/>
      <c r="Z2319" s="2"/>
      <c r="AA2319" s="64"/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2"/>
      <c r="DH2319" s="1"/>
      <c r="DI2319" s="1"/>
      <c r="DJ2319" s="1"/>
      <c r="DK2319" s="1"/>
      <c r="DL2319" s="1"/>
      <c r="DM2319" s="1"/>
    </row>
    <row r="2320" spans="1:117" x14ac:dyDescent="0.2">
      <c r="A2320" s="97"/>
      <c r="B2320" s="5"/>
      <c r="C2320" s="5"/>
      <c r="D2320" s="63"/>
      <c r="E2320" s="11"/>
      <c r="F2320" s="143"/>
      <c r="G2320" s="9"/>
      <c r="H2320" s="64"/>
      <c r="I2320" s="64"/>
      <c r="J2320" s="1"/>
      <c r="K2320" s="1"/>
      <c r="L2320" s="5"/>
      <c r="M2320" s="12"/>
      <c r="N2320" s="12"/>
      <c r="O2320" s="5"/>
      <c r="P2320" s="5"/>
      <c r="Q2320" s="10"/>
      <c r="R2320" s="37"/>
      <c r="S2320" s="5"/>
      <c r="T2320" s="6"/>
      <c r="U2320" s="10"/>
      <c r="V2320" s="10"/>
      <c r="W2320" s="12"/>
      <c r="X2320" s="5"/>
      <c r="Y2320" s="11"/>
      <c r="Z2320" s="2"/>
      <c r="AA2320" s="64"/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2"/>
      <c r="DH2320" s="1"/>
      <c r="DI2320" s="1"/>
      <c r="DJ2320" s="1"/>
      <c r="DK2320" s="1"/>
      <c r="DL2320" s="1"/>
      <c r="DM2320" s="1"/>
    </row>
    <row r="2321" spans="1:117" x14ac:dyDescent="0.2">
      <c r="A2321" s="97"/>
      <c r="B2321" s="5"/>
      <c r="C2321" s="5"/>
      <c r="D2321" s="63"/>
      <c r="E2321" s="11"/>
      <c r="F2321" s="143"/>
      <c r="G2321" s="9"/>
      <c r="H2321" s="64"/>
      <c r="I2321" s="64"/>
      <c r="J2321" s="1"/>
      <c r="K2321" s="1"/>
      <c r="L2321" s="5"/>
      <c r="M2321" s="12"/>
      <c r="N2321" s="12"/>
      <c r="O2321" s="5"/>
      <c r="P2321" s="5"/>
      <c r="Q2321" s="10"/>
      <c r="R2321" s="37"/>
      <c r="S2321" s="5"/>
      <c r="T2321" s="6"/>
      <c r="U2321" s="10"/>
      <c r="V2321" s="10"/>
      <c r="W2321" s="12"/>
      <c r="X2321" s="5"/>
      <c r="Y2321" s="11"/>
      <c r="Z2321" s="2"/>
      <c r="AA2321" s="64"/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2"/>
      <c r="DH2321" s="1"/>
      <c r="DI2321" s="1"/>
      <c r="DJ2321" s="1"/>
      <c r="DK2321" s="1"/>
      <c r="DL2321" s="1"/>
      <c r="DM2321" s="1"/>
    </row>
    <row r="2322" spans="1:117" x14ac:dyDescent="0.2">
      <c r="A2322" s="97"/>
      <c r="B2322" s="5"/>
      <c r="C2322" s="5"/>
      <c r="D2322" s="63"/>
      <c r="E2322" s="11"/>
      <c r="F2322" s="143"/>
      <c r="G2322" s="9"/>
      <c r="H2322" s="64"/>
      <c r="I2322" s="64"/>
      <c r="J2322" s="1"/>
      <c r="K2322" s="1"/>
      <c r="L2322" s="5"/>
      <c r="M2322" s="12"/>
      <c r="N2322" s="12"/>
      <c r="O2322" s="5"/>
      <c r="P2322" s="5"/>
      <c r="Q2322" s="10"/>
      <c r="R2322" s="37"/>
      <c r="S2322" s="5"/>
      <c r="T2322" s="6"/>
      <c r="U2322" s="10"/>
      <c r="V2322" s="10"/>
      <c r="W2322" s="12"/>
      <c r="X2322" s="5"/>
      <c r="Y2322" s="11"/>
      <c r="Z2322" s="2"/>
      <c r="AA2322" s="64"/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2"/>
      <c r="DH2322" s="1"/>
      <c r="DI2322" s="1"/>
      <c r="DJ2322" s="1"/>
      <c r="DK2322" s="1"/>
      <c r="DL2322" s="1"/>
      <c r="DM2322" s="1"/>
    </row>
    <row r="2323" spans="1:117" x14ac:dyDescent="0.2">
      <c r="A2323" s="97"/>
      <c r="B2323" s="5"/>
      <c r="C2323" s="5"/>
      <c r="D2323" s="63"/>
      <c r="E2323" s="11"/>
      <c r="F2323" s="143"/>
      <c r="G2323" s="9"/>
      <c r="H2323" s="64"/>
      <c r="I2323" s="64"/>
      <c r="J2323" s="1"/>
      <c r="K2323" s="1"/>
      <c r="L2323" s="5"/>
      <c r="M2323" s="12"/>
      <c r="N2323" s="12"/>
      <c r="O2323" s="5"/>
      <c r="P2323" s="5"/>
      <c r="Q2323" s="10"/>
      <c r="R2323" s="37"/>
      <c r="S2323" s="5"/>
      <c r="T2323" s="6"/>
      <c r="U2323" s="10"/>
      <c r="V2323" s="10"/>
      <c r="W2323" s="12"/>
      <c r="X2323" s="5"/>
      <c r="Y2323" s="11"/>
      <c r="Z2323" s="2"/>
      <c r="AA2323" s="64"/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2"/>
      <c r="DH2323" s="1"/>
      <c r="DI2323" s="1"/>
      <c r="DJ2323" s="1"/>
      <c r="DK2323" s="1"/>
      <c r="DL2323" s="1"/>
      <c r="DM2323" s="1"/>
    </row>
    <row r="2324" spans="1:117" x14ac:dyDescent="0.2">
      <c r="A2324" s="97"/>
      <c r="B2324" s="5"/>
      <c r="C2324" s="5"/>
      <c r="D2324" s="63"/>
      <c r="E2324" s="11"/>
      <c r="F2324" s="143"/>
      <c r="G2324" s="9"/>
      <c r="H2324" s="64"/>
      <c r="I2324" s="64"/>
      <c r="J2324" s="1"/>
      <c r="K2324" s="1"/>
      <c r="L2324" s="5"/>
      <c r="M2324" s="12"/>
      <c r="N2324" s="12"/>
      <c r="O2324" s="5"/>
      <c r="P2324" s="5"/>
      <c r="Q2324" s="10"/>
      <c r="R2324" s="37"/>
      <c r="S2324" s="5"/>
      <c r="T2324" s="6"/>
      <c r="U2324" s="10"/>
      <c r="V2324" s="10"/>
      <c r="W2324" s="12"/>
      <c r="X2324" s="5"/>
      <c r="Y2324" s="11"/>
      <c r="Z2324" s="2"/>
      <c r="AA2324" s="64"/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2"/>
      <c r="DH2324" s="1"/>
      <c r="DI2324" s="1"/>
      <c r="DJ2324" s="1"/>
      <c r="DK2324" s="1"/>
      <c r="DL2324" s="1"/>
      <c r="DM2324" s="1"/>
    </row>
    <row r="2325" spans="1:117" x14ac:dyDescent="0.2">
      <c r="A2325" s="97"/>
      <c r="B2325" s="5"/>
      <c r="C2325" s="5"/>
      <c r="D2325" s="63"/>
      <c r="E2325" s="11"/>
      <c r="F2325" s="143"/>
      <c r="G2325" s="9"/>
      <c r="H2325" s="64"/>
      <c r="I2325" s="64"/>
      <c r="J2325" s="1"/>
      <c r="K2325" s="1"/>
      <c r="L2325" s="5"/>
      <c r="M2325" s="12"/>
      <c r="N2325" s="12"/>
      <c r="O2325" s="5"/>
      <c r="P2325" s="5"/>
      <c r="Q2325" s="10"/>
      <c r="R2325" s="37"/>
      <c r="S2325" s="5"/>
      <c r="T2325" s="6"/>
      <c r="U2325" s="10"/>
      <c r="V2325" s="10"/>
      <c r="W2325" s="12"/>
      <c r="X2325" s="5"/>
      <c r="Y2325" s="11"/>
      <c r="Z2325" s="2"/>
      <c r="AA2325" s="64"/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2"/>
      <c r="DH2325" s="1"/>
      <c r="DI2325" s="1"/>
      <c r="DJ2325" s="1"/>
      <c r="DK2325" s="1"/>
      <c r="DL2325" s="1"/>
      <c r="DM2325" s="1"/>
    </row>
    <row r="2326" spans="1:117" x14ac:dyDescent="0.2">
      <c r="A2326" s="97"/>
      <c r="B2326" s="5"/>
      <c r="C2326" s="5"/>
      <c r="D2326" s="63"/>
      <c r="E2326" s="11"/>
      <c r="F2326" s="143"/>
      <c r="G2326" s="9"/>
      <c r="H2326" s="64"/>
      <c r="I2326" s="64"/>
      <c r="J2326" s="1"/>
      <c r="K2326" s="1"/>
      <c r="L2326" s="5"/>
      <c r="M2326" s="12"/>
      <c r="N2326" s="12"/>
      <c r="O2326" s="5"/>
      <c r="P2326" s="5"/>
      <c r="Q2326" s="10"/>
      <c r="R2326" s="37"/>
      <c r="S2326" s="5"/>
      <c r="T2326" s="6"/>
      <c r="U2326" s="10"/>
      <c r="V2326" s="10"/>
      <c r="W2326" s="12"/>
      <c r="X2326" s="5"/>
      <c r="Y2326" s="11"/>
      <c r="Z2326" s="2"/>
      <c r="AA2326" s="64"/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2"/>
      <c r="DH2326" s="1"/>
      <c r="DI2326" s="1"/>
      <c r="DJ2326" s="1"/>
      <c r="DK2326" s="1"/>
      <c r="DL2326" s="1"/>
      <c r="DM2326" s="1"/>
    </row>
    <row r="2327" spans="1:117" x14ac:dyDescent="0.2">
      <c r="A2327" s="97"/>
      <c r="B2327" s="5"/>
      <c r="C2327" s="5"/>
      <c r="D2327" s="63"/>
      <c r="E2327" s="11"/>
      <c r="F2327" s="143"/>
      <c r="G2327" s="9"/>
      <c r="H2327" s="64"/>
      <c r="I2327" s="64"/>
      <c r="J2327" s="1"/>
      <c r="K2327" s="1"/>
      <c r="L2327" s="5"/>
      <c r="M2327" s="12"/>
      <c r="N2327" s="12"/>
      <c r="O2327" s="5"/>
      <c r="P2327" s="5"/>
      <c r="Q2327" s="10"/>
      <c r="R2327" s="37"/>
      <c r="S2327" s="5"/>
      <c r="T2327" s="6"/>
      <c r="U2327" s="10"/>
      <c r="V2327" s="10"/>
      <c r="W2327" s="12"/>
      <c r="X2327" s="5"/>
      <c r="Y2327" s="11"/>
      <c r="Z2327" s="2"/>
      <c r="AA2327" s="64"/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2"/>
      <c r="DH2327" s="1"/>
      <c r="DI2327" s="1"/>
      <c r="DJ2327" s="1"/>
      <c r="DK2327" s="1"/>
      <c r="DL2327" s="1"/>
      <c r="DM2327" s="1"/>
    </row>
    <row r="2328" spans="1:117" x14ac:dyDescent="0.2">
      <c r="A2328" s="97"/>
      <c r="B2328" s="5"/>
      <c r="C2328" s="5"/>
      <c r="D2328" s="63"/>
      <c r="E2328" s="11"/>
      <c r="F2328" s="143"/>
      <c r="G2328" s="9"/>
      <c r="H2328" s="64"/>
      <c r="I2328" s="64"/>
      <c r="J2328" s="1"/>
      <c r="K2328" s="1"/>
      <c r="L2328" s="5"/>
      <c r="M2328" s="12"/>
      <c r="N2328" s="12"/>
      <c r="O2328" s="5"/>
      <c r="P2328" s="5"/>
      <c r="Q2328" s="10"/>
      <c r="R2328" s="37"/>
      <c r="S2328" s="5"/>
      <c r="T2328" s="6"/>
      <c r="U2328" s="10"/>
      <c r="V2328" s="10"/>
      <c r="W2328" s="12"/>
      <c r="X2328" s="5"/>
      <c r="Y2328" s="11"/>
      <c r="Z2328" s="2"/>
      <c r="AA2328" s="64"/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2"/>
      <c r="DH2328" s="1"/>
      <c r="DI2328" s="1"/>
      <c r="DJ2328" s="1"/>
      <c r="DK2328" s="1"/>
      <c r="DL2328" s="1"/>
      <c r="DM2328" s="1"/>
    </row>
    <row r="2329" spans="1:117" x14ac:dyDescent="0.2">
      <c r="A2329" s="97"/>
      <c r="B2329" s="5"/>
      <c r="C2329" s="5"/>
      <c r="D2329" s="63"/>
      <c r="E2329" s="11"/>
      <c r="F2329" s="143"/>
      <c r="G2329" s="9"/>
      <c r="H2329" s="64"/>
      <c r="I2329" s="64"/>
      <c r="J2329" s="1"/>
      <c r="K2329" s="1"/>
      <c r="L2329" s="5"/>
      <c r="M2329" s="12"/>
      <c r="N2329" s="12"/>
      <c r="O2329" s="5"/>
      <c r="P2329" s="5"/>
      <c r="Q2329" s="10"/>
      <c r="R2329" s="37"/>
      <c r="S2329" s="5"/>
      <c r="T2329" s="6"/>
      <c r="U2329" s="10"/>
      <c r="V2329" s="10"/>
      <c r="W2329" s="12"/>
      <c r="X2329" s="5"/>
      <c r="Y2329" s="11"/>
      <c r="Z2329" s="2"/>
      <c r="AA2329" s="64"/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2"/>
      <c r="DH2329" s="1"/>
      <c r="DI2329" s="1"/>
      <c r="DJ2329" s="1"/>
      <c r="DK2329" s="1"/>
      <c r="DL2329" s="1"/>
      <c r="DM2329" s="1"/>
    </row>
    <row r="2330" spans="1:117" x14ac:dyDescent="0.2">
      <c r="A2330" s="97"/>
      <c r="B2330" s="5"/>
      <c r="C2330" s="5"/>
      <c r="D2330" s="63"/>
      <c r="E2330" s="11"/>
      <c r="F2330" s="143"/>
      <c r="G2330" s="9"/>
      <c r="H2330" s="64"/>
      <c r="I2330" s="64"/>
      <c r="J2330" s="1"/>
      <c r="K2330" s="1"/>
      <c r="L2330" s="5"/>
      <c r="M2330" s="12"/>
      <c r="N2330" s="12"/>
      <c r="O2330" s="5"/>
      <c r="P2330" s="5"/>
      <c r="Q2330" s="10"/>
      <c r="R2330" s="37"/>
      <c r="S2330" s="5"/>
      <c r="T2330" s="6"/>
      <c r="U2330" s="10"/>
      <c r="V2330" s="10"/>
      <c r="W2330" s="12"/>
      <c r="X2330" s="5"/>
      <c r="Y2330" s="11"/>
      <c r="Z2330" s="2"/>
      <c r="AA2330" s="64"/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2"/>
      <c r="DH2330" s="1"/>
      <c r="DI2330" s="1"/>
      <c r="DJ2330" s="1"/>
      <c r="DK2330" s="1"/>
      <c r="DL2330" s="1"/>
      <c r="DM2330" s="1"/>
    </row>
    <row r="2331" spans="1:117" x14ac:dyDescent="0.2">
      <c r="A2331" s="97"/>
      <c r="B2331" s="5"/>
      <c r="C2331" s="5"/>
      <c r="D2331" s="63"/>
      <c r="E2331" s="11"/>
      <c r="F2331" s="143"/>
      <c r="G2331" s="9"/>
      <c r="H2331" s="64"/>
      <c r="I2331" s="64"/>
      <c r="J2331" s="1"/>
      <c r="K2331" s="1"/>
      <c r="L2331" s="5"/>
      <c r="M2331" s="12"/>
      <c r="N2331" s="12"/>
      <c r="O2331" s="5"/>
      <c r="P2331" s="5"/>
      <c r="Q2331" s="10"/>
      <c r="R2331" s="37"/>
      <c r="S2331" s="5"/>
      <c r="T2331" s="6"/>
      <c r="U2331" s="10"/>
      <c r="V2331" s="10"/>
      <c r="W2331" s="12"/>
      <c r="X2331" s="5"/>
      <c r="Y2331" s="11"/>
      <c r="Z2331" s="2"/>
      <c r="AA2331" s="64"/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2"/>
      <c r="DH2331" s="1"/>
      <c r="DI2331" s="1"/>
      <c r="DJ2331" s="1"/>
      <c r="DK2331" s="1"/>
      <c r="DL2331" s="1"/>
      <c r="DM2331" s="1"/>
    </row>
    <row r="2332" spans="1:117" x14ac:dyDescent="0.2">
      <c r="A2332" s="97"/>
      <c r="B2332" s="5"/>
      <c r="C2332" s="5"/>
      <c r="D2332" s="63"/>
      <c r="E2332" s="11"/>
      <c r="F2332" s="143"/>
      <c r="G2332" s="9"/>
      <c r="H2332" s="64"/>
      <c r="I2332" s="64"/>
      <c r="J2332" s="1"/>
      <c r="K2332" s="1"/>
      <c r="L2332" s="5"/>
      <c r="M2332" s="12"/>
      <c r="N2332" s="12"/>
      <c r="O2332" s="5"/>
      <c r="P2332" s="5"/>
      <c r="Q2332" s="10"/>
      <c r="R2332" s="37"/>
      <c r="S2332" s="5"/>
      <c r="T2332" s="6"/>
      <c r="U2332" s="10"/>
      <c r="V2332" s="10"/>
      <c r="W2332" s="12"/>
      <c r="X2332" s="5"/>
      <c r="Y2332" s="11"/>
      <c r="Z2332" s="2"/>
      <c r="AA2332" s="64"/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2"/>
      <c r="DH2332" s="1"/>
      <c r="DI2332" s="1"/>
      <c r="DJ2332" s="1"/>
      <c r="DK2332" s="1"/>
      <c r="DL2332" s="1"/>
      <c r="DM2332" s="1"/>
    </row>
    <row r="2333" spans="1:117" x14ac:dyDescent="0.2">
      <c r="A2333" s="97"/>
      <c r="B2333" s="5"/>
      <c r="C2333" s="5"/>
      <c r="D2333" s="63"/>
      <c r="E2333" s="11"/>
      <c r="F2333" s="143"/>
      <c r="G2333" s="9"/>
      <c r="H2333" s="64"/>
      <c r="I2333" s="64"/>
      <c r="J2333" s="1"/>
      <c r="K2333" s="1"/>
      <c r="L2333" s="5"/>
      <c r="M2333" s="12"/>
      <c r="N2333" s="12"/>
      <c r="O2333" s="5"/>
      <c r="P2333" s="5"/>
      <c r="Q2333" s="10"/>
      <c r="R2333" s="37"/>
      <c r="S2333" s="5"/>
      <c r="T2333" s="6"/>
      <c r="U2333" s="10"/>
      <c r="V2333" s="10"/>
      <c r="W2333" s="12"/>
      <c r="X2333" s="5"/>
      <c r="Y2333" s="11"/>
      <c r="Z2333" s="2"/>
      <c r="AA2333" s="64"/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2"/>
      <c r="DH2333" s="1"/>
      <c r="DI2333" s="1"/>
      <c r="DJ2333" s="1"/>
      <c r="DK2333" s="1"/>
      <c r="DL2333" s="1"/>
      <c r="DM2333" s="1"/>
    </row>
    <row r="2334" spans="1:117" x14ac:dyDescent="0.2">
      <c r="A2334" s="97"/>
      <c r="B2334" s="5"/>
      <c r="C2334" s="5"/>
      <c r="D2334" s="63"/>
      <c r="E2334" s="11"/>
      <c r="F2334" s="143"/>
      <c r="G2334" s="9"/>
      <c r="H2334" s="64"/>
      <c r="I2334" s="64"/>
      <c r="J2334" s="1"/>
      <c r="K2334" s="1"/>
      <c r="L2334" s="5"/>
      <c r="M2334" s="12"/>
      <c r="N2334" s="12"/>
      <c r="O2334" s="5"/>
      <c r="P2334" s="5"/>
      <c r="Q2334" s="10"/>
      <c r="R2334" s="37"/>
      <c r="S2334" s="5"/>
      <c r="T2334" s="6"/>
      <c r="U2334" s="10"/>
      <c r="V2334" s="10"/>
      <c r="W2334" s="12"/>
      <c r="X2334" s="5"/>
      <c r="Y2334" s="11"/>
      <c r="Z2334" s="2"/>
      <c r="AA2334" s="64"/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2"/>
      <c r="DH2334" s="1"/>
      <c r="DI2334" s="1"/>
      <c r="DJ2334" s="1"/>
      <c r="DK2334" s="1"/>
      <c r="DL2334" s="1"/>
      <c r="DM2334" s="1"/>
    </row>
    <row r="2335" spans="1:117" x14ac:dyDescent="0.2">
      <c r="A2335" s="97"/>
      <c r="B2335" s="5"/>
      <c r="C2335" s="5"/>
      <c r="D2335" s="63"/>
      <c r="E2335" s="11"/>
      <c r="F2335" s="143"/>
      <c r="G2335" s="9"/>
      <c r="H2335" s="64"/>
      <c r="I2335" s="64"/>
      <c r="J2335" s="1"/>
      <c r="K2335" s="1"/>
      <c r="L2335" s="5"/>
      <c r="M2335" s="12"/>
      <c r="N2335" s="12"/>
      <c r="O2335" s="5"/>
      <c r="P2335" s="5"/>
      <c r="Q2335" s="10"/>
      <c r="R2335" s="37"/>
      <c r="S2335" s="5"/>
      <c r="T2335" s="6"/>
      <c r="U2335" s="10"/>
      <c r="V2335" s="10"/>
      <c r="W2335" s="12"/>
      <c r="X2335" s="5"/>
      <c r="Y2335" s="11"/>
      <c r="Z2335" s="2"/>
      <c r="AA2335" s="64"/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2"/>
      <c r="DH2335" s="1"/>
      <c r="DI2335" s="1"/>
      <c r="DJ2335" s="1"/>
      <c r="DK2335" s="1"/>
      <c r="DL2335" s="1"/>
      <c r="DM2335" s="1"/>
    </row>
    <row r="2336" spans="1:117" x14ac:dyDescent="0.2">
      <c r="A2336" s="97"/>
      <c r="B2336" s="5"/>
      <c r="C2336" s="5"/>
      <c r="D2336" s="63"/>
      <c r="E2336" s="11"/>
      <c r="F2336" s="143"/>
      <c r="G2336" s="9"/>
      <c r="H2336" s="64"/>
      <c r="I2336" s="64"/>
      <c r="J2336" s="1"/>
      <c r="K2336" s="1"/>
      <c r="L2336" s="5"/>
      <c r="M2336" s="12"/>
      <c r="N2336" s="12"/>
      <c r="O2336" s="5"/>
      <c r="P2336" s="5"/>
      <c r="Q2336" s="10"/>
      <c r="R2336" s="37"/>
      <c r="S2336" s="5"/>
      <c r="T2336" s="6"/>
      <c r="U2336" s="10"/>
      <c r="V2336" s="10"/>
      <c r="W2336" s="12"/>
      <c r="X2336" s="5"/>
      <c r="Y2336" s="11"/>
      <c r="Z2336" s="2"/>
      <c r="AA2336" s="64"/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2"/>
      <c r="DH2336" s="1"/>
      <c r="DI2336" s="1"/>
      <c r="DJ2336" s="1"/>
      <c r="DK2336" s="1"/>
      <c r="DL2336" s="1"/>
      <c r="DM2336" s="1"/>
    </row>
    <row r="2337" spans="1:117" x14ac:dyDescent="0.2">
      <c r="A2337" s="97"/>
      <c r="B2337" s="5"/>
      <c r="C2337" s="5"/>
      <c r="D2337" s="63"/>
      <c r="E2337" s="11"/>
      <c r="F2337" s="143"/>
      <c r="G2337" s="9"/>
      <c r="H2337" s="64"/>
      <c r="I2337" s="64"/>
      <c r="J2337" s="1"/>
      <c r="K2337" s="1"/>
      <c r="L2337" s="5"/>
      <c r="M2337" s="12"/>
      <c r="N2337" s="12"/>
      <c r="O2337" s="5"/>
      <c r="P2337" s="5"/>
      <c r="Q2337" s="10"/>
      <c r="R2337" s="37"/>
      <c r="S2337" s="5"/>
      <c r="T2337" s="6"/>
      <c r="U2337" s="10"/>
      <c r="V2337" s="10"/>
      <c r="W2337" s="12"/>
      <c r="X2337" s="5"/>
      <c r="Y2337" s="11"/>
      <c r="Z2337" s="2"/>
      <c r="AA2337" s="64"/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2"/>
      <c r="DH2337" s="1"/>
      <c r="DI2337" s="1"/>
      <c r="DJ2337" s="1"/>
      <c r="DK2337" s="1"/>
      <c r="DL2337" s="1"/>
      <c r="DM2337" s="1"/>
    </row>
    <row r="2338" spans="1:117" x14ac:dyDescent="0.2">
      <c r="A2338" s="97"/>
      <c r="B2338" s="5"/>
      <c r="C2338" s="5"/>
      <c r="D2338" s="63"/>
      <c r="E2338" s="11"/>
      <c r="F2338" s="143"/>
      <c r="G2338" s="9"/>
      <c r="H2338" s="64"/>
      <c r="I2338" s="64"/>
      <c r="J2338" s="1"/>
      <c r="K2338" s="1"/>
      <c r="L2338" s="5"/>
      <c r="M2338" s="12"/>
      <c r="N2338" s="12"/>
      <c r="O2338" s="5"/>
      <c r="P2338" s="5"/>
      <c r="Q2338" s="10"/>
      <c r="R2338" s="37"/>
      <c r="S2338" s="5"/>
      <c r="T2338" s="6"/>
      <c r="U2338" s="10"/>
      <c r="V2338" s="10"/>
      <c r="W2338" s="12"/>
      <c r="X2338" s="5"/>
      <c r="Y2338" s="11"/>
      <c r="Z2338" s="2"/>
      <c r="AA2338" s="64"/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2"/>
      <c r="DH2338" s="1"/>
      <c r="DI2338" s="1"/>
      <c r="DJ2338" s="1"/>
      <c r="DK2338" s="1"/>
      <c r="DL2338" s="1"/>
      <c r="DM2338" s="1"/>
    </row>
    <row r="2339" spans="1:117" x14ac:dyDescent="0.2">
      <c r="A2339" s="97"/>
      <c r="B2339" s="5"/>
      <c r="C2339" s="5"/>
      <c r="D2339" s="63"/>
      <c r="E2339" s="11"/>
      <c r="F2339" s="143"/>
      <c r="G2339" s="9"/>
      <c r="H2339" s="64"/>
      <c r="I2339" s="64"/>
      <c r="J2339" s="1"/>
      <c r="K2339" s="1"/>
      <c r="L2339" s="5"/>
      <c r="M2339" s="12"/>
      <c r="N2339" s="12"/>
      <c r="O2339" s="5"/>
      <c r="P2339" s="5"/>
      <c r="Q2339" s="10"/>
      <c r="R2339" s="37"/>
      <c r="S2339" s="5"/>
      <c r="T2339" s="6"/>
      <c r="U2339" s="10"/>
      <c r="V2339" s="10"/>
      <c r="W2339" s="12"/>
      <c r="X2339" s="5"/>
      <c r="Y2339" s="11"/>
      <c r="Z2339" s="2"/>
      <c r="AA2339" s="64"/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2"/>
      <c r="DH2339" s="1"/>
      <c r="DI2339" s="1"/>
      <c r="DJ2339" s="1"/>
      <c r="DK2339" s="1"/>
      <c r="DL2339" s="1"/>
      <c r="DM2339" s="1"/>
    </row>
    <row r="2340" spans="1:117" x14ac:dyDescent="0.2">
      <c r="A2340" s="97"/>
      <c r="B2340" s="5"/>
      <c r="C2340" s="5"/>
      <c r="D2340" s="63"/>
      <c r="E2340" s="11"/>
      <c r="F2340" s="143"/>
      <c r="G2340" s="9"/>
      <c r="H2340" s="64"/>
      <c r="I2340" s="64"/>
      <c r="J2340" s="1"/>
      <c r="K2340" s="1"/>
      <c r="L2340" s="5"/>
      <c r="M2340" s="12"/>
      <c r="N2340" s="12"/>
      <c r="O2340" s="5"/>
      <c r="P2340" s="5"/>
      <c r="Q2340" s="10"/>
      <c r="R2340" s="37"/>
      <c r="S2340" s="5"/>
      <c r="T2340" s="6"/>
      <c r="U2340" s="10"/>
      <c r="V2340" s="10"/>
      <c r="W2340" s="12"/>
      <c r="X2340" s="5"/>
      <c r="Y2340" s="11"/>
      <c r="Z2340" s="2"/>
      <c r="AA2340" s="64"/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2"/>
      <c r="DH2340" s="1"/>
      <c r="DI2340" s="1"/>
      <c r="DJ2340" s="1"/>
      <c r="DK2340" s="1"/>
      <c r="DL2340" s="1"/>
      <c r="DM2340" s="1"/>
    </row>
    <row r="2341" spans="1:117" x14ac:dyDescent="0.2">
      <c r="A2341" s="97"/>
      <c r="B2341" s="5"/>
      <c r="C2341" s="5"/>
      <c r="D2341" s="63"/>
      <c r="E2341" s="11"/>
      <c r="F2341" s="143"/>
      <c r="G2341" s="9"/>
      <c r="H2341" s="64"/>
      <c r="I2341" s="64"/>
      <c r="J2341" s="1"/>
      <c r="K2341" s="1"/>
      <c r="L2341" s="5"/>
      <c r="M2341" s="12"/>
      <c r="N2341" s="12"/>
      <c r="O2341" s="5"/>
      <c r="P2341" s="5"/>
      <c r="Q2341" s="10"/>
      <c r="R2341" s="37"/>
      <c r="S2341" s="5"/>
      <c r="T2341" s="6"/>
      <c r="U2341" s="10"/>
      <c r="V2341" s="10"/>
      <c r="W2341" s="12"/>
      <c r="X2341" s="5"/>
      <c r="Y2341" s="11"/>
      <c r="Z2341" s="2"/>
      <c r="AA2341" s="64"/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2"/>
      <c r="DH2341" s="1"/>
      <c r="DI2341" s="1"/>
      <c r="DJ2341" s="1"/>
      <c r="DK2341" s="1"/>
      <c r="DL2341" s="1"/>
      <c r="DM2341" s="1"/>
    </row>
    <row r="2342" spans="1:117" x14ac:dyDescent="0.2">
      <c r="A2342" s="97"/>
      <c r="B2342" s="5"/>
      <c r="C2342" s="5"/>
      <c r="D2342" s="63"/>
      <c r="E2342" s="11"/>
      <c r="F2342" s="143"/>
      <c r="G2342" s="9"/>
      <c r="H2342" s="64"/>
      <c r="I2342" s="64"/>
      <c r="J2342" s="1"/>
      <c r="K2342" s="1"/>
      <c r="L2342" s="5"/>
      <c r="M2342" s="12"/>
      <c r="N2342" s="12"/>
      <c r="O2342" s="5"/>
      <c r="P2342" s="5"/>
      <c r="Q2342" s="10"/>
      <c r="R2342" s="37"/>
      <c r="S2342" s="5"/>
      <c r="T2342" s="6"/>
      <c r="U2342" s="10"/>
      <c r="V2342" s="10"/>
      <c r="W2342" s="12"/>
      <c r="X2342" s="5"/>
      <c r="Y2342" s="11"/>
      <c r="Z2342" s="2"/>
      <c r="AA2342" s="64"/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2"/>
      <c r="DH2342" s="1"/>
      <c r="DI2342" s="1"/>
      <c r="DJ2342" s="1"/>
      <c r="DK2342" s="1"/>
      <c r="DL2342" s="1"/>
      <c r="DM2342" s="1"/>
    </row>
    <row r="2343" spans="1:117" x14ac:dyDescent="0.2">
      <c r="A2343" s="97"/>
      <c r="B2343" s="5"/>
      <c r="C2343" s="5"/>
      <c r="D2343" s="63"/>
      <c r="E2343" s="11"/>
      <c r="F2343" s="143"/>
      <c r="G2343" s="9"/>
      <c r="H2343" s="64"/>
      <c r="I2343" s="64"/>
      <c r="J2343" s="1"/>
      <c r="K2343" s="1"/>
      <c r="L2343" s="5"/>
      <c r="M2343" s="12"/>
      <c r="N2343" s="12"/>
      <c r="O2343" s="5"/>
      <c r="P2343" s="5"/>
      <c r="Q2343" s="10"/>
      <c r="R2343" s="37"/>
      <c r="S2343" s="5"/>
      <c r="T2343" s="6"/>
      <c r="U2343" s="10"/>
      <c r="V2343" s="10"/>
      <c r="W2343" s="12"/>
      <c r="X2343" s="5"/>
      <c r="Y2343" s="11"/>
      <c r="Z2343" s="2"/>
      <c r="AA2343" s="64"/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2"/>
      <c r="DH2343" s="1"/>
      <c r="DI2343" s="1"/>
      <c r="DJ2343" s="1"/>
      <c r="DK2343" s="1"/>
      <c r="DL2343" s="1"/>
      <c r="DM2343" s="1"/>
    </row>
    <row r="2344" spans="1:117" x14ac:dyDescent="0.2">
      <c r="A2344" s="97"/>
      <c r="B2344" s="5"/>
      <c r="C2344" s="5"/>
      <c r="D2344" s="63"/>
      <c r="E2344" s="11"/>
      <c r="F2344" s="143"/>
      <c r="G2344" s="9"/>
      <c r="H2344" s="64"/>
      <c r="I2344" s="64"/>
      <c r="J2344" s="1"/>
      <c r="K2344" s="1"/>
      <c r="L2344" s="5"/>
      <c r="M2344" s="12"/>
      <c r="N2344" s="12"/>
      <c r="O2344" s="5"/>
      <c r="P2344" s="5"/>
      <c r="Q2344" s="10"/>
      <c r="R2344" s="37"/>
      <c r="S2344" s="5"/>
      <c r="T2344" s="6"/>
      <c r="U2344" s="10"/>
      <c r="V2344" s="10"/>
      <c r="W2344" s="12"/>
      <c r="X2344" s="5"/>
      <c r="Y2344" s="11"/>
      <c r="Z2344" s="2"/>
      <c r="AA2344" s="64"/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2"/>
      <c r="DH2344" s="1"/>
      <c r="DI2344" s="1"/>
      <c r="DJ2344" s="1"/>
      <c r="DK2344" s="1"/>
      <c r="DL2344" s="1"/>
      <c r="DM2344" s="1"/>
    </row>
    <row r="2345" spans="1:117" x14ac:dyDescent="0.2">
      <c r="A2345" s="97"/>
      <c r="B2345" s="5"/>
      <c r="C2345" s="5"/>
      <c r="D2345" s="63"/>
      <c r="E2345" s="11"/>
      <c r="F2345" s="143"/>
      <c r="G2345" s="9"/>
      <c r="H2345" s="64"/>
      <c r="I2345" s="64"/>
      <c r="J2345" s="1"/>
      <c r="K2345" s="1"/>
      <c r="L2345" s="5"/>
      <c r="M2345" s="12"/>
      <c r="N2345" s="12"/>
      <c r="O2345" s="5"/>
      <c r="P2345" s="5"/>
      <c r="Q2345" s="10"/>
      <c r="R2345" s="37"/>
      <c r="S2345" s="5"/>
      <c r="T2345" s="6"/>
      <c r="U2345" s="10"/>
      <c r="V2345" s="10"/>
      <c r="W2345" s="12"/>
      <c r="X2345" s="5"/>
      <c r="Y2345" s="11"/>
      <c r="Z2345" s="2"/>
      <c r="AA2345" s="64"/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2"/>
      <c r="DH2345" s="1"/>
      <c r="DI2345" s="1"/>
      <c r="DJ2345" s="1"/>
      <c r="DK2345" s="1"/>
      <c r="DL2345" s="1"/>
      <c r="DM2345" s="1"/>
    </row>
    <row r="2346" spans="1:117" x14ac:dyDescent="0.2">
      <c r="A2346" s="97"/>
      <c r="B2346" s="5"/>
      <c r="C2346" s="5"/>
      <c r="D2346" s="63"/>
      <c r="E2346" s="11"/>
      <c r="F2346" s="143"/>
      <c r="G2346" s="9"/>
      <c r="H2346" s="64"/>
      <c r="I2346" s="64"/>
      <c r="J2346" s="1"/>
      <c r="K2346" s="1"/>
      <c r="L2346" s="5"/>
      <c r="M2346" s="12"/>
      <c r="N2346" s="12"/>
      <c r="O2346" s="5"/>
      <c r="P2346" s="5"/>
      <c r="Q2346" s="10"/>
      <c r="R2346" s="37"/>
      <c r="S2346" s="5"/>
      <c r="T2346" s="6"/>
      <c r="U2346" s="10"/>
      <c r="V2346" s="10"/>
      <c r="W2346" s="12"/>
      <c r="X2346" s="5"/>
      <c r="Y2346" s="11"/>
      <c r="Z2346" s="2"/>
      <c r="AA2346" s="64"/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2"/>
      <c r="DH2346" s="1"/>
      <c r="DI2346" s="1"/>
      <c r="DJ2346" s="1"/>
      <c r="DK2346" s="1"/>
      <c r="DL2346" s="1"/>
      <c r="DM2346" s="1"/>
    </row>
    <row r="2347" spans="1:117" x14ac:dyDescent="0.2">
      <c r="A2347" s="97"/>
      <c r="B2347" s="5"/>
      <c r="C2347" s="5"/>
      <c r="D2347" s="63"/>
      <c r="E2347" s="11"/>
      <c r="F2347" s="143"/>
      <c r="G2347" s="9"/>
      <c r="H2347" s="64"/>
      <c r="I2347" s="64"/>
      <c r="J2347" s="1"/>
      <c r="K2347" s="1"/>
      <c r="L2347" s="5"/>
      <c r="M2347" s="12"/>
      <c r="N2347" s="12"/>
      <c r="O2347" s="5"/>
      <c r="P2347" s="5"/>
      <c r="Q2347" s="10"/>
      <c r="R2347" s="37"/>
      <c r="S2347" s="5"/>
      <c r="T2347" s="6"/>
      <c r="U2347" s="10"/>
      <c r="V2347" s="10"/>
      <c r="W2347" s="12"/>
      <c r="X2347" s="5"/>
      <c r="Y2347" s="11"/>
      <c r="Z2347" s="2"/>
      <c r="AA2347" s="64"/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2"/>
      <c r="DH2347" s="1"/>
      <c r="DI2347" s="1"/>
      <c r="DJ2347" s="1"/>
      <c r="DK2347" s="1"/>
      <c r="DL2347" s="1"/>
      <c r="DM2347" s="1"/>
    </row>
    <row r="2348" spans="1:117" x14ac:dyDescent="0.2">
      <c r="A2348" s="97"/>
      <c r="B2348" s="5"/>
      <c r="C2348" s="5"/>
      <c r="D2348" s="63"/>
      <c r="E2348" s="11"/>
      <c r="F2348" s="143"/>
      <c r="G2348" s="9"/>
      <c r="H2348" s="64"/>
      <c r="I2348" s="64"/>
      <c r="J2348" s="1"/>
      <c r="K2348" s="1"/>
      <c r="L2348" s="5"/>
      <c r="M2348" s="12"/>
      <c r="N2348" s="12"/>
      <c r="O2348" s="5"/>
      <c r="P2348" s="5"/>
      <c r="Q2348" s="10"/>
      <c r="R2348" s="37"/>
      <c r="S2348" s="5"/>
      <c r="T2348" s="6"/>
      <c r="U2348" s="10"/>
      <c r="V2348" s="10"/>
      <c r="W2348" s="12"/>
      <c r="X2348" s="5"/>
      <c r="Y2348" s="11"/>
      <c r="Z2348" s="2"/>
      <c r="AA2348" s="64"/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2"/>
      <c r="DH2348" s="1"/>
      <c r="DI2348" s="1"/>
      <c r="DJ2348" s="1"/>
      <c r="DK2348" s="1"/>
      <c r="DL2348" s="1"/>
      <c r="DM2348" s="1"/>
    </row>
    <row r="2349" spans="1:117" x14ac:dyDescent="0.2">
      <c r="A2349" s="97"/>
      <c r="B2349" s="5"/>
      <c r="C2349" s="5"/>
      <c r="D2349" s="63"/>
      <c r="E2349" s="11"/>
      <c r="F2349" s="143"/>
      <c r="G2349" s="9"/>
      <c r="H2349" s="64"/>
      <c r="I2349" s="64"/>
      <c r="J2349" s="1"/>
      <c r="K2349" s="1"/>
      <c r="L2349" s="5"/>
      <c r="M2349" s="12"/>
      <c r="N2349" s="12"/>
      <c r="O2349" s="5"/>
      <c r="P2349" s="5"/>
      <c r="Q2349" s="10"/>
      <c r="R2349" s="37"/>
      <c r="S2349" s="5"/>
      <c r="T2349" s="6"/>
      <c r="U2349" s="10"/>
      <c r="V2349" s="10"/>
      <c r="W2349" s="12"/>
      <c r="X2349" s="5"/>
      <c r="Y2349" s="11"/>
      <c r="Z2349" s="2"/>
      <c r="AA2349" s="64"/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2"/>
      <c r="DH2349" s="1"/>
      <c r="DI2349" s="1"/>
      <c r="DJ2349" s="1"/>
      <c r="DK2349" s="1"/>
      <c r="DL2349" s="1"/>
      <c r="DM2349" s="1"/>
    </row>
    <row r="2350" spans="1:117" x14ac:dyDescent="0.2">
      <c r="A2350" s="97"/>
      <c r="B2350" s="5"/>
      <c r="C2350" s="5"/>
      <c r="D2350" s="63"/>
      <c r="E2350" s="11"/>
      <c r="F2350" s="143"/>
      <c r="G2350" s="9"/>
      <c r="H2350" s="64"/>
      <c r="I2350" s="64"/>
      <c r="J2350" s="1"/>
      <c r="K2350" s="1"/>
      <c r="L2350" s="5"/>
      <c r="M2350" s="12"/>
      <c r="N2350" s="12"/>
      <c r="O2350" s="5"/>
      <c r="P2350" s="5"/>
      <c r="Q2350" s="10"/>
      <c r="R2350" s="37"/>
      <c r="S2350" s="5"/>
      <c r="T2350" s="6"/>
      <c r="U2350" s="10"/>
      <c r="V2350" s="10"/>
      <c r="W2350" s="12"/>
      <c r="X2350" s="5"/>
      <c r="Y2350" s="11"/>
      <c r="Z2350" s="2"/>
      <c r="AA2350" s="64"/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2"/>
      <c r="DH2350" s="1"/>
      <c r="DI2350" s="1"/>
      <c r="DJ2350" s="1"/>
      <c r="DK2350" s="1"/>
      <c r="DL2350" s="1"/>
      <c r="DM2350" s="1"/>
    </row>
    <row r="2351" spans="1:117" x14ac:dyDescent="0.2">
      <c r="A2351" s="97"/>
      <c r="B2351" s="5"/>
      <c r="C2351" s="5"/>
      <c r="D2351" s="63"/>
      <c r="E2351" s="11"/>
      <c r="F2351" s="143"/>
      <c r="G2351" s="9"/>
      <c r="H2351" s="64"/>
      <c r="I2351" s="64"/>
      <c r="J2351" s="1"/>
      <c r="K2351" s="1"/>
      <c r="L2351" s="5"/>
      <c r="M2351" s="12"/>
      <c r="N2351" s="12"/>
      <c r="O2351" s="5"/>
      <c r="P2351" s="5"/>
      <c r="Q2351" s="10"/>
      <c r="R2351" s="37"/>
      <c r="S2351" s="5"/>
      <c r="T2351" s="6"/>
      <c r="U2351" s="10"/>
      <c r="V2351" s="10"/>
      <c r="W2351" s="12"/>
      <c r="X2351" s="5"/>
      <c r="Y2351" s="11"/>
      <c r="Z2351" s="2"/>
      <c r="AA2351" s="64"/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2"/>
      <c r="DH2351" s="1"/>
      <c r="DI2351" s="1"/>
      <c r="DJ2351" s="1"/>
      <c r="DK2351" s="1"/>
      <c r="DL2351" s="1"/>
      <c r="DM2351" s="1"/>
    </row>
    <row r="2352" spans="1:117" x14ac:dyDescent="0.2">
      <c r="A2352" s="97"/>
      <c r="B2352" s="5"/>
      <c r="C2352" s="5"/>
      <c r="D2352" s="63"/>
      <c r="E2352" s="11"/>
      <c r="F2352" s="143"/>
      <c r="G2352" s="9"/>
      <c r="H2352" s="64"/>
      <c r="I2352" s="64"/>
      <c r="J2352" s="1"/>
      <c r="K2352" s="1"/>
      <c r="L2352" s="5"/>
      <c r="M2352" s="12"/>
      <c r="N2352" s="12"/>
      <c r="O2352" s="5"/>
      <c r="P2352" s="5"/>
      <c r="Q2352" s="10"/>
      <c r="R2352" s="37"/>
      <c r="S2352" s="5"/>
      <c r="T2352" s="6"/>
      <c r="U2352" s="10"/>
      <c r="V2352" s="10"/>
      <c r="W2352" s="12"/>
      <c r="X2352" s="5"/>
      <c r="Y2352" s="11"/>
      <c r="Z2352" s="2"/>
      <c r="AA2352" s="64"/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2"/>
      <c r="DH2352" s="1"/>
      <c r="DI2352" s="1"/>
      <c r="DJ2352" s="1"/>
      <c r="DK2352" s="1"/>
      <c r="DL2352" s="1"/>
      <c r="DM2352" s="1"/>
    </row>
    <row r="2353" spans="1:117" x14ac:dyDescent="0.2">
      <c r="A2353" s="97"/>
      <c r="B2353" s="5"/>
      <c r="C2353" s="5"/>
      <c r="D2353" s="63"/>
      <c r="E2353" s="11"/>
      <c r="F2353" s="143"/>
      <c r="G2353" s="9"/>
      <c r="H2353" s="64"/>
      <c r="I2353" s="64"/>
      <c r="J2353" s="1"/>
      <c r="K2353" s="1"/>
      <c r="L2353" s="5"/>
      <c r="M2353" s="12"/>
      <c r="N2353" s="12"/>
      <c r="O2353" s="5"/>
      <c r="P2353" s="5"/>
      <c r="Q2353" s="10"/>
      <c r="R2353" s="37"/>
      <c r="S2353" s="5"/>
      <c r="T2353" s="6"/>
      <c r="U2353" s="10"/>
      <c r="V2353" s="10"/>
      <c r="W2353" s="12"/>
      <c r="X2353" s="5"/>
      <c r="Y2353" s="11"/>
      <c r="Z2353" s="2"/>
      <c r="AA2353" s="64"/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2"/>
      <c r="DH2353" s="1"/>
      <c r="DI2353" s="1"/>
      <c r="DJ2353" s="1"/>
      <c r="DK2353" s="1"/>
      <c r="DL2353" s="1"/>
      <c r="DM2353" s="1"/>
    </row>
    <row r="2354" spans="1:117" x14ac:dyDescent="0.2">
      <c r="A2354" s="97"/>
      <c r="B2354" s="5"/>
      <c r="C2354" s="5"/>
      <c r="D2354" s="63"/>
      <c r="E2354" s="11"/>
      <c r="F2354" s="143"/>
      <c r="G2354" s="9"/>
      <c r="H2354" s="64"/>
      <c r="I2354" s="64"/>
      <c r="J2354" s="1"/>
      <c r="K2354" s="1"/>
      <c r="L2354" s="5"/>
      <c r="M2354" s="12"/>
      <c r="N2354" s="12"/>
      <c r="O2354" s="5"/>
      <c r="P2354" s="5"/>
      <c r="Q2354" s="10"/>
      <c r="R2354" s="37"/>
      <c r="S2354" s="5"/>
      <c r="T2354" s="6"/>
      <c r="U2354" s="10"/>
      <c r="V2354" s="10"/>
      <c r="W2354" s="12"/>
      <c r="X2354" s="5"/>
      <c r="Y2354" s="11"/>
      <c r="Z2354" s="2"/>
      <c r="AA2354" s="64"/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2"/>
      <c r="DH2354" s="1"/>
      <c r="DI2354" s="1"/>
      <c r="DJ2354" s="1"/>
      <c r="DK2354" s="1"/>
      <c r="DL2354" s="1"/>
      <c r="DM2354" s="1"/>
    </row>
    <row r="2355" spans="1:117" x14ac:dyDescent="0.2">
      <c r="A2355" s="97"/>
      <c r="B2355" s="5"/>
      <c r="C2355" s="5"/>
      <c r="D2355" s="63"/>
      <c r="E2355" s="11"/>
      <c r="F2355" s="143"/>
      <c r="G2355" s="9"/>
      <c r="H2355" s="64"/>
      <c r="I2355" s="64"/>
      <c r="J2355" s="1"/>
      <c r="K2355" s="1"/>
      <c r="L2355" s="5"/>
      <c r="M2355" s="12"/>
      <c r="N2355" s="12"/>
      <c r="O2355" s="5"/>
      <c r="P2355" s="5"/>
      <c r="Q2355" s="10"/>
      <c r="R2355" s="37"/>
      <c r="S2355" s="5"/>
      <c r="T2355" s="6"/>
      <c r="U2355" s="10"/>
      <c r="V2355" s="10"/>
      <c r="W2355" s="12"/>
      <c r="X2355" s="5"/>
      <c r="Y2355" s="11"/>
      <c r="Z2355" s="2"/>
      <c r="AA2355" s="64"/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2"/>
      <c r="DH2355" s="1"/>
      <c r="DI2355" s="1"/>
      <c r="DJ2355" s="1"/>
      <c r="DK2355" s="1"/>
      <c r="DL2355" s="1"/>
      <c r="DM2355" s="1"/>
    </row>
    <row r="2356" spans="1:117" x14ac:dyDescent="0.2">
      <c r="A2356" s="97"/>
      <c r="B2356" s="5"/>
      <c r="C2356" s="5"/>
      <c r="D2356" s="63"/>
      <c r="E2356" s="11"/>
      <c r="F2356" s="143"/>
      <c r="G2356" s="9"/>
      <c r="H2356" s="64"/>
      <c r="I2356" s="64"/>
      <c r="J2356" s="1"/>
      <c r="K2356" s="1"/>
      <c r="L2356" s="5"/>
      <c r="M2356" s="12"/>
      <c r="N2356" s="12"/>
      <c r="O2356" s="5"/>
      <c r="P2356" s="5"/>
      <c r="Q2356" s="10"/>
      <c r="R2356" s="37"/>
      <c r="S2356" s="5"/>
      <c r="T2356" s="6"/>
      <c r="U2356" s="10"/>
      <c r="V2356" s="10"/>
      <c r="W2356" s="12"/>
      <c r="X2356" s="5"/>
      <c r="Y2356" s="11"/>
      <c r="Z2356" s="2"/>
      <c r="AA2356" s="64"/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2"/>
      <c r="DH2356" s="1"/>
      <c r="DI2356" s="1"/>
      <c r="DJ2356" s="1"/>
      <c r="DK2356" s="1"/>
      <c r="DL2356" s="1"/>
      <c r="DM2356" s="1"/>
    </row>
    <row r="2357" spans="1:117" x14ac:dyDescent="0.2">
      <c r="A2357" s="97"/>
      <c r="B2357" s="5"/>
      <c r="C2357" s="5"/>
      <c r="D2357" s="63"/>
      <c r="E2357" s="11"/>
      <c r="F2357" s="143"/>
      <c r="G2357" s="9"/>
      <c r="H2357" s="64"/>
      <c r="I2357" s="64"/>
      <c r="J2357" s="1"/>
      <c r="K2357" s="1"/>
      <c r="L2357" s="5"/>
      <c r="M2357" s="12"/>
      <c r="N2357" s="12"/>
      <c r="O2357" s="5"/>
      <c r="P2357" s="5"/>
      <c r="Q2357" s="10"/>
      <c r="R2357" s="37"/>
      <c r="S2357" s="5"/>
      <c r="T2357" s="6"/>
      <c r="U2357" s="10"/>
      <c r="V2357" s="10"/>
      <c r="W2357" s="12"/>
      <c r="X2357" s="5"/>
      <c r="Y2357" s="11"/>
      <c r="Z2357" s="2"/>
      <c r="AA2357" s="64"/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2"/>
      <c r="DH2357" s="1"/>
      <c r="DI2357" s="1"/>
      <c r="DJ2357" s="1"/>
      <c r="DK2357" s="1"/>
      <c r="DL2357" s="1"/>
      <c r="DM2357" s="1"/>
    </row>
    <row r="2358" spans="1:117" x14ac:dyDescent="0.2">
      <c r="A2358" s="97"/>
      <c r="B2358" s="5"/>
      <c r="C2358" s="5"/>
      <c r="D2358" s="63"/>
      <c r="E2358" s="11"/>
      <c r="F2358" s="143"/>
      <c r="G2358" s="9"/>
      <c r="H2358" s="64"/>
      <c r="I2358" s="64"/>
      <c r="J2358" s="1"/>
      <c r="K2358" s="1"/>
      <c r="L2358" s="5"/>
      <c r="M2358" s="12"/>
      <c r="N2358" s="12"/>
      <c r="O2358" s="5"/>
      <c r="P2358" s="5"/>
      <c r="Q2358" s="10"/>
      <c r="R2358" s="37"/>
      <c r="S2358" s="5"/>
      <c r="T2358" s="6"/>
      <c r="U2358" s="10"/>
      <c r="V2358" s="10"/>
      <c r="W2358" s="12"/>
      <c r="X2358" s="5"/>
      <c r="Y2358" s="11"/>
      <c r="Z2358" s="2"/>
      <c r="AA2358" s="64"/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2"/>
      <c r="DH2358" s="1"/>
      <c r="DI2358" s="1"/>
      <c r="DJ2358" s="1"/>
      <c r="DK2358" s="1"/>
      <c r="DL2358" s="1"/>
      <c r="DM2358" s="1"/>
    </row>
    <row r="2359" spans="1:117" x14ac:dyDescent="0.2">
      <c r="A2359" s="97"/>
      <c r="B2359" s="5"/>
      <c r="C2359" s="5"/>
      <c r="D2359" s="63"/>
      <c r="E2359" s="11"/>
      <c r="F2359" s="143"/>
      <c r="G2359" s="9"/>
      <c r="H2359" s="64"/>
      <c r="I2359" s="64"/>
      <c r="J2359" s="1"/>
      <c r="K2359" s="1"/>
      <c r="L2359" s="5"/>
      <c r="M2359" s="12"/>
      <c r="N2359" s="12"/>
      <c r="O2359" s="5"/>
      <c r="P2359" s="5"/>
      <c r="Q2359" s="10"/>
      <c r="R2359" s="37"/>
      <c r="S2359" s="5"/>
      <c r="T2359" s="6"/>
      <c r="U2359" s="10"/>
      <c r="V2359" s="10"/>
      <c r="W2359" s="12"/>
      <c r="X2359" s="5"/>
      <c r="Y2359" s="11"/>
      <c r="Z2359" s="2"/>
      <c r="AA2359" s="64"/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2"/>
      <c r="DH2359" s="1"/>
      <c r="DI2359" s="1"/>
      <c r="DJ2359" s="1"/>
      <c r="DK2359" s="1"/>
      <c r="DL2359" s="1"/>
      <c r="DM2359" s="1"/>
    </row>
    <row r="2360" spans="1:117" x14ac:dyDescent="0.2">
      <c r="A2360" s="97"/>
      <c r="B2360" s="5"/>
      <c r="C2360" s="5"/>
      <c r="D2360" s="63"/>
      <c r="E2360" s="11"/>
      <c r="F2360" s="143"/>
      <c r="G2360" s="9"/>
      <c r="H2360" s="64"/>
      <c r="I2360" s="64"/>
      <c r="J2360" s="1"/>
      <c r="K2360" s="1"/>
      <c r="L2360" s="5"/>
      <c r="M2360" s="12"/>
      <c r="N2360" s="12"/>
      <c r="O2360" s="5"/>
      <c r="P2360" s="5"/>
      <c r="Q2360" s="10"/>
      <c r="R2360" s="37"/>
      <c r="S2360" s="5"/>
      <c r="T2360" s="6"/>
      <c r="U2360" s="10"/>
      <c r="V2360" s="10"/>
      <c r="W2360" s="12"/>
      <c r="X2360" s="5"/>
      <c r="Y2360" s="11"/>
      <c r="Z2360" s="2"/>
      <c r="AA2360" s="64"/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2"/>
      <c r="DH2360" s="1"/>
      <c r="DI2360" s="1"/>
      <c r="DJ2360" s="1"/>
      <c r="DK2360" s="1"/>
      <c r="DL2360" s="1"/>
      <c r="DM2360" s="1"/>
    </row>
    <row r="2361" spans="1:117" x14ac:dyDescent="0.2">
      <c r="A2361" s="97"/>
      <c r="B2361" s="5"/>
      <c r="C2361" s="5"/>
      <c r="D2361" s="63"/>
      <c r="E2361" s="11"/>
      <c r="F2361" s="143"/>
      <c r="G2361" s="9"/>
      <c r="H2361" s="64"/>
      <c r="I2361" s="64"/>
      <c r="J2361" s="1"/>
      <c r="K2361" s="1"/>
      <c r="L2361" s="5"/>
      <c r="M2361" s="12"/>
      <c r="N2361" s="12"/>
      <c r="O2361" s="5"/>
      <c r="P2361" s="5"/>
      <c r="Q2361" s="10"/>
      <c r="R2361" s="37"/>
      <c r="S2361" s="5"/>
      <c r="T2361" s="6"/>
      <c r="U2361" s="10"/>
      <c r="V2361" s="10"/>
      <c r="W2361" s="12"/>
      <c r="X2361" s="5"/>
      <c r="Y2361" s="11"/>
      <c r="Z2361" s="2"/>
      <c r="AA2361" s="64"/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2"/>
      <c r="DH2361" s="1"/>
      <c r="DI2361" s="1"/>
      <c r="DJ2361" s="1"/>
      <c r="DK2361" s="1"/>
      <c r="DL2361" s="1"/>
      <c r="DM2361" s="1"/>
    </row>
    <row r="2362" spans="1:117" x14ac:dyDescent="0.2">
      <c r="A2362" s="97"/>
      <c r="B2362" s="5"/>
      <c r="C2362" s="5"/>
      <c r="D2362" s="63"/>
      <c r="E2362" s="11"/>
      <c r="F2362" s="143"/>
      <c r="G2362" s="9"/>
      <c r="H2362" s="64"/>
      <c r="I2362" s="64"/>
      <c r="J2362" s="1"/>
      <c r="K2362" s="1"/>
      <c r="L2362" s="5"/>
      <c r="M2362" s="12"/>
      <c r="N2362" s="12"/>
      <c r="O2362" s="5"/>
      <c r="P2362" s="5"/>
      <c r="Q2362" s="10"/>
      <c r="R2362" s="37"/>
      <c r="S2362" s="5"/>
      <c r="T2362" s="6"/>
      <c r="U2362" s="10"/>
      <c r="V2362" s="10"/>
      <c r="W2362" s="12"/>
      <c r="X2362" s="5"/>
      <c r="Y2362" s="11"/>
      <c r="Z2362" s="2"/>
      <c r="AA2362" s="64"/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2"/>
      <c r="DH2362" s="1"/>
      <c r="DI2362" s="1"/>
      <c r="DJ2362" s="1"/>
      <c r="DK2362" s="1"/>
      <c r="DL2362" s="1"/>
      <c r="DM2362" s="1"/>
    </row>
    <row r="2363" spans="1:117" x14ac:dyDescent="0.2">
      <c r="A2363" s="97"/>
      <c r="B2363" s="5"/>
      <c r="C2363" s="5"/>
      <c r="D2363" s="63"/>
      <c r="E2363" s="11"/>
      <c r="F2363" s="143"/>
      <c r="G2363" s="9"/>
      <c r="H2363" s="64"/>
      <c r="I2363" s="64"/>
      <c r="J2363" s="1"/>
      <c r="K2363" s="1"/>
      <c r="L2363" s="5"/>
      <c r="M2363" s="12"/>
      <c r="N2363" s="12"/>
      <c r="O2363" s="5"/>
      <c r="P2363" s="5"/>
      <c r="Q2363" s="10"/>
      <c r="R2363" s="37"/>
      <c r="S2363" s="5"/>
      <c r="T2363" s="6"/>
      <c r="U2363" s="10"/>
      <c r="V2363" s="10"/>
      <c r="W2363" s="12"/>
      <c r="X2363" s="5"/>
      <c r="Y2363" s="11"/>
      <c r="Z2363" s="2"/>
      <c r="AA2363" s="64"/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2"/>
      <c r="DH2363" s="1"/>
      <c r="DI2363" s="1"/>
      <c r="DJ2363" s="1"/>
      <c r="DK2363" s="1"/>
      <c r="DL2363" s="1"/>
      <c r="DM2363" s="1"/>
    </row>
    <row r="2364" spans="1:117" x14ac:dyDescent="0.2">
      <c r="A2364" s="97"/>
      <c r="B2364" s="5"/>
      <c r="C2364" s="5"/>
      <c r="D2364" s="63"/>
      <c r="E2364" s="11"/>
      <c r="F2364" s="143"/>
      <c r="G2364" s="9"/>
      <c r="H2364" s="64"/>
      <c r="I2364" s="64"/>
      <c r="J2364" s="1"/>
      <c r="K2364" s="1"/>
      <c r="L2364" s="5"/>
      <c r="M2364" s="12"/>
      <c r="N2364" s="12"/>
      <c r="O2364" s="5"/>
      <c r="P2364" s="5"/>
      <c r="Q2364" s="10"/>
      <c r="R2364" s="37"/>
      <c r="S2364" s="5"/>
      <c r="T2364" s="6"/>
      <c r="U2364" s="10"/>
      <c r="V2364" s="10"/>
      <c r="W2364" s="12"/>
      <c r="X2364" s="5"/>
      <c r="Y2364" s="11"/>
      <c r="Z2364" s="2"/>
      <c r="AA2364" s="64"/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2"/>
      <c r="DH2364" s="1"/>
      <c r="DI2364" s="1"/>
      <c r="DJ2364" s="1"/>
      <c r="DK2364" s="1"/>
      <c r="DL2364" s="1"/>
      <c r="DM2364" s="1"/>
    </row>
    <row r="2365" spans="1:117" x14ac:dyDescent="0.2">
      <c r="A2365" s="97"/>
      <c r="B2365" s="5"/>
      <c r="C2365" s="5"/>
      <c r="D2365" s="63"/>
      <c r="E2365" s="11"/>
      <c r="F2365" s="143"/>
      <c r="G2365" s="9"/>
      <c r="H2365" s="64"/>
      <c r="I2365" s="64"/>
      <c r="J2365" s="1"/>
      <c r="K2365" s="1"/>
      <c r="L2365" s="5"/>
      <c r="M2365" s="12"/>
      <c r="N2365" s="12"/>
      <c r="O2365" s="5"/>
      <c r="P2365" s="5"/>
      <c r="Q2365" s="10"/>
      <c r="R2365" s="37"/>
      <c r="S2365" s="5"/>
      <c r="T2365" s="6"/>
      <c r="U2365" s="10"/>
      <c r="V2365" s="10"/>
      <c r="W2365" s="12"/>
      <c r="X2365" s="5"/>
      <c r="Y2365" s="11"/>
      <c r="Z2365" s="2"/>
      <c r="AA2365" s="64"/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2"/>
      <c r="DH2365" s="1"/>
      <c r="DI2365" s="1"/>
      <c r="DJ2365" s="1"/>
      <c r="DK2365" s="1"/>
      <c r="DL2365" s="1"/>
      <c r="DM2365" s="1"/>
    </row>
    <row r="2366" spans="1:117" x14ac:dyDescent="0.2">
      <c r="A2366" s="97"/>
      <c r="B2366" s="5"/>
      <c r="C2366" s="5"/>
      <c r="D2366" s="63"/>
      <c r="E2366" s="11"/>
      <c r="F2366" s="143"/>
      <c r="G2366" s="9"/>
      <c r="H2366" s="64"/>
      <c r="I2366" s="64"/>
      <c r="J2366" s="1"/>
      <c r="K2366" s="1"/>
      <c r="L2366" s="5"/>
      <c r="M2366" s="12"/>
      <c r="N2366" s="12"/>
      <c r="O2366" s="5"/>
      <c r="P2366" s="5"/>
      <c r="Q2366" s="10"/>
      <c r="R2366" s="37"/>
      <c r="S2366" s="5"/>
      <c r="T2366" s="6"/>
      <c r="U2366" s="10"/>
      <c r="V2366" s="10"/>
      <c r="W2366" s="12"/>
      <c r="X2366" s="5"/>
      <c r="Y2366" s="11"/>
      <c r="Z2366" s="2"/>
      <c r="AA2366" s="64"/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2"/>
      <c r="DH2366" s="1"/>
      <c r="DI2366" s="1"/>
      <c r="DJ2366" s="1"/>
      <c r="DK2366" s="1"/>
      <c r="DL2366" s="1"/>
      <c r="DM2366" s="1"/>
    </row>
    <row r="2367" spans="1:117" x14ac:dyDescent="0.2">
      <c r="A2367" s="97"/>
      <c r="B2367" s="5"/>
      <c r="C2367" s="5"/>
      <c r="D2367" s="63"/>
      <c r="E2367" s="11"/>
      <c r="F2367" s="143"/>
      <c r="G2367" s="9"/>
      <c r="H2367" s="64"/>
      <c r="I2367" s="64"/>
      <c r="J2367" s="1"/>
      <c r="K2367" s="1"/>
      <c r="L2367" s="5"/>
      <c r="M2367" s="12"/>
      <c r="N2367" s="12"/>
      <c r="O2367" s="5"/>
      <c r="P2367" s="5"/>
      <c r="Q2367" s="10"/>
      <c r="R2367" s="37"/>
      <c r="S2367" s="5"/>
      <c r="T2367" s="6"/>
      <c r="U2367" s="10"/>
      <c r="V2367" s="10"/>
      <c r="W2367" s="12"/>
      <c r="X2367" s="5"/>
      <c r="Y2367" s="11"/>
      <c r="Z2367" s="2"/>
      <c r="AA2367" s="64"/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2"/>
      <c r="DH2367" s="1"/>
      <c r="DI2367" s="1"/>
      <c r="DJ2367" s="1"/>
      <c r="DK2367" s="1"/>
      <c r="DL2367" s="1"/>
      <c r="DM2367" s="1"/>
    </row>
    <row r="2368" spans="1:117" x14ac:dyDescent="0.2">
      <c r="A2368" s="97"/>
      <c r="B2368" s="5"/>
      <c r="C2368" s="5"/>
      <c r="D2368" s="63"/>
      <c r="E2368" s="11"/>
      <c r="F2368" s="143"/>
      <c r="G2368" s="9"/>
      <c r="H2368" s="64"/>
      <c r="I2368" s="64"/>
      <c r="J2368" s="1"/>
      <c r="K2368" s="1"/>
      <c r="L2368" s="5"/>
      <c r="M2368" s="12"/>
      <c r="N2368" s="12"/>
      <c r="O2368" s="5"/>
      <c r="P2368" s="5"/>
      <c r="Q2368" s="10"/>
      <c r="R2368" s="37"/>
      <c r="S2368" s="5"/>
      <c r="T2368" s="6"/>
      <c r="U2368" s="10"/>
      <c r="V2368" s="10"/>
      <c r="W2368" s="12"/>
      <c r="X2368" s="5"/>
      <c r="Y2368" s="11"/>
      <c r="Z2368" s="2"/>
      <c r="AA2368" s="64"/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2"/>
      <c r="DH2368" s="1"/>
      <c r="DI2368" s="1"/>
      <c r="DJ2368" s="1"/>
      <c r="DK2368" s="1"/>
      <c r="DL2368" s="1"/>
      <c r="DM2368" s="1"/>
    </row>
    <row r="2369" spans="1:117" x14ac:dyDescent="0.2">
      <c r="A2369" s="97"/>
      <c r="B2369" s="5"/>
      <c r="C2369" s="5"/>
      <c r="D2369" s="63"/>
      <c r="E2369" s="11"/>
      <c r="F2369" s="143"/>
      <c r="G2369" s="9"/>
      <c r="H2369" s="64"/>
      <c r="I2369" s="64"/>
      <c r="J2369" s="1"/>
      <c r="K2369" s="1"/>
      <c r="L2369" s="5"/>
      <c r="M2369" s="12"/>
      <c r="N2369" s="12"/>
      <c r="O2369" s="5"/>
      <c r="P2369" s="5"/>
      <c r="Q2369" s="10"/>
      <c r="R2369" s="37"/>
      <c r="S2369" s="5"/>
      <c r="T2369" s="6"/>
      <c r="U2369" s="10"/>
      <c r="V2369" s="10"/>
      <c r="W2369" s="12"/>
      <c r="X2369" s="5"/>
      <c r="Y2369" s="11"/>
      <c r="Z2369" s="2"/>
      <c r="AA2369" s="64"/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2"/>
      <c r="DH2369" s="1"/>
      <c r="DI2369" s="1"/>
      <c r="DJ2369" s="1"/>
      <c r="DK2369" s="1"/>
      <c r="DL2369" s="1"/>
      <c r="DM2369" s="1"/>
    </row>
    <row r="2370" spans="1:117" x14ac:dyDescent="0.2">
      <c r="A2370" s="97"/>
      <c r="B2370" s="5"/>
      <c r="C2370" s="5"/>
      <c r="D2370" s="63"/>
      <c r="E2370" s="11"/>
      <c r="F2370" s="143"/>
      <c r="G2370" s="9"/>
      <c r="H2370" s="64"/>
      <c r="I2370" s="64"/>
      <c r="J2370" s="1"/>
      <c r="K2370" s="1"/>
      <c r="L2370" s="5"/>
      <c r="M2370" s="12"/>
      <c r="N2370" s="12"/>
      <c r="O2370" s="5"/>
      <c r="P2370" s="5"/>
      <c r="Q2370" s="10"/>
      <c r="R2370" s="37"/>
      <c r="S2370" s="5"/>
      <c r="T2370" s="6"/>
      <c r="U2370" s="10"/>
      <c r="V2370" s="10"/>
      <c r="W2370" s="12"/>
      <c r="X2370" s="5"/>
      <c r="Y2370" s="11"/>
      <c r="Z2370" s="2"/>
      <c r="AA2370" s="64"/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2"/>
      <c r="DH2370" s="1"/>
      <c r="DI2370" s="1"/>
      <c r="DJ2370" s="1"/>
      <c r="DK2370" s="1"/>
      <c r="DL2370" s="1"/>
      <c r="DM2370" s="1"/>
    </row>
    <row r="2371" spans="1:117" x14ac:dyDescent="0.2">
      <c r="A2371" s="97"/>
      <c r="B2371" s="5"/>
      <c r="C2371" s="5"/>
      <c r="D2371" s="63"/>
      <c r="E2371" s="11"/>
      <c r="F2371" s="143"/>
      <c r="G2371" s="9"/>
      <c r="H2371" s="64"/>
      <c r="I2371" s="64"/>
      <c r="J2371" s="1"/>
      <c r="K2371" s="1"/>
      <c r="L2371" s="5"/>
      <c r="M2371" s="12"/>
      <c r="N2371" s="12"/>
      <c r="O2371" s="5"/>
      <c r="P2371" s="5"/>
      <c r="Q2371" s="10"/>
      <c r="R2371" s="37"/>
      <c r="S2371" s="5"/>
      <c r="T2371" s="6"/>
      <c r="U2371" s="10"/>
      <c r="V2371" s="10"/>
      <c r="W2371" s="12"/>
      <c r="X2371" s="5"/>
      <c r="Y2371" s="11"/>
      <c r="Z2371" s="2"/>
      <c r="AA2371" s="64"/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2"/>
      <c r="DH2371" s="1"/>
      <c r="DI2371" s="1"/>
      <c r="DJ2371" s="1"/>
      <c r="DK2371" s="1"/>
      <c r="DL2371" s="1"/>
      <c r="DM2371" s="1"/>
    </row>
    <row r="2372" spans="1:117" x14ac:dyDescent="0.2">
      <c r="A2372" s="97"/>
      <c r="B2372" s="5"/>
      <c r="C2372" s="5"/>
      <c r="D2372" s="63"/>
      <c r="E2372" s="11"/>
      <c r="F2372" s="143"/>
      <c r="G2372" s="9"/>
      <c r="H2372" s="64"/>
      <c r="I2372" s="64"/>
      <c r="J2372" s="1"/>
      <c r="K2372" s="1"/>
      <c r="L2372" s="5"/>
      <c r="M2372" s="12"/>
      <c r="N2372" s="12"/>
      <c r="O2372" s="5"/>
      <c r="P2372" s="5"/>
      <c r="Q2372" s="10"/>
      <c r="R2372" s="37"/>
      <c r="S2372" s="5"/>
      <c r="T2372" s="6"/>
      <c r="U2372" s="10"/>
      <c r="V2372" s="10"/>
      <c r="W2372" s="12"/>
      <c r="X2372" s="5"/>
      <c r="Y2372" s="11"/>
      <c r="Z2372" s="2"/>
      <c r="AA2372" s="64"/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2"/>
      <c r="DH2372" s="1"/>
      <c r="DI2372" s="1"/>
      <c r="DJ2372" s="1"/>
      <c r="DK2372" s="1"/>
      <c r="DL2372" s="1"/>
      <c r="DM2372" s="1"/>
    </row>
    <row r="2373" spans="1:117" x14ac:dyDescent="0.2">
      <c r="A2373" s="97"/>
      <c r="B2373" s="5"/>
      <c r="C2373" s="5"/>
      <c r="D2373" s="63"/>
      <c r="E2373" s="11"/>
      <c r="F2373" s="143"/>
      <c r="G2373" s="9"/>
      <c r="H2373" s="64"/>
      <c r="I2373" s="64"/>
      <c r="J2373" s="1"/>
      <c r="K2373" s="1"/>
      <c r="L2373" s="5"/>
      <c r="M2373" s="12"/>
      <c r="N2373" s="12"/>
      <c r="O2373" s="5"/>
      <c r="P2373" s="5"/>
      <c r="Q2373" s="10"/>
      <c r="R2373" s="37"/>
      <c r="S2373" s="5"/>
      <c r="T2373" s="6"/>
      <c r="U2373" s="10"/>
      <c r="V2373" s="10"/>
      <c r="W2373" s="12"/>
      <c r="X2373" s="5"/>
      <c r="Y2373" s="11"/>
      <c r="Z2373" s="2"/>
      <c r="AA2373" s="64"/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2"/>
      <c r="DH2373" s="1"/>
      <c r="DI2373" s="1"/>
      <c r="DJ2373" s="1"/>
      <c r="DK2373" s="1"/>
      <c r="DL2373" s="1"/>
      <c r="DM2373" s="1"/>
    </row>
    <row r="2374" spans="1:117" x14ac:dyDescent="0.2">
      <c r="A2374" s="97"/>
      <c r="B2374" s="5"/>
      <c r="C2374" s="5"/>
      <c r="D2374" s="63"/>
      <c r="E2374" s="11"/>
      <c r="F2374" s="143"/>
      <c r="G2374" s="9"/>
      <c r="H2374" s="64"/>
      <c r="I2374" s="64"/>
      <c r="J2374" s="1"/>
      <c r="K2374" s="1"/>
      <c r="L2374" s="5"/>
      <c r="M2374" s="12"/>
      <c r="N2374" s="12"/>
      <c r="O2374" s="5"/>
      <c r="P2374" s="5"/>
      <c r="Q2374" s="10"/>
      <c r="R2374" s="37"/>
      <c r="S2374" s="5"/>
      <c r="T2374" s="6"/>
      <c r="U2374" s="10"/>
      <c r="V2374" s="10"/>
      <c r="W2374" s="12"/>
      <c r="X2374" s="5"/>
      <c r="Y2374" s="11"/>
      <c r="Z2374" s="2"/>
      <c r="AA2374" s="64"/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2"/>
      <c r="DH2374" s="1"/>
      <c r="DI2374" s="1"/>
      <c r="DJ2374" s="1"/>
      <c r="DK2374" s="1"/>
      <c r="DL2374" s="1"/>
      <c r="DM2374" s="1"/>
    </row>
    <row r="2375" spans="1:117" x14ac:dyDescent="0.2">
      <c r="A2375" s="97"/>
      <c r="B2375" s="5"/>
      <c r="C2375" s="5"/>
      <c r="D2375" s="63"/>
      <c r="E2375" s="11"/>
      <c r="F2375" s="143"/>
      <c r="G2375" s="9"/>
      <c r="H2375" s="64"/>
      <c r="I2375" s="64"/>
      <c r="J2375" s="1"/>
      <c r="K2375" s="1"/>
      <c r="L2375" s="5"/>
      <c r="M2375" s="12"/>
      <c r="N2375" s="12"/>
      <c r="O2375" s="5"/>
      <c r="P2375" s="5"/>
      <c r="Q2375" s="10"/>
      <c r="R2375" s="37"/>
      <c r="S2375" s="5"/>
      <c r="T2375" s="6"/>
      <c r="U2375" s="10"/>
      <c r="V2375" s="10"/>
      <c r="W2375" s="12"/>
      <c r="X2375" s="5"/>
      <c r="Y2375" s="11"/>
      <c r="Z2375" s="2"/>
      <c r="AA2375" s="64"/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2"/>
      <c r="DH2375" s="1"/>
      <c r="DI2375" s="1"/>
      <c r="DJ2375" s="1"/>
      <c r="DK2375" s="1"/>
      <c r="DL2375" s="1"/>
      <c r="DM2375" s="1"/>
    </row>
    <row r="2376" spans="1:117" x14ac:dyDescent="0.2">
      <c r="A2376" s="97"/>
      <c r="B2376" s="5"/>
      <c r="C2376" s="5"/>
      <c r="D2376" s="63"/>
      <c r="E2376" s="11"/>
      <c r="F2376" s="143"/>
      <c r="G2376" s="9"/>
      <c r="H2376" s="64"/>
      <c r="I2376" s="64"/>
      <c r="J2376" s="1"/>
      <c r="K2376" s="1"/>
      <c r="L2376" s="5"/>
      <c r="M2376" s="12"/>
      <c r="N2376" s="12"/>
      <c r="O2376" s="5"/>
      <c r="P2376" s="5"/>
      <c r="Q2376" s="10"/>
      <c r="R2376" s="37"/>
      <c r="S2376" s="5"/>
      <c r="T2376" s="6"/>
      <c r="U2376" s="10"/>
      <c r="V2376" s="10"/>
      <c r="W2376" s="12"/>
      <c r="X2376" s="5"/>
      <c r="Y2376" s="11"/>
      <c r="Z2376" s="2"/>
      <c r="AA2376" s="64"/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2"/>
      <c r="DH2376" s="1"/>
      <c r="DI2376" s="1"/>
      <c r="DJ2376" s="1"/>
      <c r="DK2376" s="1"/>
      <c r="DL2376" s="1"/>
      <c r="DM2376" s="1"/>
    </row>
    <row r="2377" spans="1:117" x14ac:dyDescent="0.2">
      <c r="A2377" s="97"/>
      <c r="B2377" s="5"/>
      <c r="C2377" s="5"/>
      <c r="D2377" s="63"/>
      <c r="E2377" s="11"/>
      <c r="F2377" s="143"/>
      <c r="G2377" s="9"/>
      <c r="H2377" s="64"/>
      <c r="I2377" s="64"/>
      <c r="J2377" s="1"/>
      <c r="K2377" s="1"/>
      <c r="L2377" s="5"/>
      <c r="M2377" s="12"/>
      <c r="N2377" s="12"/>
      <c r="O2377" s="5"/>
      <c r="P2377" s="5"/>
      <c r="Q2377" s="10"/>
      <c r="R2377" s="37"/>
      <c r="S2377" s="5"/>
      <c r="T2377" s="6"/>
      <c r="U2377" s="10"/>
      <c r="V2377" s="10"/>
      <c r="W2377" s="12"/>
      <c r="X2377" s="5"/>
      <c r="Y2377" s="11"/>
      <c r="Z2377" s="2"/>
      <c r="AA2377" s="64"/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2"/>
      <c r="DH2377" s="1"/>
      <c r="DI2377" s="1"/>
      <c r="DJ2377" s="1"/>
      <c r="DK2377" s="1"/>
      <c r="DL2377" s="1"/>
      <c r="DM2377" s="1"/>
    </row>
    <row r="2378" spans="1:117" x14ac:dyDescent="0.2">
      <c r="A2378" s="97"/>
      <c r="B2378" s="5"/>
      <c r="C2378" s="5"/>
      <c r="D2378" s="63"/>
      <c r="E2378" s="11"/>
      <c r="F2378" s="143"/>
      <c r="G2378" s="9"/>
      <c r="H2378" s="64"/>
      <c r="I2378" s="64"/>
      <c r="J2378" s="1"/>
      <c r="K2378" s="1"/>
      <c r="L2378" s="5"/>
      <c r="M2378" s="12"/>
      <c r="N2378" s="12"/>
      <c r="O2378" s="5"/>
      <c r="P2378" s="5"/>
      <c r="Q2378" s="10"/>
      <c r="R2378" s="37"/>
      <c r="S2378" s="5"/>
      <c r="T2378" s="6"/>
      <c r="U2378" s="10"/>
      <c r="V2378" s="10"/>
      <c r="W2378" s="12"/>
      <c r="X2378" s="5"/>
      <c r="Y2378" s="11"/>
      <c r="Z2378" s="2"/>
      <c r="AA2378" s="64"/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2"/>
      <c r="DH2378" s="1"/>
      <c r="DI2378" s="1"/>
      <c r="DJ2378" s="1"/>
      <c r="DK2378" s="1"/>
      <c r="DL2378" s="1"/>
      <c r="DM2378" s="1"/>
    </row>
    <row r="2379" spans="1:117" x14ac:dyDescent="0.2">
      <c r="A2379" s="97"/>
      <c r="B2379" s="5"/>
      <c r="C2379" s="5"/>
      <c r="D2379" s="63"/>
      <c r="E2379" s="11"/>
      <c r="F2379" s="143"/>
      <c r="G2379" s="9"/>
      <c r="H2379" s="64"/>
      <c r="I2379" s="64"/>
      <c r="J2379" s="1"/>
      <c r="K2379" s="1"/>
      <c r="L2379" s="5"/>
      <c r="M2379" s="12"/>
      <c r="N2379" s="12"/>
      <c r="O2379" s="5"/>
      <c r="P2379" s="5"/>
      <c r="Q2379" s="10"/>
      <c r="R2379" s="37"/>
      <c r="S2379" s="5"/>
      <c r="T2379" s="6"/>
      <c r="U2379" s="10"/>
      <c r="V2379" s="10"/>
      <c r="W2379" s="12"/>
      <c r="X2379" s="5"/>
      <c r="Y2379" s="11"/>
      <c r="Z2379" s="2"/>
      <c r="AA2379" s="64"/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2"/>
      <c r="DH2379" s="1"/>
      <c r="DI2379" s="1"/>
      <c r="DJ2379" s="1"/>
      <c r="DK2379" s="1"/>
      <c r="DL2379" s="1"/>
      <c r="DM2379" s="1"/>
    </row>
    <row r="2380" spans="1:117" x14ac:dyDescent="0.2">
      <c r="A2380" s="97"/>
      <c r="B2380" s="5"/>
      <c r="C2380" s="5"/>
      <c r="D2380" s="63"/>
      <c r="E2380" s="11"/>
      <c r="F2380" s="143"/>
      <c r="G2380" s="9"/>
      <c r="H2380" s="64"/>
      <c r="I2380" s="64"/>
      <c r="J2380" s="1"/>
      <c r="K2380" s="1"/>
      <c r="L2380" s="5"/>
      <c r="M2380" s="12"/>
      <c r="N2380" s="12"/>
      <c r="O2380" s="5"/>
      <c r="P2380" s="5"/>
      <c r="Q2380" s="10"/>
      <c r="R2380" s="37"/>
      <c r="S2380" s="5"/>
      <c r="T2380" s="6"/>
      <c r="U2380" s="10"/>
      <c r="V2380" s="10"/>
      <c r="W2380" s="12"/>
      <c r="X2380" s="5"/>
      <c r="Y2380" s="11"/>
      <c r="Z2380" s="2"/>
      <c r="AA2380" s="64"/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2"/>
      <c r="DH2380" s="1"/>
      <c r="DI2380" s="1"/>
      <c r="DJ2380" s="1"/>
      <c r="DK2380" s="1"/>
      <c r="DL2380" s="1"/>
      <c r="DM2380" s="1"/>
    </row>
    <row r="2381" spans="1:117" x14ac:dyDescent="0.2">
      <c r="A2381" s="97"/>
      <c r="B2381" s="5"/>
      <c r="C2381" s="5"/>
      <c r="D2381" s="63"/>
      <c r="E2381" s="11"/>
      <c r="F2381" s="143"/>
      <c r="G2381" s="9"/>
      <c r="H2381" s="64"/>
      <c r="I2381" s="64"/>
      <c r="J2381" s="1"/>
      <c r="K2381" s="1"/>
      <c r="L2381" s="5"/>
      <c r="M2381" s="12"/>
      <c r="N2381" s="12"/>
      <c r="O2381" s="5"/>
      <c r="P2381" s="5"/>
      <c r="Q2381" s="10"/>
      <c r="R2381" s="37"/>
      <c r="S2381" s="5"/>
      <c r="T2381" s="6"/>
      <c r="U2381" s="10"/>
      <c r="V2381" s="10"/>
      <c r="W2381" s="12"/>
      <c r="X2381" s="5"/>
      <c r="Y2381" s="11"/>
      <c r="Z2381" s="2"/>
      <c r="AA2381" s="64"/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2"/>
      <c r="DH2381" s="1"/>
      <c r="DI2381" s="1"/>
      <c r="DJ2381" s="1"/>
      <c r="DK2381" s="1"/>
      <c r="DL2381" s="1"/>
      <c r="DM2381" s="1"/>
    </row>
    <row r="2382" spans="1:117" x14ac:dyDescent="0.2">
      <c r="A2382" s="97"/>
      <c r="B2382" s="5"/>
      <c r="C2382" s="5"/>
      <c r="D2382" s="63"/>
      <c r="E2382" s="11"/>
      <c r="F2382" s="143"/>
      <c r="G2382" s="9"/>
      <c r="H2382" s="64"/>
      <c r="I2382" s="64"/>
      <c r="J2382" s="1"/>
      <c r="K2382" s="1"/>
      <c r="L2382" s="5"/>
      <c r="M2382" s="12"/>
      <c r="N2382" s="12"/>
      <c r="O2382" s="5"/>
      <c r="P2382" s="5"/>
      <c r="Q2382" s="10"/>
      <c r="R2382" s="37"/>
      <c r="S2382" s="5"/>
      <c r="T2382" s="6"/>
      <c r="U2382" s="10"/>
      <c r="V2382" s="10"/>
      <c r="W2382" s="12"/>
      <c r="X2382" s="5"/>
      <c r="Y2382" s="11"/>
      <c r="Z2382" s="2"/>
      <c r="AA2382" s="64"/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2"/>
      <c r="DH2382" s="1"/>
      <c r="DI2382" s="1"/>
      <c r="DJ2382" s="1"/>
      <c r="DK2382" s="1"/>
      <c r="DL2382" s="1"/>
      <c r="DM2382" s="1"/>
    </row>
    <row r="2383" spans="1:117" x14ac:dyDescent="0.2">
      <c r="A2383" s="97"/>
      <c r="B2383" s="5"/>
      <c r="C2383" s="5"/>
      <c r="D2383" s="63"/>
      <c r="E2383" s="11"/>
      <c r="F2383" s="143"/>
      <c r="G2383" s="9"/>
      <c r="H2383" s="64"/>
      <c r="I2383" s="64"/>
      <c r="J2383" s="1"/>
      <c r="K2383" s="1"/>
      <c r="L2383" s="5"/>
      <c r="M2383" s="12"/>
      <c r="N2383" s="12"/>
      <c r="O2383" s="5"/>
      <c r="P2383" s="5"/>
      <c r="Q2383" s="10"/>
      <c r="R2383" s="37"/>
      <c r="S2383" s="5"/>
      <c r="T2383" s="6"/>
      <c r="U2383" s="10"/>
      <c r="V2383" s="10"/>
      <c r="W2383" s="12"/>
      <c r="X2383" s="5"/>
      <c r="Y2383" s="11"/>
      <c r="Z2383" s="2"/>
      <c r="AA2383" s="64"/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2"/>
      <c r="DH2383" s="1"/>
      <c r="DI2383" s="1"/>
      <c r="DJ2383" s="1"/>
      <c r="DK2383" s="1"/>
      <c r="DL2383" s="1"/>
      <c r="DM2383" s="1"/>
    </row>
    <row r="2384" spans="1:117" x14ac:dyDescent="0.2">
      <c r="A2384" s="97"/>
      <c r="B2384" s="5"/>
      <c r="C2384" s="5"/>
      <c r="D2384" s="63"/>
      <c r="E2384" s="11"/>
      <c r="F2384" s="143"/>
      <c r="G2384" s="9"/>
      <c r="H2384" s="64"/>
      <c r="I2384" s="64"/>
      <c r="J2384" s="1"/>
      <c r="K2384" s="1"/>
      <c r="L2384" s="5"/>
      <c r="M2384" s="12"/>
      <c r="N2384" s="12"/>
      <c r="O2384" s="5"/>
      <c r="P2384" s="5"/>
      <c r="Q2384" s="10"/>
      <c r="R2384" s="37"/>
      <c r="S2384" s="5"/>
      <c r="T2384" s="6"/>
      <c r="U2384" s="10"/>
      <c r="V2384" s="10"/>
      <c r="W2384" s="12"/>
      <c r="X2384" s="5"/>
      <c r="Y2384" s="11"/>
      <c r="Z2384" s="2"/>
      <c r="AA2384" s="64"/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2"/>
      <c r="DH2384" s="1"/>
      <c r="DI2384" s="1"/>
      <c r="DJ2384" s="1"/>
      <c r="DK2384" s="1"/>
      <c r="DL2384" s="1"/>
      <c r="DM2384" s="1"/>
    </row>
    <row r="2385" spans="1:117" x14ac:dyDescent="0.2">
      <c r="A2385" s="97"/>
      <c r="B2385" s="5"/>
      <c r="C2385" s="5"/>
      <c r="D2385" s="63"/>
      <c r="E2385" s="11"/>
      <c r="F2385" s="143"/>
      <c r="G2385" s="9"/>
      <c r="H2385" s="64"/>
      <c r="I2385" s="64"/>
      <c r="J2385" s="1"/>
      <c r="K2385" s="1"/>
      <c r="L2385" s="5"/>
      <c r="M2385" s="12"/>
      <c r="N2385" s="12"/>
      <c r="O2385" s="5"/>
      <c r="P2385" s="5"/>
      <c r="Q2385" s="10"/>
      <c r="R2385" s="37"/>
      <c r="S2385" s="5"/>
      <c r="T2385" s="6"/>
      <c r="U2385" s="10"/>
      <c r="V2385" s="10"/>
      <c r="W2385" s="12"/>
      <c r="X2385" s="5"/>
      <c r="Y2385" s="11"/>
      <c r="Z2385" s="2"/>
      <c r="AA2385" s="64"/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2"/>
      <c r="DH2385" s="1"/>
      <c r="DI2385" s="1"/>
      <c r="DJ2385" s="1"/>
      <c r="DK2385" s="1"/>
      <c r="DL2385" s="1"/>
      <c r="DM2385" s="1"/>
    </row>
    <row r="2386" spans="1:117" x14ac:dyDescent="0.2">
      <c r="A2386" s="97"/>
      <c r="B2386" s="5"/>
      <c r="C2386" s="5"/>
      <c r="D2386" s="63"/>
      <c r="E2386" s="11"/>
      <c r="F2386" s="143"/>
      <c r="G2386" s="9"/>
      <c r="H2386" s="64"/>
      <c r="I2386" s="64"/>
      <c r="J2386" s="1"/>
      <c r="K2386" s="1"/>
      <c r="L2386" s="5"/>
      <c r="M2386" s="12"/>
      <c r="N2386" s="12"/>
      <c r="O2386" s="5"/>
      <c r="P2386" s="5"/>
      <c r="Q2386" s="10"/>
      <c r="R2386" s="37"/>
      <c r="S2386" s="5"/>
      <c r="T2386" s="6"/>
      <c r="U2386" s="10"/>
      <c r="V2386" s="10"/>
      <c r="W2386" s="12"/>
      <c r="X2386" s="5"/>
      <c r="Y2386" s="11"/>
      <c r="Z2386" s="2"/>
      <c r="AA2386" s="64"/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2"/>
      <c r="DH2386" s="1"/>
      <c r="DI2386" s="1"/>
      <c r="DJ2386" s="1"/>
      <c r="DK2386" s="1"/>
      <c r="DL2386" s="1"/>
      <c r="DM2386" s="1"/>
    </row>
    <row r="2387" spans="1:117" x14ac:dyDescent="0.2">
      <c r="A2387" s="97"/>
      <c r="B2387" s="5"/>
      <c r="C2387" s="5"/>
      <c r="D2387" s="63"/>
      <c r="E2387" s="11"/>
      <c r="F2387" s="143"/>
      <c r="G2387" s="9"/>
      <c r="H2387" s="64"/>
      <c r="I2387" s="64"/>
      <c r="J2387" s="1"/>
      <c r="K2387" s="1"/>
      <c r="L2387" s="5"/>
      <c r="M2387" s="12"/>
      <c r="N2387" s="12"/>
      <c r="O2387" s="5"/>
      <c r="P2387" s="5"/>
      <c r="Q2387" s="10"/>
      <c r="R2387" s="37"/>
      <c r="S2387" s="5"/>
      <c r="T2387" s="6"/>
      <c r="U2387" s="10"/>
      <c r="V2387" s="10"/>
      <c r="W2387" s="12"/>
      <c r="X2387" s="5"/>
      <c r="Y2387" s="11"/>
      <c r="Z2387" s="2"/>
      <c r="AA2387" s="64"/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2"/>
      <c r="DH2387" s="1"/>
      <c r="DI2387" s="1"/>
      <c r="DJ2387" s="1"/>
      <c r="DK2387" s="1"/>
      <c r="DL2387" s="1"/>
      <c r="DM2387" s="1"/>
    </row>
    <row r="2388" spans="1:117" x14ac:dyDescent="0.2">
      <c r="A2388" s="97"/>
      <c r="B2388" s="5"/>
      <c r="C2388" s="5"/>
      <c r="D2388" s="63"/>
      <c r="E2388" s="11"/>
      <c r="F2388" s="143"/>
      <c r="G2388" s="9"/>
      <c r="H2388" s="64"/>
      <c r="I2388" s="64"/>
      <c r="J2388" s="1"/>
      <c r="K2388" s="1"/>
      <c r="L2388" s="5"/>
      <c r="M2388" s="12"/>
      <c r="N2388" s="12"/>
      <c r="O2388" s="5"/>
      <c r="P2388" s="5"/>
      <c r="Q2388" s="10"/>
      <c r="R2388" s="37"/>
      <c r="S2388" s="5"/>
      <c r="T2388" s="6"/>
      <c r="U2388" s="10"/>
      <c r="V2388" s="10"/>
      <c r="W2388" s="12"/>
      <c r="X2388" s="5"/>
      <c r="Y2388" s="11"/>
      <c r="Z2388" s="2"/>
      <c r="AA2388" s="64"/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2"/>
      <c r="DH2388" s="1"/>
      <c r="DI2388" s="1"/>
      <c r="DJ2388" s="1"/>
      <c r="DK2388" s="1"/>
      <c r="DL2388" s="1"/>
      <c r="DM2388" s="1"/>
    </row>
    <row r="2389" spans="1:117" x14ac:dyDescent="0.2">
      <c r="A2389" s="97"/>
      <c r="B2389" s="5"/>
      <c r="C2389" s="5"/>
      <c r="D2389" s="63"/>
      <c r="E2389" s="11"/>
      <c r="F2389" s="143"/>
      <c r="G2389" s="9"/>
      <c r="H2389" s="64"/>
      <c r="I2389" s="64"/>
      <c r="J2389" s="1"/>
      <c r="K2389" s="1"/>
      <c r="L2389" s="5"/>
      <c r="M2389" s="12"/>
      <c r="N2389" s="12"/>
      <c r="O2389" s="5"/>
      <c r="P2389" s="5"/>
      <c r="Q2389" s="10"/>
      <c r="R2389" s="37"/>
      <c r="S2389" s="5"/>
      <c r="T2389" s="6"/>
      <c r="U2389" s="10"/>
      <c r="V2389" s="10"/>
      <c r="W2389" s="12"/>
      <c r="X2389" s="5"/>
      <c r="Y2389" s="11"/>
      <c r="Z2389" s="2"/>
      <c r="AA2389" s="64"/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2"/>
      <c r="DH2389" s="1"/>
      <c r="DI2389" s="1"/>
      <c r="DJ2389" s="1"/>
      <c r="DK2389" s="1"/>
      <c r="DL2389" s="1"/>
      <c r="DM2389" s="1"/>
    </row>
    <row r="2390" spans="1:117" x14ac:dyDescent="0.2">
      <c r="A2390" s="97"/>
      <c r="B2390" s="5"/>
      <c r="C2390" s="5"/>
      <c r="D2390" s="63"/>
      <c r="E2390" s="11"/>
      <c r="F2390" s="143"/>
      <c r="G2390" s="9"/>
      <c r="H2390" s="64"/>
      <c r="I2390" s="64"/>
      <c r="J2390" s="1"/>
      <c r="K2390" s="1"/>
      <c r="L2390" s="5"/>
      <c r="M2390" s="12"/>
      <c r="N2390" s="12"/>
      <c r="O2390" s="5"/>
      <c r="P2390" s="5"/>
      <c r="Q2390" s="10"/>
      <c r="R2390" s="37"/>
      <c r="S2390" s="5"/>
      <c r="T2390" s="6"/>
      <c r="U2390" s="10"/>
      <c r="V2390" s="10"/>
      <c r="W2390" s="12"/>
      <c r="X2390" s="5"/>
      <c r="Y2390" s="11"/>
      <c r="Z2390" s="2"/>
      <c r="AA2390" s="64"/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2"/>
      <c r="DH2390" s="1"/>
      <c r="DI2390" s="1"/>
      <c r="DJ2390" s="1"/>
      <c r="DK2390" s="1"/>
      <c r="DL2390" s="1"/>
      <c r="DM2390" s="1"/>
    </row>
    <row r="2391" spans="1:117" x14ac:dyDescent="0.2">
      <c r="A2391" s="97"/>
      <c r="B2391" s="5"/>
      <c r="C2391" s="5"/>
      <c r="D2391" s="63"/>
      <c r="E2391" s="11"/>
      <c r="F2391" s="143"/>
      <c r="G2391" s="9"/>
      <c r="H2391" s="64"/>
      <c r="I2391" s="64"/>
      <c r="J2391" s="1"/>
      <c r="K2391" s="1"/>
      <c r="L2391" s="5"/>
      <c r="M2391" s="12"/>
      <c r="N2391" s="12"/>
      <c r="O2391" s="5"/>
      <c r="P2391" s="5"/>
      <c r="Q2391" s="10"/>
      <c r="R2391" s="37"/>
      <c r="S2391" s="5"/>
      <c r="T2391" s="6"/>
      <c r="U2391" s="10"/>
      <c r="V2391" s="10"/>
      <c r="W2391" s="12"/>
      <c r="X2391" s="5"/>
      <c r="Y2391" s="11"/>
      <c r="Z2391" s="2"/>
      <c r="AA2391" s="64"/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2"/>
      <c r="DH2391" s="1"/>
      <c r="DI2391" s="1"/>
      <c r="DJ2391" s="1"/>
      <c r="DK2391" s="1"/>
      <c r="DL2391" s="1"/>
      <c r="DM2391" s="1"/>
    </row>
    <row r="2392" spans="1:117" x14ac:dyDescent="0.2">
      <c r="A2392" s="97"/>
      <c r="B2392" s="5"/>
      <c r="C2392" s="5"/>
      <c r="D2392" s="63"/>
      <c r="E2392" s="11"/>
      <c r="F2392" s="143"/>
      <c r="G2392" s="9"/>
      <c r="H2392" s="64"/>
      <c r="I2392" s="64"/>
      <c r="J2392" s="1"/>
      <c r="K2392" s="1"/>
      <c r="L2392" s="5"/>
      <c r="M2392" s="12"/>
      <c r="N2392" s="12"/>
      <c r="O2392" s="5"/>
      <c r="P2392" s="5"/>
      <c r="Q2392" s="10"/>
      <c r="R2392" s="37"/>
      <c r="S2392" s="5"/>
      <c r="T2392" s="6"/>
      <c r="U2392" s="10"/>
      <c r="V2392" s="10"/>
      <c r="W2392" s="12"/>
      <c r="X2392" s="5"/>
      <c r="Y2392" s="11"/>
      <c r="Z2392" s="2"/>
      <c r="AA2392" s="64"/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2"/>
      <c r="DH2392" s="1"/>
      <c r="DI2392" s="1"/>
      <c r="DJ2392" s="1"/>
      <c r="DK2392" s="1"/>
      <c r="DL2392" s="1"/>
      <c r="DM2392" s="1"/>
    </row>
    <row r="2393" spans="1:117" x14ac:dyDescent="0.2">
      <c r="A2393" s="97"/>
      <c r="B2393" s="5"/>
      <c r="C2393" s="5"/>
      <c r="D2393" s="63"/>
      <c r="E2393" s="11"/>
      <c r="F2393" s="143"/>
      <c r="G2393" s="9"/>
      <c r="H2393" s="64"/>
      <c r="I2393" s="64"/>
      <c r="J2393" s="1"/>
      <c r="K2393" s="1"/>
      <c r="L2393" s="5"/>
      <c r="M2393" s="12"/>
      <c r="N2393" s="12"/>
      <c r="O2393" s="5"/>
      <c r="P2393" s="5"/>
      <c r="Q2393" s="10"/>
      <c r="R2393" s="37"/>
      <c r="S2393" s="5"/>
      <c r="T2393" s="6"/>
      <c r="U2393" s="10"/>
      <c r="V2393" s="10"/>
      <c r="W2393" s="12"/>
      <c r="X2393" s="5"/>
      <c r="Y2393" s="11"/>
      <c r="Z2393" s="2"/>
      <c r="AA2393" s="64"/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2"/>
      <c r="DH2393" s="1"/>
      <c r="DI2393" s="1"/>
      <c r="DJ2393" s="1"/>
      <c r="DK2393" s="1"/>
      <c r="DL2393" s="1"/>
      <c r="DM2393" s="1"/>
    </row>
    <row r="2394" spans="1:117" x14ac:dyDescent="0.2">
      <c r="A2394" s="97"/>
      <c r="B2394" s="5"/>
      <c r="C2394" s="5"/>
      <c r="D2394" s="63"/>
      <c r="E2394" s="11"/>
      <c r="F2394" s="143"/>
      <c r="G2394" s="9"/>
      <c r="H2394" s="64"/>
      <c r="I2394" s="64"/>
      <c r="J2394" s="1"/>
      <c r="K2394" s="1"/>
      <c r="L2394" s="5"/>
      <c r="M2394" s="12"/>
      <c r="N2394" s="12"/>
      <c r="O2394" s="5"/>
      <c r="P2394" s="5"/>
      <c r="Q2394" s="10"/>
      <c r="R2394" s="37"/>
      <c r="S2394" s="5"/>
      <c r="T2394" s="6"/>
      <c r="U2394" s="10"/>
      <c r="V2394" s="10"/>
      <c r="W2394" s="12"/>
      <c r="X2394" s="5"/>
      <c r="Y2394" s="11"/>
      <c r="Z2394" s="2"/>
      <c r="AA2394" s="64"/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2"/>
      <c r="DH2394" s="1"/>
      <c r="DI2394" s="1"/>
      <c r="DJ2394" s="1"/>
      <c r="DK2394" s="1"/>
      <c r="DL2394" s="1"/>
      <c r="DM2394" s="1"/>
    </row>
    <row r="2395" spans="1:117" x14ac:dyDescent="0.2">
      <c r="A2395" s="97"/>
      <c r="B2395" s="5"/>
      <c r="C2395" s="5"/>
      <c r="D2395" s="63"/>
      <c r="E2395" s="11"/>
      <c r="F2395" s="143"/>
      <c r="G2395" s="9"/>
      <c r="H2395" s="64"/>
      <c r="I2395" s="64"/>
      <c r="J2395" s="1"/>
      <c r="K2395" s="1"/>
      <c r="L2395" s="5"/>
      <c r="M2395" s="12"/>
      <c r="N2395" s="12"/>
      <c r="O2395" s="5"/>
      <c r="P2395" s="5"/>
      <c r="Q2395" s="10"/>
      <c r="R2395" s="37"/>
      <c r="S2395" s="5"/>
      <c r="T2395" s="6"/>
      <c r="U2395" s="10"/>
      <c r="V2395" s="10"/>
      <c r="W2395" s="12"/>
      <c r="X2395" s="5"/>
      <c r="Y2395" s="11"/>
      <c r="Z2395" s="2"/>
      <c r="AA2395" s="64"/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2"/>
      <c r="DH2395" s="1"/>
      <c r="DI2395" s="1"/>
      <c r="DJ2395" s="1"/>
      <c r="DK2395" s="1"/>
      <c r="DL2395" s="1"/>
      <c r="DM2395" s="1"/>
    </row>
    <row r="2396" spans="1:117" x14ac:dyDescent="0.2">
      <c r="A2396" s="97"/>
      <c r="B2396" s="5"/>
      <c r="C2396" s="5"/>
      <c r="D2396" s="63"/>
      <c r="E2396" s="11"/>
      <c r="F2396" s="143"/>
      <c r="G2396" s="9"/>
      <c r="H2396" s="64"/>
      <c r="I2396" s="64"/>
      <c r="J2396" s="1"/>
      <c r="K2396" s="1"/>
      <c r="L2396" s="5"/>
      <c r="M2396" s="12"/>
      <c r="N2396" s="12"/>
      <c r="O2396" s="5"/>
      <c r="P2396" s="5"/>
      <c r="Q2396" s="10"/>
      <c r="R2396" s="37"/>
      <c r="S2396" s="5"/>
      <c r="T2396" s="6"/>
      <c r="U2396" s="10"/>
      <c r="V2396" s="10"/>
      <c r="W2396" s="12"/>
      <c r="X2396" s="5"/>
      <c r="Y2396" s="11"/>
      <c r="Z2396" s="2"/>
      <c r="AA2396" s="64"/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2"/>
      <c r="DH2396" s="1"/>
      <c r="DI2396" s="1"/>
      <c r="DJ2396" s="1"/>
      <c r="DK2396" s="1"/>
      <c r="DL2396" s="1"/>
      <c r="DM2396" s="1"/>
    </row>
    <row r="2397" spans="1:117" x14ac:dyDescent="0.2">
      <c r="A2397" s="97"/>
      <c r="B2397" s="5"/>
      <c r="C2397" s="5"/>
      <c r="D2397" s="63"/>
      <c r="E2397" s="11"/>
      <c r="F2397" s="143"/>
      <c r="G2397" s="9"/>
      <c r="H2397" s="64"/>
      <c r="I2397" s="64"/>
      <c r="J2397" s="1"/>
      <c r="K2397" s="1"/>
      <c r="L2397" s="5"/>
      <c r="M2397" s="12"/>
      <c r="N2397" s="12"/>
      <c r="O2397" s="5"/>
      <c r="P2397" s="5"/>
      <c r="Q2397" s="10"/>
      <c r="R2397" s="37"/>
      <c r="S2397" s="5"/>
      <c r="T2397" s="6"/>
      <c r="U2397" s="10"/>
      <c r="V2397" s="10"/>
      <c r="W2397" s="12"/>
      <c r="X2397" s="5"/>
      <c r="Y2397" s="11"/>
      <c r="Z2397" s="2"/>
      <c r="AA2397" s="64"/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2"/>
      <c r="DH2397" s="1"/>
      <c r="DI2397" s="1"/>
      <c r="DJ2397" s="1"/>
      <c r="DK2397" s="1"/>
      <c r="DL2397" s="1"/>
      <c r="DM2397" s="1"/>
    </row>
    <row r="2398" spans="1:117" x14ac:dyDescent="0.2">
      <c r="A2398" s="97"/>
      <c r="B2398" s="5"/>
      <c r="C2398" s="5"/>
      <c r="D2398" s="63"/>
      <c r="E2398" s="11"/>
      <c r="F2398" s="143"/>
      <c r="G2398" s="9"/>
      <c r="H2398" s="64"/>
      <c r="I2398" s="64"/>
      <c r="J2398" s="1"/>
      <c r="K2398" s="1"/>
      <c r="L2398" s="5"/>
      <c r="M2398" s="12"/>
      <c r="N2398" s="12"/>
      <c r="O2398" s="5"/>
      <c r="P2398" s="5"/>
      <c r="Q2398" s="10"/>
      <c r="R2398" s="37"/>
      <c r="S2398" s="5"/>
      <c r="T2398" s="6"/>
      <c r="U2398" s="10"/>
      <c r="V2398" s="10"/>
      <c r="W2398" s="12"/>
      <c r="X2398" s="5"/>
      <c r="Y2398" s="11"/>
      <c r="Z2398" s="2"/>
      <c r="AA2398" s="64"/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2"/>
      <c r="DH2398" s="1"/>
      <c r="DI2398" s="1"/>
      <c r="DJ2398" s="1"/>
      <c r="DK2398" s="1"/>
      <c r="DL2398" s="1"/>
      <c r="DM2398" s="1"/>
    </row>
    <row r="2399" spans="1:117" x14ac:dyDescent="0.2">
      <c r="A2399" s="97"/>
      <c r="B2399" s="5"/>
      <c r="C2399" s="5"/>
      <c r="D2399" s="63"/>
      <c r="E2399" s="11"/>
      <c r="F2399" s="143"/>
      <c r="G2399" s="9"/>
      <c r="H2399" s="64"/>
      <c r="I2399" s="64"/>
      <c r="J2399" s="1"/>
      <c r="K2399" s="1"/>
      <c r="L2399" s="5"/>
      <c r="M2399" s="12"/>
      <c r="N2399" s="12"/>
      <c r="O2399" s="5"/>
      <c r="P2399" s="5"/>
      <c r="Q2399" s="10"/>
      <c r="R2399" s="37"/>
      <c r="S2399" s="5"/>
      <c r="T2399" s="6"/>
      <c r="U2399" s="10"/>
      <c r="V2399" s="10"/>
      <c r="W2399" s="12"/>
      <c r="X2399" s="5"/>
      <c r="Y2399" s="11"/>
      <c r="Z2399" s="2"/>
      <c r="AA2399" s="64"/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2"/>
      <c r="DH2399" s="1"/>
      <c r="DI2399" s="1"/>
      <c r="DJ2399" s="1"/>
      <c r="DK2399" s="1"/>
      <c r="DL2399" s="1"/>
      <c r="DM2399" s="1"/>
    </row>
    <row r="2400" spans="1:117" x14ac:dyDescent="0.2">
      <c r="A2400" s="97"/>
      <c r="B2400" s="5"/>
      <c r="C2400" s="5"/>
      <c r="D2400" s="63"/>
      <c r="E2400" s="11"/>
      <c r="F2400" s="143"/>
      <c r="G2400" s="9"/>
      <c r="H2400" s="64"/>
      <c r="I2400" s="64"/>
      <c r="J2400" s="1"/>
      <c r="K2400" s="1"/>
      <c r="L2400" s="5"/>
      <c r="M2400" s="12"/>
      <c r="N2400" s="12"/>
      <c r="O2400" s="5"/>
      <c r="P2400" s="5"/>
      <c r="Q2400" s="10"/>
      <c r="R2400" s="37"/>
      <c r="S2400" s="5"/>
      <c r="T2400" s="6"/>
      <c r="U2400" s="10"/>
      <c r="V2400" s="10"/>
      <c r="W2400" s="12"/>
      <c r="X2400" s="5"/>
      <c r="Y2400" s="11"/>
      <c r="Z2400" s="2"/>
      <c r="AA2400" s="64"/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2"/>
      <c r="DH2400" s="1"/>
      <c r="DI2400" s="1"/>
      <c r="DJ2400" s="1"/>
      <c r="DK2400" s="1"/>
      <c r="DL2400" s="1"/>
      <c r="DM2400" s="1"/>
    </row>
    <row r="2401" spans="1:117" x14ac:dyDescent="0.2">
      <c r="A2401" s="97"/>
      <c r="B2401" s="5"/>
      <c r="C2401" s="5"/>
      <c r="D2401" s="63"/>
      <c r="E2401" s="11"/>
      <c r="F2401" s="143"/>
      <c r="G2401" s="9"/>
      <c r="H2401" s="64"/>
      <c r="I2401" s="64"/>
      <c r="J2401" s="1"/>
      <c r="K2401" s="1"/>
      <c r="L2401" s="5"/>
      <c r="M2401" s="12"/>
      <c r="N2401" s="12"/>
      <c r="O2401" s="5"/>
      <c r="P2401" s="5"/>
      <c r="Q2401" s="10"/>
      <c r="R2401" s="37"/>
      <c r="S2401" s="5"/>
      <c r="T2401" s="6"/>
      <c r="U2401" s="10"/>
      <c r="V2401" s="10"/>
      <c r="W2401" s="12"/>
      <c r="X2401" s="5"/>
      <c r="Y2401" s="11"/>
      <c r="Z2401" s="2"/>
      <c r="AA2401" s="64"/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2"/>
      <c r="DH2401" s="1"/>
      <c r="DI2401" s="1"/>
      <c r="DJ2401" s="1"/>
      <c r="DK2401" s="1"/>
      <c r="DL2401" s="1"/>
      <c r="DM2401" s="1"/>
    </row>
    <row r="2402" spans="1:117" x14ac:dyDescent="0.2">
      <c r="A2402" s="97"/>
      <c r="B2402" s="5"/>
      <c r="C2402" s="5"/>
      <c r="D2402" s="63"/>
      <c r="E2402" s="11"/>
      <c r="F2402" s="143"/>
      <c r="G2402" s="9"/>
      <c r="H2402" s="64"/>
      <c r="I2402" s="64"/>
      <c r="J2402" s="1"/>
      <c r="K2402" s="1"/>
      <c r="L2402" s="5"/>
      <c r="M2402" s="12"/>
      <c r="N2402" s="12"/>
      <c r="O2402" s="5"/>
      <c r="P2402" s="5"/>
      <c r="Q2402" s="10"/>
      <c r="R2402" s="37"/>
      <c r="S2402" s="5"/>
      <c r="T2402" s="6"/>
      <c r="U2402" s="10"/>
      <c r="V2402" s="10"/>
      <c r="W2402" s="12"/>
      <c r="X2402" s="5"/>
      <c r="Y2402" s="11"/>
      <c r="Z2402" s="2"/>
      <c r="AA2402" s="64"/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2"/>
      <c r="DH2402" s="1"/>
      <c r="DI2402" s="1"/>
      <c r="DJ2402" s="1"/>
      <c r="DK2402" s="1"/>
      <c r="DL2402" s="1"/>
      <c r="DM2402" s="1"/>
    </row>
    <row r="2403" spans="1:117" x14ac:dyDescent="0.2">
      <c r="A2403" s="97"/>
      <c r="B2403" s="5"/>
      <c r="C2403" s="5"/>
      <c r="D2403" s="63"/>
      <c r="E2403" s="11"/>
      <c r="F2403" s="143"/>
      <c r="G2403" s="9"/>
      <c r="H2403" s="64"/>
      <c r="I2403" s="64"/>
      <c r="J2403" s="1"/>
      <c r="K2403" s="1"/>
      <c r="L2403" s="5"/>
      <c r="M2403" s="12"/>
      <c r="N2403" s="12"/>
      <c r="O2403" s="5"/>
      <c r="P2403" s="5"/>
      <c r="Q2403" s="10"/>
      <c r="R2403" s="37"/>
      <c r="S2403" s="5"/>
      <c r="T2403" s="6"/>
      <c r="U2403" s="10"/>
      <c r="V2403" s="10"/>
      <c r="W2403" s="12"/>
      <c r="X2403" s="5"/>
      <c r="Y2403" s="11"/>
      <c r="Z2403" s="2"/>
      <c r="AA2403" s="64"/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2"/>
      <c r="DH2403" s="1"/>
      <c r="DI2403" s="1"/>
      <c r="DJ2403" s="1"/>
      <c r="DK2403" s="1"/>
      <c r="DL2403" s="1"/>
      <c r="DM2403" s="1"/>
    </row>
    <row r="2404" spans="1:117" x14ac:dyDescent="0.2">
      <c r="A2404" s="97"/>
      <c r="B2404" s="5"/>
      <c r="C2404" s="5"/>
      <c r="D2404" s="63"/>
      <c r="E2404" s="11"/>
      <c r="F2404" s="143"/>
      <c r="G2404" s="9"/>
      <c r="H2404" s="64"/>
      <c r="I2404" s="64"/>
      <c r="J2404" s="1"/>
      <c r="K2404" s="1"/>
      <c r="L2404" s="5"/>
      <c r="M2404" s="12"/>
      <c r="N2404" s="12"/>
      <c r="O2404" s="5"/>
      <c r="P2404" s="5"/>
      <c r="Q2404" s="10"/>
      <c r="R2404" s="37"/>
      <c r="S2404" s="5"/>
      <c r="T2404" s="6"/>
      <c r="U2404" s="10"/>
      <c r="V2404" s="10"/>
      <c r="W2404" s="12"/>
      <c r="X2404" s="5"/>
      <c r="Y2404" s="11"/>
      <c r="Z2404" s="2"/>
      <c r="AA2404" s="64"/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2"/>
      <c r="DH2404" s="1"/>
      <c r="DI2404" s="1"/>
      <c r="DJ2404" s="1"/>
      <c r="DK2404" s="1"/>
      <c r="DL2404" s="1"/>
      <c r="DM2404" s="1"/>
    </row>
    <row r="2405" spans="1:117" x14ac:dyDescent="0.2">
      <c r="A2405" s="97"/>
      <c r="B2405" s="5"/>
      <c r="C2405" s="5"/>
      <c r="D2405" s="63"/>
      <c r="E2405" s="11"/>
      <c r="F2405" s="143"/>
      <c r="G2405" s="9"/>
      <c r="H2405" s="64"/>
      <c r="I2405" s="64"/>
      <c r="J2405" s="1"/>
      <c r="K2405" s="1"/>
      <c r="L2405" s="5"/>
      <c r="M2405" s="12"/>
      <c r="N2405" s="12"/>
      <c r="O2405" s="5"/>
      <c r="P2405" s="5"/>
      <c r="Q2405" s="10"/>
      <c r="R2405" s="37"/>
      <c r="S2405" s="5"/>
      <c r="T2405" s="6"/>
      <c r="U2405" s="10"/>
      <c r="V2405" s="10"/>
      <c r="W2405" s="12"/>
      <c r="X2405" s="5"/>
      <c r="Y2405" s="11"/>
      <c r="Z2405" s="2"/>
      <c r="AA2405" s="64"/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2"/>
      <c r="DH2405" s="1"/>
      <c r="DI2405" s="1"/>
      <c r="DJ2405" s="1"/>
      <c r="DK2405" s="1"/>
      <c r="DL2405" s="1"/>
      <c r="DM2405" s="1"/>
    </row>
    <row r="2406" spans="1:117" x14ac:dyDescent="0.2">
      <c r="A2406" s="97"/>
      <c r="B2406" s="5"/>
      <c r="C2406" s="5"/>
      <c r="D2406" s="63"/>
      <c r="E2406" s="11"/>
      <c r="F2406" s="143"/>
      <c r="G2406" s="9"/>
      <c r="H2406" s="64"/>
      <c r="I2406" s="64"/>
      <c r="J2406" s="1"/>
      <c r="K2406" s="1"/>
      <c r="L2406" s="5"/>
      <c r="M2406" s="12"/>
      <c r="N2406" s="12"/>
      <c r="O2406" s="5"/>
      <c r="P2406" s="5"/>
      <c r="Q2406" s="10"/>
      <c r="R2406" s="37"/>
      <c r="S2406" s="5"/>
      <c r="T2406" s="6"/>
      <c r="U2406" s="10"/>
      <c r="V2406" s="10"/>
      <c r="W2406" s="12"/>
      <c r="X2406" s="5"/>
      <c r="Y2406" s="11"/>
      <c r="Z2406" s="2"/>
      <c r="AA2406" s="64"/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2"/>
      <c r="DH2406" s="1"/>
      <c r="DI2406" s="1"/>
      <c r="DJ2406" s="1"/>
      <c r="DK2406" s="1"/>
      <c r="DL2406" s="1"/>
      <c r="DM2406" s="1"/>
    </row>
    <row r="2407" spans="1:117" x14ac:dyDescent="0.2">
      <c r="A2407" s="97"/>
      <c r="B2407" s="5"/>
      <c r="C2407" s="5"/>
      <c r="D2407" s="63"/>
      <c r="E2407" s="11"/>
      <c r="F2407" s="143"/>
      <c r="G2407" s="9"/>
      <c r="H2407" s="64"/>
      <c r="I2407" s="64"/>
      <c r="J2407" s="1"/>
      <c r="K2407" s="1"/>
      <c r="L2407" s="5"/>
      <c r="M2407" s="12"/>
      <c r="N2407" s="12"/>
      <c r="O2407" s="5"/>
      <c r="P2407" s="5"/>
      <c r="Q2407" s="10"/>
      <c r="R2407" s="37"/>
      <c r="S2407" s="5"/>
      <c r="T2407" s="6"/>
      <c r="U2407" s="10"/>
      <c r="V2407" s="10"/>
      <c r="W2407" s="12"/>
      <c r="X2407" s="5"/>
      <c r="Y2407" s="11"/>
      <c r="Z2407" s="2"/>
      <c r="AA2407" s="64"/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2"/>
      <c r="DH2407" s="1"/>
      <c r="DI2407" s="1"/>
      <c r="DJ2407" s="1"/>
      <c r="DK2407" s="1"/>
      <c r="DL2407" s="1"/>
      <c r="DM2407" s="1"/>
    </row>
    <row r="2408" spans="1:117" x14ac:dyDescent="0.2">
      <c r="A2408" s="97"/>
      <c r="B2408" s="5"/>
      <c r="C2408" s="5"/>
      <c r="D2408" s="63"/>
      <c r="E2408" s="11"/>
      <c r="F2408" s="143"/>
      <c r="G2408" s="9"/>
      <c r="H2408" s="64"/>
      <c r="I2408" s="64"/>
      <c r="J2408" s="1"/>
      <c r="K2408" s="1"/>
      <c r="L2408" s="5"/>
      <c r="M2408" s="12"/>
      <c r="N2408" s="12"/>
      <c r="O2408" s="5"/>
      <c r="P2408" s="5"/>
      <c r="Q2408" s="10"/>
      <c r="R2408" s="37"/>
      <c r="S2408" s="5"/>
      <c r="T2408" s="6"/>
      <c r="U2408" s="10"/>
      <c r="V2408" s="10"/>
      <c r="W2408" s="12"/>
      <c r="X2408" s="5"/>
      <c r="Y2408" s="11"/>
      <c r="Z2408" s="2"/>
      <c r="AA2408" s="64"/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2"/>
      <c r="DH2408" s="1"/>
      <c r="DI2408" s="1"/>
      <c r="DJ2408" s="1"/>
      <c r="DK2408" s="1"/>
      <c r="DL2408" s="1"/>
      <c r="DM2408" s="1"/>
    </row>
    <row r="2409" spans="1:117" x14ac:dyDescent="0.2">
      <c r="A2409" s="97"/>
      <c r="B2409" s="5"/>
      <c r="C2409" s="5"/>
      <c r="D2409" s="63"/>
      <c r="E2409" s="11"/>
      <c r="F2409" s="143"/>
      <c r="G2409" s="9"/>
      <c r="H2409" s="64"/>
      <c r="I2409" s="64"/>
      <c r="J2409" s="1"/>
      <c r="K2409" s="1"/>
      <c r="L2409" s="5"/>
      <c r="M2409" s="12"/>
      <c r="N2409" s="12"/>
      <c r="O2409" s="5"/>
      <c r="P2409" s="5"/>
      <c r="Q2409" s="10"/>
      <c r="R2409" s="37"/>
      <c r="S2409" s="5"/>
      <c r="T2409" s="6"/>
      <c r="U2409" s="10"/>
      <c r="V2409" s="10"/>
      <c r="W2409" s="12"/>
      <c r="X2409" s="5"/>
      <c r="Y2409" s="11"/>
      <c r="Z2409" s="2"/>
      <c r="AA2409" s="64"/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2"/>
      <c r="DH2409" s="1"/>
      <c r="DI2409" s="1"/>
      <c r="DJ2409" s="1"/>
      <c r="DK2409" s="1"/>
      <c r="DL2409" s="1"/>
      <c r="DM2409" s="1"/>
    </row>
    <row r="2410" spans="1:117" x14ac:dyDescent="0.2">
      <c r="A2410" s="97"/>
      <c r="B2410" s="5"/>
      <c r="C2410" s="5"/>
      <c r="D2410" s="63"/>
      <c r="E2410" s="11"/>
      <c r="F2410" s="143"/>
      <c r="G2410" s="9"/>
      <c r="H2410" s="64"/>
      <c r="I2410" s="64"/>
      <c r="J2410" s="1"/>
      <c r="K2410" s="1"/>
      <c r="L2410" s="5"/>
      <c r="M2410" s="12"/>
      <c r="N2410" s="12"/>
      <c r="O2410" s="5"/>
      <c r="P2410" s="5"/>
      <c r="Q2410" s="10"/>
      <c r="R2410" s="37"/>
      <c r="S2410" s="5"/>
      <c r="T2410" s="6"/>
      <c r="U2410" s="10"/>
      <c r="V2410" s="10"/>
      <c r="W2410" s="12"/>
      <c r="X2410" s="5"/>
      <c r="Y2410" s="11"/>
      <c r="Z2410" s="2"/>
      <c r="AA2410" s="64"/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2"/>
      <c r="DH2410" s="1"/>
      <c r="DI2410" s="1"/>
      <c r="DJ2410" s="1"/>
      <c r="DK2410" s="1"/>
      <c r="DL2410" s="1"/>
      <c r="DM2410" s="1"/>
    </row>
    <row r="2411" spans="1:117" x14ac:dyDescent="0.2">
      <c r="A2411" s="97"/>
      <c r="B2411" s="5"/>
      <c r="C2411" s="5"/>
      <c r="D2411" s="63"/>
      <c r="E2411" s="11"/>
      <c r="F2411" s="143"/>
      <c r="G2411" s="9"/>
      <c r="H2411" s="64"/>
      <c r="I2411" s="64"/>
      <c r="J2411" s="1"/>
      <c r="K2411" s="1"/>
      <c r="L2411" s="5"/>
      <c r="M2411" s="12"/>
      <c r="N2411" s="12"/>
      <c r="O2411" s="5"/>
      <c r="P2411" s="5"/>
      <c r="Q2411" s="10"/>
      <c r="R2411" s="37"/>
      <c r="S2411" s="5"/>
      <c r="T2411" s="6"/>
      <c r="U2411" s="10"/>
      <c r="V2411" s="10"/>
      <c r="W2411" s="12"/>
      <c r="X2411" s="5"/>
      <c r="Y2411" s="11"/>
      <c r="Z2411" s="2"/>
      <c r="AA2411" s="64"/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2"/>
      <c r="DH2411" s="1"/>
      <c r="DI2411" s="1"/>
      <c r="DJ2411" s="1"/>
      <c r="DK2411" s="1"/>
      <c r="DL2411" s="1"/>
      <c r="DM2411" s="1"/>
    </row>
    <row r="2412" spans="1:117" x14ac:dyDescent="0.2">
      <c r="A2412" s="97"/>
      <c r="B2412" s="5"/>
      <c r="C2412" s="5"/>
      <c r="D2412" s="63"/>
      <c r="E2412" s="11"/>
      <c r="F2412" s="143"/>
      <c r="G2412" s="9"/>
      <c r="H2412" s="64"/>
      <c r="I2412" s="64"/>
      <c r="J2412" s="1"/>
      <c r="K2412" s="1"/>
      <c r="L2412" s="5"/>
      <c r="M2412" s="12"/>
      <c r="N2412" s="12"/>
      <c r="O2412" s="5"/>
      <c r="P2412" s="5"/>
      <c r="Q2412" s="10"/>
      <c r="R2412" s="37"/>
      <c r="S2412" s="5"/>
      <c r="T2412" s="6"/>
      <c r="U2412" s="10"/>
      <c r="V2412" s="10"/>
      <c r="W2412" s="12"/>
      <c r="X2412" s="5"/>
      <c r="Y2412" s="11"/>
      <c r="Z2412" s="2"/>
      <c r="AA2412" s="64"/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2"/>
      <c r="DH2412" s="1"/>
      <c r="DI2412" s="1"/>
      <c r="DJ2412" s="1"/>
      <c r="DK2412" s="1"/>
      <c r="DL2412" s="1"/>
      <c r="DM2412" s="1"/>
    </row>
    <row r="2413" spans="1:117" x14ac:dyDescent="0.2">
      <c r="A2413" s="97"/>
      <c r="B2413" s="5"/>
      <c r="C2413" s="5"/>
      <c r="D2413" s="63"/>
      <c r="E2413" s="11"/>
      <c r="F2413" s="143"/>
      <c r="G2413" s="9"/>
      <c r="H2413" s="64"/>
      <c r="I2413" s="64"/>
      <c r="J2413" s="1"/>
      <c r="K2413" s="1"/>
      <c r="L2413" s="5"/>
      <c r="M2413" s="12"/>
      <c r="N2413" s="12"/>
      <c r="O2413" s="5"/>
      <c r="P2413" s="5"/>
      <c r="Q2413" s="10"/>
      <c r="R2413" s="37"/>
      <c r="S2413" s="5"/>
      <c r="T2413" s="6"/>
      <c r="U2413" s="10"/>
      <c r="V2413" s="10"/>
      <c r="W2413" s="12"/>
      <c r="X2413" s="5"/>
      <c r="Y2413" s="11"/>
      <c r="Z2413" s="2"/>
      <c r="AA2413" s="64"/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2"/>
      <c r="DH2413" s="1"/>
      <c r="DI2413" s="1"/>
      <c r="DJ2413" s="1"/>
      <c r="DK2413" s="1"/>
      <c r="DL2413" s="1"/>
      <c r="DM2413" s="1"/>
    </row>
    <row r="2414" spans="1:117" x14ac:dyDescent="0.2">
      <c r="A2414" s="97"/>
      <c r="B2414" s="5"/>
      <c r="C2414" s="5"/>
      <c r="D2414" s="63"/>
      <c r="E2414" s="11"/>
      <c r="F2414" s="143"/>
      <c r="G2414" s="9"/>
      <c r="H2414" s="64"/>
      <c r="I2414" s="64"/>
      <c r="J2414" s="1"/>
      <c r="K2414" s="1"/>
      <c r="L2414" s="5"/>
      <c r="M2414" s="12"/>
      <c r="N2414" s="12"/>
      <c r="O2414" s="5"/>
      <c r="P2414" s="5"/>
      <c r="Q2414" s="10"/>
      <c r="R2414" s="37"/>
      <c r="S2414" s="5"/>
      <c r="T2414" s="6"/>
      <c r="U2414" s="10"/>
      <c r="V2414" s="10"/>
      <c r="W2414" s="12"/>
      <c r="X2414" s="5"/>
      <c r="Y2414" s="11"/>
      <c r="Z2414" s="2"/>
      <c r="AA2414" s="64"/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2"/>
      <c r="DH2414" s="1"/>
      <c r="DI2414" s="1"/>
      <c r="DJ2414" s="1"/>
      <c r="DK2414" s="1"/>
      <c r="DL2414" s="1"/>
      <c r="DM2414" s="1"/>
    </row>
    <row r="2415" spans="1:117" x14ac:dyDescent="0.2">
      <c r="A2415" s="97"/>
      <c r="B2415" s="5"/>
      <c r="C2415" s="5"/>
      <c r="D2415" s="63"/>
      <c r="E2415" s="11"/>
      <c r="F2415" s="143"/>
      <c r="G2415" s="9"/>
      <c r="H2415" s="64"/>
      <c r="I2415" s="64"/>
      <c r="J2415" s="1"/>
      <c r="K2415" s="1"/>
      <c r="L2415" s="5"/>
      <c r="M2415" s="12"/>
      <c r="N2415" s="12"/>
      <c r="O2415" s="5"/>
      <c r="P2415" s="5"/>
      <c r="Q2415" s="10"/>
      <c r="R2415" s="37"/>
      <c r="S2415" s="5"/>
      <c r="T2415" s="6"/>
      <c r="U2415" s="10"/>
      <c r="V2415" s="10"/>
      <c r="W2415" s="12"/>
      <c r="X2415" s="5"/>
      <c r="Y2415" s="11"/>
      <c r="Z2415" s="2"/>
      <c r="AA2415" s="64"/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2"/>
      <c r="DH2415" s="1"/>
      <c r="DI2415" s="1"/>
      <c r="DJ2415" s="1"/>
      <c r="DK2415" s="1"/>
      <c r="DL2415" s="1"/>
      <c r="DM2415" s="1"/>
    </row>
    <row r="2416" spans="1:117" x14ac:dyDescent="0.2">
      <c r="A2416" s="97"/>
      <c r="B2416" s="5"/>
      <c r="C2416" s="5"/>
      <c r="D2416" s="63"/>
      <c r="E2416" s="11"/>
      <c r="F2416" s="143"/>
      <c r="G2416" s="9"/>
      <c r="H2416" s="64"/>
      <c r="I2416" s="64"/>
      <c r="J2416" s="1"/>
      <c r="K2416" s="1"/>
      <c r="L2416" s="5"/>
      <c r="M2416" s="12"/>
      <c r="N2416" s="12"/>
      <c r="O2416" s="5"/>
      <c r="P2416" s="5"/>
      <c r="Q2416" s="10"/>
      <c r="R2416" s="37"/>
      <c r="S2416" s="5"/>
      <c r="T2416" s="6"/>
      <c r="U2416" s="10"/>
      <c r="V2416" s="10"/>
      <c r="W2416" s="12"/>
      <c r="X2416" s="5"/>
      <c r="Y2416" s="11"/>
      <c r="Z2416" s="2"/>
      <c r="AA2416" s="64"/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2"/>
      <c r="DH2416" s="1"/>
      <c r="DI2416" s="1"/>
      <c r="DJ2416" s="1"/>
      <c r="DK2416" s="1"/>
      <c r="DL2416" s="1"/>
      <c r="DM2416" s="1"/>
    </row>
    <row r="2417" spans="1:117" x14ac:dyDescent="0.2">
      <c r="A2417" s="97"/>
      <c r="B2417" s="5"/>
      <c r="C2417" s="5"/>
      <c r="D2417" s="63"/>
      <c r="E2417" s="11"/>
      <c r="F2417" s="143"/>
      <c r="G2417" s="9"/>
      <c r="H2417" s="64"/>
      <c r="I2417" s="64"/>
      <c r="J2417" s="1"/>
      <c r="K2417" s="1"/>
      <c r="L2417" s="5"/>
      <c r="M2417" s="12"/>
      <c r="N2417" s="12"/>
      <c r="O2417" s="5"/>
      <c r="P2417" s="5"/>
      <c r="Q2417" s="10"/>
      <c r="R2417" s="37"/>
      <c r="S2417" s="5"/>
      <c r="T2417" s="6"/>
      <c r="U2417" s="10"/>
      <c r="V2417" s="10"/>
      <c r="W2417" s="12"/>
      <c r="X2417" s="5"/>
      <c r="Y2417" s="11"/>
      <c r="Z2417" s="2"/>
      <c r="AA2417" s="64"/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2"/>
      <c r="DH2417" s="1"/>
      <c r="DI2417" s="1"/>
      <c r="DJ2417" s="1"/>
      <c r="DK2417" s="1"/>
      <c r="DL2417" s="1"/>
      <c r="DM2417" s="1"/>
    </row>
    <row r="2418" spans="1:117" x14ac:dyDescent="0.2">
      <c r="A2418" s="97"/>
      <c r="B2418" s="5"/>
      <c r="C2418" s="5"/>
      <c r="D2418" s="63"/>
      <c r="E2418" s="11"/>
      <c r="F2418" s="143"/>
      <c r="G2418" s="9"/>
      <c r="H2418" s="64"/>
      <c r="I2418" s="64"/>
      <c r="J2418" s="1"/>
      <c r="K2418" s="1"/>
      <c r="L2418" s="5"/>
      <c r="M2418" s="12"/>
      <c r="N2418" s="12"/>
      <c r="O2418" s="5"/>
      <c r="P2418" s="5"/>
      <c r="Q2418" s="10"/>
      <c r="R2418" s="37"/>
      <c r="S2418" s="5"/>
      <c r="T2418" s="6"/>
      <c r="U2418" s="10"/>
      <c r="V2418" s="10"/>
      <c r="W2418" s="12"/>
      <c r="X2418" s="5"/>
      <c r="Y2418" s="11"/>
      <c r="Z2418" s="2"/>
      <c r="AA2418" s="64"/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2"/>
      <c r="DH2418" s="1"/>
      <c r="DI2418" s="1"/>
      <c r="DJ2418" s="1"/>
      <c r="DK2418" s="1"/>
      <c r="DL2418" s="1"/>
      <c r="DM2418" s="1"/>
    </row>
    <row r="2419" spans="1:117" x14ac:dyDescent="0.2">
      <c r="A2419" s="97"/>
      <c r="B2419" s="5"/>
      <c r="C2419" s="5"/>
      <c r="D2419" s="63"/>
      <c r="E2419" s="11"/>
      <c r="F2419" s="143"/>
      <c r="G2419" s="9"/>
      <c r="H2419" s="64"/>
      <c r="I2419" s="64"/>
      <c r="J2419" s="1"/>
      <c r="K2419" s="1"/>
      <c r="L2419" s="5"/>
      <c r="M2419" s="12"/>
      <c r="N2419" s="12"/>
      <c r="O2419" s="5"/>
      <c r="P2419" s="5"/>
      <c r="Q2419" s="10"/>
      <c r="R2419" s="37"/>
      <c r="S2419" s="5"/>
      <c r="T2419" s="6"/>
      <c r="U2419" s="10"/>
      <c r="V2419" s="10"/>
      <c r="W2419" s="12"/>
      <c r="X2419" s="5"/>
      <c r="Y2419" s="11"/>
      <c r="Z2419" s="2"/>
      <c r="AA2419" s="64"/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2"/>
      <c r="DH2419" s="1"/>
      <c r="DI2419" s="1"/>
      <c r="DJ2419" s="1"/>
      <c r="DK2419" s="1"/>
      <c r="DL2419" s="1"/>
      <c r="DM2419" s="1"/>
    </row>
    <row r="2420" spans="1:117" x14ac:dyDescent="0.2">
      <c r="A2420" s="97"/>
      <c r="B2420" s="5"/>
      <c r="C2420" s="5"/>
      <c r="D2420" s="63"/>
      <c r="E2420" s="11"/>
      <c r="F2420" s="143"/>
      <c r="G2420" s="9"/>
      <c r="H2420" s="64"/>
      <c r="I2420" s="64"/>
      <c r="J2420" s="1"/>
      <c r="K2420" s="1"/>
      <c r="L2420" s="5"/>
      <c r="M2420" s="12"/>
      <c r="N2420" s="12"/>
      <c r="O2420" s="5"/>
      <c r="P2420" s="5"/>
      <c r="Q2420" s="10"/>
      <c r="R2420" s="37"/>
      <c r="S2420" s="5"/>
      <c r="T2420" s="6"/>
      <c r="U2420" s="10"/>
      <c r="V2420" s="10"/>
      <c r="W2420" s="12"/>
      <c r="X2420" s="5"/>
      <c r="Y2420" s="11"/>
      <c r="Z2420" s="2"/>
      <c r="AA2420" s="64"/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2"/>
      <c r="DH2420" s="1"/>
      <c r="DI2420" s="1"/>
      <c r="DJ2420" s="1"/>
      <c r="DK2420" s="1"/>
      <c r="DL2420" s="1"/>
      <c r="DM2420" s="1"/>
    </row>
    <row r="2421" spans="1:117" x14ac:dyDescent="0.2">
      <c r="A2421" s="97"/>
      <c r="B2421" s="5"/>
      <c r="C2421" s="5"/>
      <c r="D2421" s="63"/>
      <c r="E2421" s="11"/>
      <c r="F2421" s="143"/>
      <c r="G2421" s="9"/>
      <c r="H2421" s="64"/>
      <c r="I2421" s="64"/>
      <c r="J2421" s="1"/>
      <c r="K2421" s="1"/>
      <c r="L2421" s="5"/>
      <c r="M2421" s="12"/>
      <c r="N2421" s="12"/>
      <c r="O2421" s="5"/>
      <c r="P2421" s="5"/>
      <c r="Q2421" s="10"/>
      <c r="R2421" s="37"/>
      <c r="S2421" s="5"/>
      <c r="T2421" s="6"/>
      <c r="U2421" s="10"/>
      <c r="V2421" s="10"/>
      <c r="W2421" s="12"/>
      <c r="X2421" s="5"/>
      <c r="Y2421" s="11"/>
      <c r="Z2421" s="2"/>
      <c r="AA2421" s="64"/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2"/>
      <c r="DH2421" s="1"/>
      <c r="DI2421" s="1"/>
      <c r="DJ2421" s="1"/>
      <c r="DK2421" s="1"/>
      <c r="DL2421" s="1"/>
      <c r="DM2421" s="1"/>
    </row>
    <row r="2422" spans="1:117" x14ac:dyDescent="0.2">
      <c r="A2422" s="97"/>
      <c r="B2422" s="5"/>
      <c r="C2422" s="5"/>
      <c r="D2422" s="63"/>
      <c r="E2422" s="11"/>
      <c r="F2422" s="143"/>
      <c r="G2422" s="9"/>
      <c r="H2422" s="64"/>
      <c r="I2422" s="64"/>
      <c r="J2422" s="1"/>
      <c r="K2422" s="1"/>
      <c r="L2422" s="5"/>
      <c r="M2422" s="12"/>
      <c r="N2422" s="12"/>
      <c r="O2422" s="5"/>
      <c r="P2422" s="5"/>
      <c r="Q2422" s="10"/>
      <c r="R2422" s="37"/>
      <c r="S2422" s="5"/>
      <c r="T2422" s="6"/>
      <c r="U2422" s="10"/>
      <c r="V2422" s="10"/>
      <c r="W2422" s="12"/>
      <c r="X2422" s="5"/>
      <c r="Y2422" s="11"/>
      <c r="Z2422" s="2"/>
      <c r="AA2422" s="64"/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2"/>
      <c r="DH2422" s="1"/>
      <c r="DI2422" s="1"/>
      <c r="DJ2422" s="1"/>
      <c r="DK2422" s="1"/>
      <c r="DL2422" s="1"/>
      <c r="DM2422" s="1"/>
    </row>
    <row r="2423" spans="1:117" x14ac:dyDescent="0.2">
      <c r="A2423" s="97"/>
      <c r="B2423" s="5"/>
      <c r="C2423" s="5"/>
      <c r="D2423" s="63"/>
      <c r="E2423" s="11"/>
      <c r="F2423" s="143"/>
      <c r="G2423" s="9"/>
      <c r="H2423" s="64"/>
      <c r="I2423" s="64"/>
      <c r="J2423" s="1"/>
      <c r="K2423" s="1"/>
      <c r="L2423" s="5"/>
      <c r="M2423" s="12"/>
      <c r="N2423" s="12"/>
      <c r="O2423" s="5"/>
      <c r="P2423" s="5"/>
      <c r="Q2423" s="10"/>
      <c r="R2423" s="37"/>
      <c r="S2423" s="5"/>
      <c r="T2423" s="6"/>
      <c r="U2423" s="10"/>
      <c r="V2423" s="10"/>
      <c r="W2423" s="12"/>
      <c r="X2423" s="5"/>
      <c r="Y2423" s="11"/>
      <c r="Z2423" s="2"/>
      <c r="AA2423" s="64"/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2"/>
      <c r="DH2423" s="1"/>
      <c r="DI2423" s="1"/>
      <c r="DJ2423" s="1"/>
      <c r="DK2423" s="1"/>
      <c r="DL2423" s="1"/>
      <c r="DM2423" s="1"/>
    </row>
    <row r="2424" spans="1:117" x14ac:dyDescent="0.2">
      <c r="A2424" s="97"/>
      <c r="B2424" s="5"/>
      <c r="C2424" s="5"/>
      <c r="D2424" s="63"/>
      <c r="E2424" s="11"/>
      <c r="F2424" s="143"/>
      <c r="G2424" s="9"/>
      <c r="H2424" s="64"/>
      <c r="I2424" s="64"/>
      <c r="J2424" s="1"/>
      <c r="K2424" s="1"/>
      <c r="L2424" s="5"/>
      <c r="M2424" s="12"/>
      <c r="N2424" s="12"/>
      <c r="O2424" s="5"/>
      <c r="P2424" s="5"/>
      <c r="Q2424" s="10"/>
      <c r="R2424" s="37"/>
      <c r="S2424" s="5"/>
      <c r="T2424" s="6"/>
      <c r="U2424" s="10"/>
      <c r="V2424" s="10"/>
      <c r="W2424" s="12"/>
      <c r="X2424" s="5"/>
      <c r="Y2424" s="11"/>
      <c r="Z2424" s="2"/>
      <c r="AA2424" s="64"/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2"/>
      <c r="DH2424" s="1"/>
      <c r="DI2424" s="1"/>
      <c r="DJ2424" s="1"/>
      <c r="DK2424" s="1"/>
      <c r="DL2424" s="1"/>
      <c r="DM2424" s="1"/>
    </row>
    <row r="2425" spans="1:117" x14ac:dyDescent="0.2">
      <c r="A2425" s="97"/>
      <c r="B2425" s="5"/>
      <c r="C2425" s="5"/>
      <c r="D2425" s="63"/>
      <c r="E2425" s="11"/>
      <c r="F2425" s="143"/>
      <c r="G2425" s="9"/>
      <c r="H2425" s="64"/>
      <c r="I2425" s="64"/>
      <c r="J2425" s="1"/>
      <c r="K2425" s="1"/>
      <c r="L2425" s="5"/>
      <c r="M2425" s="12"/>
      <c r="N2425" s="12"/>
      <c r="O2425" s="5"/>
      <c r="P2425" s="5"/>
      <c r="Q2425" s="10"/>
      <c r="R2425" s="37"/>
      <c r="S2425" s="5"/>
      <c r="T2425" s="6"/>
      <c r="U2425" s="10"/>
      <c r="V2425" s="10"/>
      <c r="W2425" s="12"/>
      <c r="X2425" s="5"/>
      <c r="Y2425" s="11"/>
      <c r="Z2425" s="2"/>
      <c r="AA2425" s="64"/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2"/>
      <c r="DH2425" s="1"/>
      <c r="DI2425" s="1"/>
      <c r="DJ2425" s="1"/>
      <c r="DK2425" s="1"/>
      <c r="DL2425" s="1"/>
      <c r="DM2425" s="1"/>
    </row>
    <row r="2426" spans="1:117" x14ac:dyDescent="0.2">
      <c r="A2426" s="97"/>
      <c r="B2426" s="5"/>
      <c r="C2426" s="5"/>
      <c r="D2426" s="63"/>
      <c r="E2426" s="11"/>
      <c r="F2426" s="143"/>
      <c r="G2426" s="9"/>
      <c r="H2426" s="64"/>
      <c r="I2426" s="64"/>
      <c r="J2426" s="1"/>
      <c r="K2426" s="1"/>
      <c r="L2426" s="5"/>
      <c r="M2426" s="12"/>
      <c r="N2426" s="12"/>
      <c r="O2426" s="5"/>
      <c r="P2426" s="5"/>
      <c r="Q2426" s="10"/>
      <c r="R2426" s="37"/>
      <c r="S2426" s="5"/>
      <c r="T2426" s="6"/>
      <c r="U2426" s="10"/>
      <c r="V2426" s="10"/>
      <c r="W2426" s="12"/>
      <c r="X2426" s="5"/>
      <c r="Y2426" s="11"/>
      <c r="Z2426" s="2"/>
      <c r="AA2426" s="64"/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2"/>
      <c r="DH2426" s="1"/>
      <c r="DI2426" s="1"/>
      <c r="DJ2426" s="1"/>
      <c r="DK2426" s="1"/>
      <c r="DL2426" s="1"/>
      <c r="DM2426" s="1"/>
    </row>
    <row r="2427" spans="1:117" x14ac:dyDescent="0.2">
      <c r="A2427" s="97"/>
      <c r="B2427" s="5"/>
      <c r="C2427" s="5"/>
      <c r="D2427" s="63"/>
      <c r="E2427" s="11"/>
      <c r="F2427" s="143"/>
      <c r="G2427" s="9"/>
      <c r="H2427" s="64"/>
      <c r="I2427" s="64"/>
      <c r="J2427" s="1"/>
      <c r="K2427" s="1"/>
      <c r="L2427" s="5"/>
      <c r="M2427" s="12"/>
      <c r="N2427" s="12"/>
      <c r="O2427" s="5"/>
      <c r="P2427" s="5"/>
      <c r="Q2427" s="10"/>
      <c r="R2427" s="37"/>
      <c r="S2427" s="5"/>
      <c r="T2427" s="6"/>
      <c r="U2427" s="10"/>
      <c r="V2427" s="10"/>
      <c r="W2427" s="12"/>
      <c r="X2427" s="5"/>
      <c r="Y2427" s="11"/>
      <c r="Z2427" s="2"/>
      <c r="AA2427" s="64"/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2"/>
      <c r="DH2427" s="1"/>
      <c r="DI2427" s="1"/>
      <c r="DJ2427" s="1"/>
      <c r="DK2427" s="1"/>
      <c r="DL2427" s="1"/>
      <c r="DM2427" s="1"/>
    </row>
    <row r="2428" spans="1:117" x14ac:dyDescent="0.2">
      <c r="A2428" s="97"/>
      <c r="B2428" s="5"/>
      <c r="C2428" s="5"/>
      <c r="D2428" s="63"/>
      <c r="E2428" s="11"/>
      <c r="F2428" s="143"/>
      <c r="G2428" s="9"/>
      <c r="H2428" s="64"/>
      <c r="I2428" s="64"/>
      <c r="J2428" s="1"/>
      <c r="K2428" s="1"/>
      <c r="L2428" s="5"/>
      <c r="M2428" s="12"/>
      <c r="N2428" s="12"/>
      <c r="O2428" s="5"/>
      <c r="P2428" s="5"/>
      <c r="Q2428" s="10"/>
      <c r="R2428" s="37"/>
      <c r="S2428" s="5"/>
      <c r="T2428" s="6"/>
      <c r="U2428" s="10"/>
      <c r="V2428" s="10"/>
      <c r="W2428" s="12"/>
      <c r="X2428" s="5"/>
      <c r="Y2428" s="11"/>
      <c r="Z2428" s="2"/>
      <c r="AA2428" s="64"/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2"/>
      <c r="DH2428" s="1"/>
      <c r="DI2428" s="1"/>
      <c r="DJ2428" s="1"/>
      <c r="DK2428" s="1"/>
      <c r="DL2428" s="1"/>
      <c r="DM2428" s="1"/>
    </row>
    <row r="2429" spans="1:117" x14ac:dyDescent="0.2">
      <c r="A2429" s="97"/>
      <c r="B2429" s="5"/>
      <c r="C2429" s="5"/>
      <c r="D2429" s="63"/>
      <c r="E2429" s="11"/>
      <c r="F2429" s="143"/>
      <c r="G2429" s="9"/>
      <c r="H2429" s="64"/>
      <c r="I2429" s="64"/>
      <c r="J2429" s="1"/>
      <c r="K2429" s="1"/>
      <c r="L2429" s="5"/>
      <c r="M2429" s="12"/>
      <c r="N2429" s="12"/>
      <c r="O2429" s="5"/>
      <c r="P2429" s="5"/>
      <c r="Q2429" s="10"/>
      <c r="R2429" s="37"/>
      <c r="S2429" s="5"/>
      <c r="T2429" s="6"/>
      <c r="U2429" s="10"/>
      <c r="V2429" s="10"/>
      <c r="W2429" s="12"/>
      <c r="X2429" s="5"/>
      <c r="Y2429" s="11"/>
      <c r="Z2429" s="2"/>
      <c r="AA2429" s="64"/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2"/>
      <c r="DH2429" s="1"/>
      <c r="DI2429" s="1"/>
      <c r="DJ2429" s="1"/>
      <c r="DK2429" s="1"/>
      <c r="DL2429" s="1"/>
      <c r="DM2429" s="1"/>
    </row>
    <row r="2430" spans="1:117" x14ac:dyDescent="0.2">
      <c r="A2430" s="97"/>
      <c r="B2430" s="5"/>
      <c r="C2430" s="5"/>
      <c r="D2430" s="63"/>
      <c r="E2430" s="11"/>
      <c r="F2430" s="143"/>
      <c r="G2430" s="9"/>
      <c r="H2430" s="64"/>
      <c r="I2430" s="64"/>
      <c r="J2430" s="1"/>
      <c r="K2430" s="1"/>
      <c r="L2430" s="5"/>
      <c r="M2430" s="12"/>
      <c r="N2430" s="12"/>
      <c r="O2430" s="5"/>
      <c r="P2430" s="5"/>
      <c r="Q2430" s="10"/>
      <c r="R2430" s="37"/>
      <c r="S2430" s="5"/>
      <c r="T2430" s="6"/>
      <c r="U2430" s="10"/>
      <c r="V2430" s="10"/>
      <c r="W2430" s="12"/>
      <c r="X2430" s="5"/>
      <c r="Y2430" s="11"/>
      <c r="Z2430" s="2"/>
      <c r="AA2430" s="64"/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2"/>
      <c r="DH2430" s="1"/>
      <c r="DI2430" s="1"/>
      <c r="DJ2430" s="1"/>
      <c r="DK2430" s="1"/>
      <c r="DL2430" s="1"/>
      <c r="DM2430" s="1"/>
    </row>
    <row r="2431" spans="1:117" x14ac:dyDescent="0.2">
      <c r="A2431" s="97"/>
      <c r="B2431" s="5"/>
      <c r="C2431" s="5"/>
      <c r="D2431" s="63"/>
      <c r="E2431" s="11"/>
      <c r="F2431" s="143"/>
      <c r="G2431" s="9"/>
      <c r="H2431" s="64"/>
      <c r="I2431" s="64"/>
      <c r="J2431" s="1"/>
      <c r="K2431" s="1"/>
      <c r="L2431" s="5"/>
      <c r="M2431" s="12"/>
      <c r="N2431" s="12"/>
      <c r="O2431" s="5"/>
      <c r="P2431" s="5"/>
      <c r="Q2431" s="10"/>
      <c r="R2431" s="37"/>
      <c r="S2431" s="5"/>
      <c r="T2431" s="6"/>
      <c r="U2431" s="10"/>
      <c r="V2431" s="10"/>
      <c r="W2431" s="12"/>
      <c r="X2431" s="5"/>
      <c r="Y2431" s="11"/>
      <c r="Z2431" s="2"/>
      <c r="AA2431" s="64"/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2"/>
      <c r="DH2431" s="1"/>
      <c r="DI2431" s="1"/>
      <c r="DJ2431" s="1"/>
      <c r="DK2431" s="1"/>
      <c r="DL2431" s="1"/>
      <c r="DM2431" s="1"/>
    </row>
    <row r="2432" spans="1:117" x14ac:dyDescent="0.2">
      <c r="A2432" s="97"/>
      <c r="B2432" s="5"/>
      <c r="C2432" s="5"/>
      <c r="D2432" s="63"/>
      <c r="E2432" s="11"/>
      <c r="F2432" s="143"/>
      <c r="G2432" s="9"/>
      <c r="H2432" s="64"/>
      <c r="I2432" s="64"/>
      <c r="J2432" s="1"/>
      <c r="K2432" s="1"/>
      <c r="L2432" s="5"/>
      <c r="M2432" s="12"/>
      <c r="N2432" s="12"/>
      <c r="O2432" s="5"/>
      <c r="P2432" s="5"/>
      <c r="Q2432" s="10"/>
      <c r="R2432" s="37"/>
      <c r="S2432" s="5"/>
      <c r="T2432" s="6"/>
      <c r="U2432" s="10"/>
      <c r="V2432" s="10"/>
      <c r="W2432" s="12"/>
      <c r="X2432" s="5"/>
      <c r="Y2432" s="11"/>
      <c r="Z2432" s="2"/>
      <c r="AA2432" s="64"/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2"/>
      <c r="DH2432" s="1"/>
      <c r="DI2432" s="1"/>
      <c r="DJ2432" s="1"/>
      <c r="DK2432" s="1"/>
      <c r="DL2432" s="1"/>
      <c r="DM2432" s="1"/>
    </row>
    <row r="2433" spans="1:117" x14ac:dyDescent="0.2">
      <c r="A2433" s="97"/>
      <c r="B2433" s="5"/>
      <c r="C2433" s="5"/>
      <c r="D2433" s="63"/>
      <c r="E2433" s="11"/>
      <c r="F2433" s="143"/>
      <c r="G2433" s="9"/>
      <c r="H2433" s="64"/>
      <c r="I2433" s="64"/>
      <c r="J2433" s="1"/>
      <c r="K2433" s="1"/>
      <c r="L2433" s="5"/>
      <c r="M2433" s="12"/>
      <c r="N2433" s="12"/>
      <c r="O2433" s="5"/>
      <c r="P2433" s="5"/>
      <c r="Q2433" s="10"/>
      <c r="R2433" s="37"/>
      <c r="S2433" s="5"/>
      <c r="T2433" s="6"/>
      <c r="U2433" s="10"/>
      <c r="V2433" s="10"/>
      <c r="W2433" s="12"/>
      <c r="X2433" s="5"/>
      <c r="Y2433" s="11"/>
      <c r="Z2433" s="2"/>
      <c r="AA2433" s="64"/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2"/>
      <c r="DH2433" s="1"/>
      <c r="DI2433" s="1"/>
      <c r="DJ2433" s="1"/>
      <c r="DK2433" s="1"/>
      <c r="DL2433" s="1"/>
      <c r="DM2433" s="1"/>
    </row>
    <row r="2434" spans="1:117" x14ac:dyDescent="0.2">
      <c r="A2434" s="97"/>
      <c r="B2434" s="5"/>
      <c r="C2434" s="5"/>
      <c r="D2434" s="63"/>
      <c r="E2434" s="11"/>
      <c r="F2434" s="143"/>
      <c r="G2434" s="9"/>
      <c r="H2434" s="64"/>
      <c r="I2434" s="64"/>
      <c r="J2434" s="1"/>
      <c r="K2434" s="1"/>
      <c r="L2434" s="5"/>
      <c r="M2434" s="12"/>
      <c r="N2434" s="12"/>
      <c r="O2434" s="5"/>
      <c r="P2434" s="5"/>
      <c r="Q2434" s="10"/>
      <c r="R2434" s="37"/>
      <c r="S2434" s="5"/>
      <c r="T2434" s="6"/>
      <c r="U2434" s="10"/>
      <c r="V2434" s="10"/>
      <c r="W2434" s="12"/>
      <c r="X2434" s="5"/>
      <c r="Y2434" s="11"/>
      <c r="Z2434" s="2"/>
      <c r="AA2434" s="64"/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2"/>
      <c r="DH2434" s="1"/>
      <c r="DI2434" s="1"/>
      <c r="DJ2434" s="1"/>
      <c r="DK2434" s="1"/>
      <c r="DL2434" s="1"/>
      <c r="DM2434" s="1"/>
    </row>
    <row r="2435" spans="1:117" x14ac:dyDescent="0.2">
      <c r="A2435" s="97"/>
      <c r="B2435" s="5"/>
      <c r="C2435" s="5"/>
      <c r="D2435" s="63"/>
      <c r="E2435" s="11"/>
      <c r="F2435" s="143"/>
      <c r="G2435" s="9"/>
      <c r="H2435" s="64"/>
      <c r="I2435" s="64"/>
      <c r="J2435" s="1"/>
      <c r="K2435" s="1"/>
      <c r="L2435" s="5"/>
      <c r="M2435" s="12"/>
      <c r="N2435" s="12"/>
      <c r="O2435" s="5"/>
      <c r="P2435" s="5"/>
      <c r="Q2435" s="10"/>
      <c r="R2435" s="37"/>
      <c r="S2435" s="5"/>
      <c r="T2435" s="6"/>
      <c r="U2435" s="10"/>
      <c r="V2435" s="10"/>
      <c r="W2435" s="12"/>
      <c r="X2435" s="5"/>
      <c r="Y2435" s="11"/>
      <c r="Z2435" s="2"/>
      <c r="AA2435" s="64"/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2"/>
      <c r="DH2435" s="1"/>
      <c r="DI2435" s="1"/>
      <c r="DJ2435" s="1"/>
      <c r="DK2435" s="1"/>
      <c r="DL2435" s="1"/>
      <c r="DM2435" s="1"/>
    </row>
    <row r="2436" spans="1:117" x14ac:dyDescent="0.2">
      <c r="A2436" s="97"/>
      <c r="B2436" s="5"/>
      <c r="C2436" s="5"/>
      <c r="D2436" s="63"/>
      <c r="E2436" s="11"/>
      <c r="F2436" s="143"/>
      <c r="G2436" s="9"/>
      <c r="H2436" s="64"/>
      <c r="I2436" s="64"/>
      <c r="J2436" s="1"/>
      <c r="K2436" s="1"/>
      <c r="L2436" s="5"/>
      <c r="M2436" s="12"/>
      <c r="N2436" s="12"/>
      <c r="O2436" s="5"/>
      <c r="P2436" s="5"/>
      <c r="Q2436" s="10"/>
      <c r="R2436" s="37"/>
      <c r="S2436" s="5"/>
      <c r="T2436" s="6"/>
      <c r="U2436" s="10"/>
      <c r="V2436" s="10"/>
      <c r="W2436" s="12"/>
      <c r="X2436" s="5"/>
      <c r="Y2436" s="11"/>
      <c r="Z2436" s="2"/>
      <c r="AA2436" s="64"/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2"/>
      <c r="DH2436" s="1"/>
      <c r="DI2436" s="1"/>
      <c r="DJ2436" s="1"/>
      <c r="DK2436" s="1"/>
      <c r="DL2436" s="1"/>
      <c r="DM2436" s="1"/>
    </row>
    <row r="2437" spans="1:117" x14ac:dyDescent="0.2">
      <c r="A2437" s="97"/>
      <c r="B2437" s="5"/>
      <c r="C2437" s="5"/>
      <c r="D2437" s="63"/>
      <c r="E2437" s="11"/>
      <c r="F2437" s="143"/>
      <c r="G2437" s="9"/>
      <c r="H2437" s="64"/>
      <c r="I2437" s="64"/>
      <c r="J2437" s="1"/>
      <c r="K2437" s="1"/>
      <c r="L2437" s="5"/>
      <c r="M2437" s="12"/>
      <c r="N2437" s="12"/>
      <c r="O2437" s="5"/>
      <c r="P2437" s="5"/>
      <c r="Q2437" s="10"/>
      <c r="R2437" s="37"/>
      <c r="S2437" s="5"/>
      <c r="T2437" s="6"/>
      <c r="U2437" s="10"/>
      <c r="V2437" s="10"/>
      <c r="W2437" s="12"/>
      <c r="X2437" s="5"/>
      <c r="Y2437" s="11"/>
      <c r="Z2437" s="2"/>
      <c r="AA2437" s="64"/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2"/>
      <c r="DH2437" s="1"/>
      <c r="DI2437" s="1"/>
      <c r="DJ2437" s="1"/>
      <c r="DK2437" s="1"/>
      <c r="DL2437" s="1"/>
      <c r="DM2437" s="1"/>
    </row>
    <row r="2438" spans="1:117" x14ac:dyDescent="0.2">
      <c r="A2438" s="97"/>
      <c r="B2438" s="5"/>
      <c r="C2438" s="5"/>
      <c r="D2438" s="63"/>
      <c r="E2438" s="11"/>
      <c r="F2438" s="143"/>
      <c r="G2438" s="9"/>
      <c r="H2438" s="64"/>
      <c r="I2438" s="64"/>
      <c r="J2438" s="1"/>
      <c r="K2438" s="1"/>
      <c r="L2438" s="5"/>
      <c r="M2438" s="12"/>
      <c r="N2438" s="12"/>
      <c r="O2438" s="5"/>
      <c r="P2438" s="5"/>
      <c r="Q2438" s="10"/>
      <c r="R2438" s="37"/>
      <c r="S2438" s="5"/>
      <c r="T2438" s="6"/>
      <c r="U2438" s="10"/>
      <c r="V2438" s="10"/>
      <c r="W2438" s="12"/>
      <c r="X2438" s="5"/>
      <c r="Y2438" s="11"/>
      <c r="Z2438" s="2"/>
      <c r="AA2438" s="64"/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2"/>
      <c r="DH2438" s="1"/>
      <c r="DI2438" s="1"/>
      <c r="DJ2438" s="1"/>
      <c r="DK2438" s="1"/>
      <c r="DL2438" s="1"/>
      <c r="DM2438" s="1"/>
    </row>
    <row r="2439" spans="1:117" x14ac:dyDescent="0.2">
      <c r="A2439" s="97"/>
      <c r="B2439" s="5"/>
      <c r="C2439" s="5"/>
      <c r="D2439" s="63"/>
      <c r="E2439" s="11"/>
      <c r="F2439" s="143"/>
      <c r="G2439" s="9"/>
      <c r="H2439" s="64"/>
      <c r="I2439" s="64"/>
      <c r="J2439" s="1"/>
      <c r="K2439" s="1"/>
      <c r="L2439" s="5"/>
      <c r="M2439" s="12"/>
      <c r="N2439" s="12"/>
      <c r="O2439" s="5"/>
      <c r="P2439" s="5"/>
      <c r="Q2439" s="10"/>
      <c r="R2439" s="37"/>
      <c r="S2439" s="5"/>
      <c r="T2439" s="6"/>
      <c r="U2439" s="10"/>
      <c r="V2439" s="10"/>
      <c r="W2439" s="12"/>
      <c r="X2439" s="5"/>
      <c r="Y2439" s="11"/>
      <c r="Z2439" s="2"/>
      <c r="AA2439" s="64"/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2"/>
      <c r="DH2439" s="1"/>
      <c r="DI2439" s="1"/>
      <c r="DJ2439" s="1"/>
      <c r="DK2439" s="1"/>
      <c r="DL2439" s="1"/>
      <c r="DM2439" s="1"/>
    </row>
    <row r="2440" spans="1:117" x14ac:dyDescent="0.2">
      <c r="A2440" s="97"/>
      <c r="B2440" s="5"/>
      <c r="C2440" s="5"/>
      <c r="D2440" s="63"/>
      <c r="E2440" s="11"/>
      <c r="F2440" s="143"/>
      <c r="G2440" s="9"/>
      <c r="H2440" s="64"/>
      <c r="I2440" s="64"/>
      <c r="J2440" s="1"/>
      <c r="K2440" s="1"/>
      <c r="L2440" s="5"/>
      <c r="M2440" s="12"/>
      <c r="N2440" s="12"/>
      <c r="O2440" s="5"/>
      <c r="P2440" s="5"/>
      <c r="Q2440" s="10"/>
      <c r="R2440" s="37"/>
      <c r="S2440" s="5"/>
      <c r="T2440" s="6"/>
      <c r="U2440" s="10"/>
      <c r="V2440" s="10"/>
      <c r="W2440" s="12"/>
      <c r="X2440" s="5"/>
      <c r="Y2440" s="11"/>
      <c r="Z2440" s="2"/>
      <c r="AA2440" s="64"/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2"/>
      <c r="DH2440" s="1"/>
      <c r="DI2440" s="1"/>
      <c r="DJ2440" s="1"/>
      <c r="DK2440" s="1"/>
      <c r="DL2440" s="1"/>
      <c r="DM2440" s="1"/>
    </row>
    <row r="2441" spans="1:117" x14ac:dyDescent="0.2">
      <c r="A2441" s="97"/>
      <c r="B2441" s="5"/>
      <c r="C2441" s="5"/>
      <c r="D2441" s="63"/>
      <c r="E2441" s="11"/>
      <c r="F2441" s="143"/>
      <c r="G2441" s="9"/>
      <c r="H2441" s="64"/>
      <c r="I2441" s="64"/>
      <c r="J2441" s="1"/>
      <c r="K2441" s="1"/>
      <c r="L2441" s="5"/>
      <c r="M2441" s="12"/>
      <c r="N2441" s="12"/>
      <c r="O2441" s="5"/>
      <c r="P2441" s="5"/>
      <c r="Q2441" s="10"/>
      <c r="R2441" s="37"/>
      <c r="S2441" s="5"/>
      <c r="T2441" s="6"/>
      <c r="U2441" s="10"/>
      <c r="V2441" s="10"/>
      <c r="W2441" s="12"/>
      <c r="X2441" s="5"/>
      <c r="Y2441" s="11"/>
      <c r="Z2441" s="2"/>
      <c r="AA2441" s="64"/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2"/>
      <c r="DH2441" s="1"/>
      <c r="DI2441" s="1"/>
      <c r="DJ2441" s="1"/>
      <c r="DK2441" s="1"/>
      <c r="DL2441" s="1"/>
      <c r="DM2441" s="1"/>
    </row>
    <row r="2442" spans="1:117" x14ac:dyDescent="0.2">
      <c r="A2442" s="97"/>
      <c r="B2442" s="5"/>
      <c r="C2442" s="5"/>
      <c r="D2442" s="63"/>
      <c r="E2442" s="11"/>
      <c r="F2442" s="143"/>
      <c r="G2442" s="9"/>
      <c r="H2442" s="64"/>
      <c r="I2442" s="64"/>
      <c r="J2442" s="1"/>
      <c r="K2442" s="1"/>
      <c r="L2442" s="5"/>
      <c r="M2442" s="12"/>
      <c r="N2442" s="12"/>
      <c r="O2442" s="5"/>
      <c r="P2442" s="5"/>
      <c r="Q2442" s="10"/>
      <c r="R2442" s="37"/>
      <c r="S2442" s="5"/>
      <c r="T2442" s="6"/>
      <c r="U2442" s="10"/>
      <c r="V2442" s="10"/>
      <c r="W2442" s="12"/>
      <c r="X2442" s="5"/>
      <c r="Y2442" s="11"/>
      <c r="Z2442" s="2"/>
      <c r="AA2442" s="64"/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2"/>
      <c r="DH2442" s="1"/>
      <c r="DI2442" s="1"/>
      <c r="DJ2442" s="1"/>
      <c r="DK2442" s="1"/>
      <c r="DL2442" s="1"/>
      <c r="DM2442" s="1"/>
    </row>
    <row r="2443" spans="1:117" x14ac:dyDescent="0.2">
      <c r="A2443" s="97"/>
      <c r="B2443" s="5"/>
      <c r="C2443" s="5"/>
      <c r="D2443" s="63"/>
      <c r="E2443" s="11"/>
      <c r="F2443" s="143"/>
      <c r="G2443" s="9"/>
      <c r="H2443" s="64"/>
      <c r="I2443" s="64"/>
      <c r="J2443" s="1"/>
      <c r="K2443" s="1"/>
      <c r="L2443" s="5"/>
      <c r="M2443" s="12"/>
      <c r="N2443" s="12"/>
      <c r="O2443" s="5"/>
      <c r="P2443" s="5"/>
      <c r="Q2443" s="10"/>
      <c r="R2443" s="37"/>
      <c r="S2443" s="5"/>
      <c r="T2443" s="6"/>
      <c r="U2443" s="10"/>
      <c r="V2443" s="10"/>
      <c r="W2443" s="12"/>
      <c r="X2443" s="5"/>
      <c r="Y2443" s="11"/>
      <c r="Z2443" s="2"/>
      <c r="AA2443" s="64"/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2"/>
      <c r="DH2443" s="1"/>
      <c r="DI2443" s="1"/>
      <c r="DJ2443" s="1"/>
      <c r="DK2443" s="1"/>
      <c r="DL2443" s="1"/>
      <c r="DM2443" s="1"/>
    </row>
    <row r="2444" spans="1:117" x14ac:dyDescent="0.2">
      <c r="A2444" s="97"/>
      <c r="B2444" s="5"/>
      <c r="C2444" s="5"/>
      <c r="D2444" s="63"/>
      <c r="E2444" s="11"/>
      <c r="F2444" s="143"/>
      <c r="G2444" s="9"/>
      <c r="H2444" s="64"/>
      <c r="I2444" s="64"/>
      <c r="J2444" s="1"/>
      <c r="K2444" s="1"/>
      <c r="L2444" s="5"/>
      <c r="M2444" s="12"/>
      <c r="N2444" s="12"/>
      <c r="O2444" s="5"/>
      <c r="P2444" s="5"/>
      <c r="Q2444" s="10"/>
      <c r="R2444" s="37"/>
      <c r="S2444" s="5"/>
      <c r="T2444" s="6"/>
      <c r="U2444" s="10"/>
      <c r="V2444" s="10"/>
      <c r="W2444" s="12"/>
      <c r="X2444" s="5"/>
      <c r="Y2444" s="11"/>
      <c r="Z2444" s="2"/>
      <c r="AA2444" s="64"/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2"/>
      <c r="DH2444" s="1"/>
      <c r="DI2444" s="1"/>
      <c r="DJ2444" s="1"/>
      <c r="DK2444" s="1"/>
      <c r="DL2444" s="1"/>
      <c r="DM2444" s="1"/>
    </row>
    <row r="2445" spans="1:117" x14ac:dyDescent="0.2">
      <c r="A2445" s="97"/>
      <c r="B2445" s="5"/>
      <c r="C2445" s="5"/>
      <c r="D2445" s="63"/>
      <c r="E2445" s="11"/>
      <c r="F2445" s="143"/>
      <c r="G2445" s="9"/>
      <c r="H2445" s="64"/>
      <c r="I2445" s="64"/>
      <c r="J2445" s="1"/>
      <c r="K2445" s="1"/>
      <c r="L2445" s="5"/>
      <c r="M2445" s="12"/>
      <c r="N2445" s="12"/>
      <c r="O2445" s="5"/>
      <c r="P2445" s="5"/>
      <c r="Q2445" s="10"/>
      <c r="R2445" s="37"/>
      <c r="S2445" s="5"/>
      <c r="T2445" s="6"/>
      <c r="U2445" s="10"/>
      <c r="V2445" s="10"/>
      <c r="W2445" s="12"/>
      <c r="X2445" s="5"/>
      <c r="Y2445" s="11"/>
      <c r="Z2445" s="2"/>
      <c r="AA2445" s="64"/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2"/>
      <c r="DH2445" s="1"/>
      <c r="DI2445" s="1"/>
      <c r="DJ2445" s="1"/>
      <c r="DK2445" s="1"/>
      <c r="DL2445" s="1"/>
      <c r="DM2445" s="1"/>
    </row>
    <row r="2446" spans="1:117" x14ac:dyDescent="0.2">
      <c r="A2446" s="97"/>
      <c r="B2446" s="5"/>
      <c r="C2446" s="5"/>
      <c r="D2446" s="63"/>
      <c r="E2446" s="11"/>
      <c r="F2446" s="143"/>
      <c r="G2446" s="9"/>
      <c r="H2446" s="64"/>
      <c r="I2446" s="64"/>
      <c r="J2446" s="1"/>
      <c r="K2446" s="1"/>
      <c r="L2446" s="5"/>
      <c r="M2446" s="12"/>
      <c r="N2446" s="12"/>
      <c r="O2446" s="5"/>
      <c r="P2446" s="5"/>
      <c r="Q2446" s="10"/>
      <c r="R2446" s="37"/>
      <c r="S2446" s="5"/>
      <c r="T2446" s="6"/>
      <c r="U2446" s="10"/>
      <c r="V2446" s="10"/>
      <c r="W2446" s="12"/>
      <c r="X2446" s="5"/>
      <c r="Y2446" s="11"/>
      <c r="Z2446" s="2"/>
      <c r="AA2446" s="64"/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2"/>
      <c r="DH2446" s="1"/>
      <c r="DI2446" s="1"/>
      <c r="DJ2446" s="1"/>
      <c r="DK2446" s="1"/>
      <c r="DL2446" s="1"/>
      <c r="DM2446" s="1"/>
    </row>
    <row r="2447" spans="1:117" x14ac:dyDescent="0.2">
      <c r="A2447" s="97"/>
      <c r="B2447" s="5"/>
      <c r="C2447" s="5"/>
      <c r="D2447" s="63"/>
      <c r="E2447" s="11"/>
      <c r="F2447" s="143"/>
      <c r="G2447" s="9"/>
      <c r="H2447" s="64"/>
      <c r="I2447" s="64"/>
      <c r="J2447" s="1"/>
      <c r="K2447" s="1"/>
      <c r="L2447" s="5"/>
      <c r="M2447" s="12"/>
      <c r="N2447" s="12"/>
      <c r="O2447" s="5"/>
      <c r="P2447" s="5"/>
      <c r="Q2447" s="10"/>
      <c r="R2447" s="37"/>
      <c r="S2447" s="5"/>
      <c r="T2447" s="6"/>
      <c r="U2447" s="10"/>
      <c r="V2447" s="10"/>
      <c r="W2447" s="12"/>
      <c r="X2447" s="5"/>
      <c r="Y2447" s="11"/>
      <c r="Z2447" s="2"/>
      <c r="AA2447" s="64"/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2"/>
      <c r="DH2447" s="1"/>
      <c r="DI2447" s="1"/>
      <c r="DJ2447" s="1"/>
      <c r="DK2447" s="1"/>
      <c r="DL2447" s="1"/>
      <c r="DM2447" s="1"/>
    </row>
    <row r="2448" spans="1:117" x14ac:dyDescent="0.2">
      <c r="A2448" s="97"/>
      <c r="B2448" s="5"/>
      <c r="C2448" s="5"/>
      <c r="D2448" s="63"/>
      <c r="E2448" s="11"/>
      <c r="F2448" s="143"/>
      <c r="G2448" s="9"/>
      <c r="H2448" s="64"/>
      <c r="I2448" s="64"/>
      <c r="J2448" s="1"/>
      <c r="K2448" s="1"/>
      <c r="L2448" s="5"/>
      <c r="M2448" s="12"/>
      <c r="N2448" s="12"/>
      <c r="O2448" s="5"/>
      <c r="P2448" s="5"/>
      <c r="Q2448" s="10"/>
      <c r="R2448" s="37"/>
      <c r="S2448" s="5"/>
      <c r="T2448" s="6"/>
      <c r="U2448" s="10"/>
      <c r="V2448" s="10"/>
      <c r="W2448" s="12"/>
      <c r="X2448" s="5"/>
      <c r="Y2448" s="11"/>
      <c r="Z2448" s="2"/>
      <c r="AA2448" s="64"/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2"/>
      <c r="DH2448" s="1"/>
      <c r="DI2448" s="1"/>
      <c r="DJ2448" s="1"/>
      <c r="DK2448" s="1"/>
      <c r="DL2448" s="1"/>
      <c r="DM2448" s="1"/>
    </row>
    <row r="2449" spans="1:117" x14ac:dyDescent="0.2">
      <c r="A2449" s="97"/>
      <c r="B2449" s="5"/>
      <c r="C2449" s="5"/>
      <c r="D2449" s="63"/>
      <c r="E2449" s="11"/>
      <c r="F2449" s="143"/>
      <c r="G2449" s="9"/>
      <c r="H2449" s="64"/>
      <c r="I2449" s="64"/>
      <c r="J2449" s="1"/>
      <c r="K2449" s="1"/>
      <c r="L2449" s="5"/>
      <c r="M2449" s="12"/>
      <c r="N2449" s="12"/>
      <c r="O2449" s="5"/>
      <c r="P2449" s="5"/>
      <c r="Q2449" s="10"/>
      <c r="R2449" s="37"/>
      <c r="S2449" s="5"/>
      <c r="T2449" s="6"/>
      <c r="U2449" s="10"/>
      <c r="V2449" s="10"/>
      <c r="W2449" s="12"/>
      <c r="X2449" s="5"/>
      <c r="Y2449" s="11"/>
      <c r="Z2449" s="2"/>
      <c r="AA2449" s="64"/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2"/>
      <c r="DH2449" s="1"/>
      <c r="DI2449" s="1"/>
      <c r="DJ2449" s="1"/>
      <c r="DK2449" s="1"/>
      <c r="DL2449" s="1"/>
      <c r="DM2449" s="1"/>
    </row>
    <row r="2450" spans="1:117" x14ac:dyDescent="0.2">
      <c r="A2450" s="97"/>
      <c r="B2450" s="5"/>
      <c r="C2450" s="5"/>
      <c r="D2450" s="63"/>
      <c r="E2450" s="11"/>
      <c r="F2450" s="143"/>
      <c r="G2450" s="9"/>
      <c r="H2450" s="64"/>
      <c r="I2450" s="64"/>
      <c r="J2450" s="1"/>
      <c r="K2450" s="1"/>
      <c r="L2450" s="5"/>
      <c r="M2450" s="12"/>
      <c r="N2450" s="12"/>
      <c r="O2450" s="5"/>
      <c r="P2450" s="5"/>
      <c r="Q2450" s="10"/>
      <c r="R2450" s="37"/>
      <c r="S2450" s="5"/>
      <c r="T2450" s="6"/>
      <c r="U2450" s="10"/>
      <c r="V2450" s="10"/>
      <c r="W2450" s="12"/>
      <c r="X2450" s="5"/>
      <c r="Y2450" s="11"/>
      <c r="Z2450" s="2"/>
      <c r="AA2450" s="64"/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2"/>
      <c r="DH2450" s="1"/>
      <c r="DI2450" s="1"/>
      <c r="DJ2450" s="1"/>
      <c r="DK2450" s="1"/>
      <c r="DL2450" s="1"/>
      <c r="DM2450" s="1"/>
    </row>
    <row r="2451" spans="1:117" x14ac:dyDescent="0.2">
      <c r="A2451" s="97"/>
      <c r="B2451" s="5"/>
      <c r="C2451" s="5"/>
      <c r="D2451" s="63"/>
      <c r="E2451" s="11"/>
      <c r="F2451" s="143"/>
      <c r="G2451" s="9"/>
      <c r="H2451" s="64"/>
      <c r="I2451" s="64"/>
      <c r="J2451" s="1"/>
      <c r="K2451" s="1"/>
      <c r="L2451" s="5"/>
      <c r="M2451" s="12"/>
      <c r="N2451" s="12"/>
      <c r="O2451" s="5"/>
      <c r="P2451" s="5"/>
      <c r="Q2451" s="10"/>
      <c r="R2451" s="37"/>
      <c r="S2451" s="5"/>
      <c r="T2451" s="6"/>
      <c r="U2451" s="10"/>
      <c r="V2451" s="10"/>
      <c r="W2451" s="12"/>
      <c r="X2451" s="5"/>
      <c r="Y2451" s="11"/>
      <c r="Z2451" s="2"/>
      <c r="AA2451" s="64"/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2"/>
      <c r="DH2451" s="1"/>
      <c r="DI2451" s="1"/>
      <c r="DJ2451" s="1"/>
      <c r="DK2451" s="1"/>
      <c r="DL2451" s="1"/>
      <c r="DM2451" s="1"/>
    </row>
    <row r="2452" spans="1:117" x14ac:dyDescent="0.2">
      <c r="A2452" s="97"/>
      <c r="B2452" s="5"/>
      <c r="C2452" s="5"/>
      <c r="D2452" s="63"/>
      <c r="E2452" s="11"/>
      <c r="F2452" s="143"/>
      <c r="G2452" s="9"/>
      <c r="H2452" s="64"/>
      <c r="I2452" s="64"/>
      <c r="J2452" s="1"/>
      <c r="K2452" s="1"/>
      <c r="L2452" s="5"/>
      <c r="M2452" s="12"/>
      <c r="N2452" s="12"/>
      <c r="O2452" s="5"/>
      <c r="P2452" s="5"/>
      <c r="Q2452" s="10"/>
      <c r="R2452" s="37"/>
      <c r="S2452" s="5"/>
      <c r="T2452" s="6"/>
      <c r="U2452" s="10"/>
      <c r="V2452" s="10"/>
      <c r="W2452" s="12"/>
      <c r="X2452" s="5"/>
      <c r="Y2452" s="11"/>
      <c r="Z2452" s="2"/>
      <c r="AA2452" s="64"/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2"/>
      <c r="DH2452" s="1"/>
      <c r="DI2452" s="1"/>
      <c r="DJ2452" s="1"/>
      <c r="DK2452" s="1"/>
      <c r="DL2452" s="1"/>
      <c r="DM2452" s="1"/>
    </row>
    <row r="2453" spans="1:117" x14ac:dyDescent="0.2">
      <c r="A2453" s="97"/>
      <c r="B2453" s="5"/>
      <c r="C2453" s="5"/>
      <c r="D2453" s="63"/>
      <c r="E2453" s="11"/>
      <c r="F2453" s="143"/>
      <c r="G2453" s="9"/>
      <c r="H2453" s="64"/>
      <c r="I2453" s="64"/>
      <c r="J2453" s="1"/>
      <c r="K2453" s="1"/>
      <c r="L2453" s="5"/>
      <c r="M2453" s="12"/>
      <c r="N2453" s="12"/>
      <c r="O2453" s="5"/>
      <c r="P2453" s="5"/>
      <c r="Q2453" s="10"/>
      <c r="R2453" s="37"/>
      <c r="S2453" s="5"/>
      <c r="T2453" s="6"/>
      <c r="U2453" s="10"/>
      <c r="V2453" s="10"/>
      <c r="W2453" s="12"/>
      <c r="X2453" s="5"/>
      <c r="Y2453" s="11"/>
      <c r="Z2453" s="2"/>
      <c r="AA2453" s="64"/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2"/>
      <c r="DH2453" s="1"/>
      <c r="DI2453" s="1"/>
      <c r="DJ2453" s="1"/>
      <c r="DK2453" s="1"/>
      <c r="DL2453" s="1"/>
      <c r="DM2453" s="1"/>
    </row>
    <row r="2454" spans="1:117" x14ac:dyDescent="0.2">
      <c r="A2454" s="97"/>
      <c r="B2454" s="5"/>
      <c r="C2454" s="5"/>
      <c r="D2454" s="63"/>
      <c r="E2454" s="11"/>
      <c r="F2454" s="143"/>
      <c r="G2454" s="9"/>
      <c r="H2454" s="64"/>
      <c r="I2454" s="64"/>
      <c r="J2454" s="1"/>
      <c r="K2454" s="1"/>
      <c r="L2454" s="5"/>
      <c r="M2454" s="12"/>
      <c r="N2454" s="12"/>
      <c r="O2454" s="5"/>
      <c r="P2454" s="5"/>
      <c r="Q2454" s="10"/>
      <c r="R2454" s="37"/>
      <c r="S2454" s="5"/>
      <c r="T2454" s="6"/>
      <c r="U2454" s="10"/>
      <c r="V2454" s="10"/>
      <c r="W2454" s="12"/>
      <c r="X2454" s="5"/>
      <c r="Y2454" s="11"/>
      <c r="Z2454" s="2"/>
      <c r="AA2454" s="64"/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2"/>
      <c r="DH2454" s="1"/>
      <c r="DI2454" s="1"/>
      <c r="DJ2454" s="1"/>
      <c r="DK2454" s="1"/>
      <c r="DL2454" s="1"/>
      <c r="DM2454" s="1"/>
    </row>
    <row r="2455" spans="1:117" x14ac:dyDescent="0.2">
      <c r="A2455" s="97"/>
      <c r="B2455" s="5"/>
      <c r="C2455" s="5"/>
      <c r="D2455" s="63"/>
      <c r="E2455" s="11"/>
      <c r="F2455" s="143"/>
      <c r="G2455" s="9"/>
      <c r="H2455" s="64"/>
      <c r="I2455" s="64"/>
      <c r="J2455" s="1"/>
      <c r="K2455" s="1"/>
      <c r="L2455" s="5"/>
      <c r="M2455" s="12"/>
      <c r="N2455" s="12"/>
      <c r="O2455" s="5"/>
      <c r="P2455" s="5"/>
      <c r="Q2455" s="10"/>
      <c r="R2455" s="37"/>
      <c r="S2455" s="5"/>
      <c r="T2455" s="6"/>
      <c r="U2455" s="10"/>
      <c r="V2455" s="10"/>
      <c r="W2455" s="12"/>
      <c r="X2455" s="5"/>
      <c r="Y2455" s="11"/>
      <c r="Z2455" s="2"/>
      <c r="AA2455" s="64"/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2"/>
      <c r="DH2455" s="1"/>
      <c r="DI2455" s="1"/>
      <c r="DJ2455" s="1"/>
      <c r="DK2455" s="1"/>
      <c r="DL2455" s="1"/>
      <c r="DM2455" s="1"/>
    </row>
    <row r="2456" spans="1:117" x14ac:dyDescent="0.2">
      <c r="A2456" s="97"/>
      <c r="B2456" s="5"/>
      <c r="C2456" s="5"/>
      <c r="D2456" s="63"/>
      <c r="E2456" s="11"/>
      <c r="F2456" s="143"/>
      <c r="G2456" s="9"/>
      <c r="H2456" s="64"/>
      <c r="I2456" s="64"/>
      <c r="J2456" s="1"/>
      <c r="K2456" s="1"/>
      <c r="L2456" s="5"/>
      <c r="M2456" s="12"/>
      <c r="N2456" s="12"/>
      <c r="O2456" s="5"/>
      <c r="P2456" s="5"/>
      <c r="Q2456" s="10"/>
      <c r="R2456" s="37"/>
      <c r="S2456" s="5"/>
      <c r="T2456" s="6"/>
      <c r="U2456" s="10"/>
      <c r="V2456" s="10"/>
      <c r="W2456" s="12"/>
      <c r="X2456" s="5"/>
      <c r="Y2456" s="11"/>
      <c r="Z2456" s="2"/>
      <c r="AA2456" s="64"/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2"/>
      <c r="DH2456" s="1"/>
      <c r="DI2456" s="1"/>
      <c r="DJ2456" s="1"/>
      <c r="DK2456" s="1"/>
      <c r="DL2456" s="1"/>
      <c r="DM2456" s="1"/>
    </row>
    <row r="2457" spans="1:117" x14ac:dyDescent="0.2">
      <c r="A2457" s="97"/>
      <c r="B2457" s="5"/>
      <c r="C2457" s="5"/>
      <c r="D2457" s="63"/>
      <c r="E2457" s="11"/>
      <c r="F2457" s="143"/>
      <c r="G2457" s="9"/>
      <c r="H2457" s="64"/>
      <c r="I2457" s="64"/>
      <c r="J2457" s="1"/>
      <c r="K2457" s="1"/>
      <c r="L2457" s="5"/>
      <c r="M2457" s="12"/>
      <c r="N2457" s="12"/>
      <c r="O2457" s="5"/>
      <c r="P2457" s="5"/>
      <c r="Q2457" s="10"/>
      <c r="R2457" s="37"/>
      <c r="S2457" s="5"/>
      <c r="T2457" s="6"/>
      <c r="U2457" s="10"/>
      <c r="V2457" s="10"/>
      <c r="W2457" s="12"/>
      <c r="X2457" s="5"/>
      <c r="Y2457" s="11"/>
      <c r="Z2457" s="2"/>
      <c r="AA2457" s="64"/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2"/>
      <c r="DH2457" s="1"/>
      <c r="DI2457" s="1"/>
      <c r="DJ2457" s="1"/>
      <c r="DK2457" s="1"/>
      <c r="DL2457" s="1"/>
      <c r="DM2457" s="1"/>
    </row>
    <row r="2458" spans="1:117" x14ac:dyDescent="0.2">
      <c r="A2458" s="97"/>
      <c r="B2458" s="5"/>
      <c r="C2458" s="5"/>
      <c r="D2458" s="63"/>
      <c r="E2458" s="11"/>
      <c r="F2458" s="143"/>
      <c r="G2458" s="9"/>
      <c r="H2458" s="64"/>
      <c r="I2458" s="64"/>
      <c r="J2458" s="1"/>
      <c r="K2458" s="1"/>
      <c r="L2458" s="5"/>
      <c r="M2458" s="12"/>
      <c r="N2458" s="12"/>
      <c r="O2458" s="5"/>
      <c r="P2458" s="5"/>
      <c r="Q2458" s="10"/>
      <c r="R2458" s="37"/>
      <c r="S2458" s="5"/>
      <c r="T2458" s="6"/>
      <c r="U2458" s="10"/>
      <c r="V2458" s="10"/>
      <c r="W2458" s="12"/>
      <c r="X2458" s="5"/>
      <c r="Y2458" s="11"/>
      <c r="Z2458" s="2"/>
      <c r="AA2458" s="64"/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2"/>
      <c r="DH2458" s="1"/>
      <c r="DI2458" s="1"/>
      <c r="DJ2458" s="1"/>
      <c r="DK2458" s="1"/>
      <c r="DL2458" s="1"/>
      <c r="DM2458" s="1"/>
    </row>
    <row r="2459" spans="1:117" x14ac:dyDescent="0.2">
      <c r="A2459" s="97"/>
      <c r="B2459" s="5"/>
      <c r="C2459" s="5"/>
      <c r="D2459" s="63"/>
      <c r="E2459" s="11"/>
      <c r="F2459" s="143"/>
      <c r="G2459" s="9"/>
      <c r="H2459" s="64"/>
      <c r="I2459" s="64"/>
      <c r="J2459" s="1"/>
      <c r="K2459" s="1"/>
      <c r="L2459" s="5"/>
      <c r="M2459" s="12"/>
      <c r="N2459" s="12"/>
      <c r="O2459" s="5"/>
      <c r="P2459" s="5"/>
      <c r="Q2459" s="10"/>
      <c r="R2459" s="37"/>
      <c r="S2459" s="5"/>
      <c r="T2459" s="6"/>
      <c r="U2459" s="10"/>
      <c r="V2459" s="10"/>
      <c r="W2459" s="12"/>
      <c r="X2459" s="5"/>
      <c r="Y2459" s="11"/>
      <c r="Z2459" s="2"/>
      <c r="AA2459" s="64"/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2"/>
      <c r="DH2459" s="1"/>
      <c r="DI2459" s="1"/>
      <c r="DJ2459" s="1"/>
      <c r="DK2459" s="1"/>
      <c r="DL2459" s="1"/>
      <c r="DM2459" s="1"/>
    </row>
    <row r="2460" spans="1:117" x14ac:dyDescent="0.2">
      <c r="A2460" s="97"/>
      <c r="B2460" s="5"/>
      <c r="C2460" s="5"/>
      <c r="D2460" s="63"/>
      <c r="E2460" s="11"/>
      <c r="F2460" s="143"/>
      <c r="G2460" s="9"/>
      <c r="H2460" s="64"/>
      <c r="I2460" s="64"/>
      <c r="J2460" s="1"/>
      <c r="K2460" s="1"/>
      <c r="L2460" s="5"/>
      <c r="M2460" s="12"/>
      <c r="N2460" s="12"/>
      <c r="O2460" s="5"/>
      <c r="P2460" s="5"/>
      <c r="Q2460" s="10"/>
      <c r="R2460" s="37"/>
      <c r="S2460" s="5"/>
      <c r="T2460" s="6"/>
      <c r="U2460" s="10"/>
      <c r="V2460" s="10"/>
      <c r="W2460" s="12"/>
      <c r="X2460" s="5"/>
      <c r="Y2460" s="11"/>
      <c r="Z2460" s="2"/>
      <c r="AA2460" s="64"/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2"/>
      <c r="DH2460" s="1"/>
      <c r="DI2460" s="1"/>
      <c r="DJ2460" s="1"/>
      <c r="DK2460" s="1"/>
      <c r="DL2460" s="1"/>
      <c r="DM2460" s="1"/>
    </row>
    <row r="2461" spans="1:117" x14ac:dyDescent="0.2">
      <c r="A2461" s="97"/>
      <c r="B2461" s="5"/>
      <c r="C2461" s="5"/>
      <c r="D2461" s="63"/>
      <c r="E2461" s="11"/>
      <c r="F2461" s="143"/>
      <c r="G2461" s="9"/>
      <c r="H2461" s="64"/>
      <c r="I2461" s="64"/>
      <c r="J2461" s="1"/>
      <c r="K2461" s="1"/>
      <c r="L2461" s="5"/>
      <c r="M2461" s="12"/>
      <c r="N2461" s="12"/>
      <c r="O2461" s="5"/>
      <c r="P2461" s="5"/>
      <c r="Q2461" s="10"/>
      <c r="R2461" s="37"/>
      <c r="S2461" s="5"/>
      <c r="T2461" s="6"/>
      <c r="U2461" s="10"/>
      <c r="V2461" s="10"/>
      <c r="W2461" s="12"/>
      <c r="X2461" s="5"/>
      <c r="Y2461" s="11"/>
      <c r="Z2461" s="2"/>
      <c r="AA2461" s="64"/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2"/>
      <c r="DH2461" s="1"/>
      <c r="DI2461" s="1"/>
      <c r="DJ2461" s="1"/>
      <c r="DK2461" s="1"/>
      <c r="DL2461" s="1"/>
      <c r="DM2461" s="1"/>
    </row>
    <row r="2462" spans="1:117" x14ac:dyDescent="0.2">
      <c r="A2462" s="97"/>
      <c r="B2462" s="5"/>
      <c r="C2462" s="5"/>
      <c r="D2462" s="63"/>
      <c r="E2462" s="11"/>
      <c r="F2462" s="143"/>
      <c r="G2462" s="9"/>
      <c r="H2462" s="64"/>
      <c r="I2462" s="64"/>
      <c r="J2462" s="1"/>
      <c r="K2462" s="1"/>
      <c r="L2462" s="5"/>
      <c r="M2462" s="12"/>
      <c r="N2462" s="12"/>
      <c r="O2462" s="5"/>
      <c r="P2462" s="5"/>
      <c r="Q2462" s="10"/>
      <c r="R2462" s="37"/>
      <c r="S2462" s="5"/>
      <c r="T2462" s="6"/>
      <c r="U2462" s="10"/>
      <c r="V2462" s="10"/>
      <c r="W2462" s="12"/>
      <c r="X2462" s="5"/>
      <c r="Y2462" s="11"/>
      <c r="Z2462" s="2"/>
      <c r="AA2462" s="64"/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2"/>
      <c r="DH2462" s="1"/>
      <c r="DI2462" s="1"/>
      <c r="DJ2462" s="1"/>
      <c r="DK2462" s="1"/>
      <c r="DL2462" s="1"/>
      <c r="DM2462" s="1"/>
    </row>
    <row r="2463" spans="1:117" x14ac:dyDescent="0.2">
      <c r="A2463" s="97"/>
      <c r="B2463" s="5"/>
      <c r="C2463" s="5"/>
      <c r="D2463" s="63"/>
      <c r="E2463" s="11"/>
      <c r="F2463" s="143"/>
      <c r="G2463" s="9"/>
      <c r="H2463" s="64"/>
      <c r="I2463" s="64"/>
      <c r="J2463" s="1"/>
      <c r="K2463" s="1"/>
      <c r="L2463" s="5"/>
      <c r="M2463" s="12"/>
      <c r="N2463" s="12"/>
      <c r="O2463" s="5"/>
      <c r="P2463" s="5"/>
      <c r="Q2463" s="10"/>
      <c r="R2463" s="37"/>
      <c r="S2463" s="5"/>
      <c r="T2463" s="6"/>
      <c r="U2463" s="10"/>
      <c r="V2463" s="10"/>
      <c r="W2463" s="12"/>
      <c r="X2463" s="5"/>
      <c r="Y2463" s="11"/>
      <c r="Z2463" s="2"/>
      <c r="AA2463" s="64"/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2"/>
      <c r="DH2463" s="1"/>
      <c r="DI2463" s="1"/>
      <c r="DJ2463" s="1"/>
      <c r="DK2463" s="1"/>
      <c r="DL2463" s="1"/>
      <c r="DM2463" s="1"/>
    </row>
    <row r="2464" spans="1:117" x14ac:dyDescent="0.2">
      <c r="A2464" s="97"/>
      <c r="B2464" s="5"/>
      <c r="C2464" s="5"/>
      <c r="D2464" s="63"/>
      <c r="E2464" s="11"/>
      <c r="F2464" s="143"/>
      <c r="G2464" s="9"/>
      <c r="H2464" s="64"/>
      <c r="I2464" s="64"/>
      <c r="J2464" s="1"/>
      <c r="K2464" s="1"/>
      <c r="L2464" s="5"/>
      <c r="M2464" s="12"/>
      <c r="N2464" s="12"/>
      <c r="O2464" s="5"/>
      <c r="P2464" s="5"/>
      <c r="Q2464" s="10"/>
      <c r="R2464" s="37"/>
      <c r="S2464" s="5"/>
      <c r="T2464" s="6"/>
      <c r="U2464" s="10"/>
      <c r="V2464" s="10"/>
      <c r="W2464" s="12"/>
      <c r="X2464" s="5"/>
      <c r="Y2464" s="11"/>
      <c r="Z2464" s="2"/>
      <c r="AA2464" s="64"/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2"/>
      <c r="DH2464" s="1"/>
      <c r="DI2464" s="1"/>
      <c r="DJ2464" s="1"/>
      <c r="DK2464" s="1"/>
      <c r="DL2464" s="1"/>
      <c r="DM2464" s="1"/>
    </row>
    <row r="2465" spans="1:117" x14ac:dyDescent="0.2">
      <c r="A2465" s="97"/>
      <c r="B2465" s="5"/>
      <c r="C2465" s="5"/>
      <c r="D2465" s="63"/>
      <c r="E2465" s="11"/>
      <c r="F2465" s="143"/>
      <c r="G2465" s="9"/>
      <c r="H2465" s="64"/>
      <c r="I2465" s="64"/>
      <c r="J2465" s="1"/>
      <c r="K2465" s="1"/>
      <c r="L2465" s="5"/>
      <c r="M2465" s="12"/>
      <c r="N2465" s="12"/>
      <c r="O2465" s="5"/>
      <c r="P2465" s="5"/>
      <c r="Q2465" s="10"/>
      <c r="R2465" s="37"/>
      <c r="S2465" s="5"/>
      <c r="T2465" s="6"/>
      <c r="U2465" s="10"/>
      <c r="V2465" s="10"/>
      <c r="W2465" s="12"/>
      <c r="X2465" s="5"/>
      <c r="Y2465" s="11"/>
      <c r="Z2465" s="2"/>
      <c r="AA2465" s="64"/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2"/>
      <c r="DH2465" s="1"/>
      <c r="DI2465" s="1"/>
      <c r="DJ2465" s="1"/>
      <c r="DK2465" s="1"/>
      <c r="DL2465" s="1"/>
      <c r="DM2465" s="1"/>
    </row>
    <row r="2466" spans="1:117" x14ac:dyDescent="0.2">
      <c r="A2466" s="97"/>
      <c r="B2466" s="5"/>
      <c r="C2466" s="5"/>
      <c r="D2466" s="63"/>
      <c r="E2466" s="11"/>
      <c r="F2466" s="143"/>
      <c r="G2466" s="9"/>
      <c r="H2466" s="64"/>
      <c r="I2466" s="64"/>
      <c r="J2466" s="1"/>
      <c r="K2466" s="1"/>
      <c r="L2466" s="5"/>
      <c r="M2466" s="12"/>
      <c r="N2466" s="12"/>
      <c r="O2466" s="5"/>
      <c r="P2466" s="5"/>
      <c r="Q2466" s="10"/>
      <c r="R2466" s="37"/>
      <c r="S2466" s="5"/>
      <c r="T2466" s="6"/>
      <c r="U2466" s="10"/>
      <c r="V2466" s="10"/>
      <c r="W2466" s="12"/>
      <c r="X2466" s="5"/>
      <c r="Y2466" s="11"/>
      <c r="Z2466" s="2"/>
      <c r="AA2466" s="64"/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2"/>
      <c r="DH2466" s="1"/>
      <c r="DI2466" s="1"/>
      <c r="DJ2466" s="1"/>
      <c r="DK2466" s="1"/>
      <c r="DL2466" s="1"/>
      <c r="DM2466" s="1"/>
    </row>
    <row r="2467" spans="1:117" x14ac:dyDescent="0.2">
      <c r="A2467" s="97"/>
      <c r="B2467" s="5"/>
      <c r="C2467" s="5"/>
      <c r="D2467" s="63"/>
      <c r="E2467" s="11"/>
      <c r="F2467" s="143"/>
      <c r="G2467" s="9"/>
      <c r="H2467" s="64"/>
      <c r="I2467" s="64"/>
      <c r="J2467" s="1"/>
      <c r="K2467" s="1"/>
      <c r="L2467" s="5"/>
      <c r="M2467" s="12"/>
      <c r="N2467" s="12"/>
      <c r="O2467" s="5"/>
      <c r="P2467" s="5"/>
      <c r="Q2467" s="10"/>
      <c r="R2467" s="37"/>
      <c r="S2467" s="5"/>
      <c r="T2467" s="6"/>
      <c r="U2467" s="10"/>
      <c r="V2467" s="10"/>
      <c r="W2467" s="12"/>
      <c r="X2467" s="5"/>
      <c r="Y2467" s="11"/>
      <c r="Z2467" s="2"/>
      <c r="AA2467" s="64"/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2"/>
      <c r="DH2467" s="1"/>
      <c r="DI2467" s="1"/>
      <c r="DJ2467" s="1"/>
      <c r="DK2467" s="1"/>
      <c r="DL2467" s="1"/>
      <c r="DM2467" s="1"/>
    </row>
    <row r="2468" spans="1:117" x14ac:dyDescent="0.2">
      <c r="A2468" s="97"/>
      <c r="B2468" s="5"/>
      <c r="C2468" s="5"/>
      <c r="D2468" s="63"/>
      <c r="E2468" s="11"/>
      <c r="F2468" s="143"/>
      <c r="G2468" s="9"/>
      <c r="H2468" s="64"/>
      <c r="I2468" s="64"/>
      <c r="J2468" s="1"/>
      <c r="K2468" s="1"/>
      <c r="L2468" s="5"/>
      <c r="M2468" s="12"/>
      <c r="N2468" s="12"/>
      <c r="O2468" s="5"/>
      <c r="P2468" s="5"/>
      <c r="Q2468" s="10"/>
      <c r="R2468" s="37"/>
      <c r="S2468" s="5"/>
      <c r="T2468" s="6"/>
      <c r="U2468" s="10"/>
      <c r="V2468" s="10"/>
      <c r="W2468" s="12"/>
      <c r="X2468" s="5"/>
      <c r="Y2468" s="11"/>
      <c r="Z2468" s="2"/>
      <c r="AA2468" s="64"/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2"/>
      <c r="DH2468" s="1"/>
      <c r="DI2468" s="1"/>
      <c r="DJ2468" s="1"/>
      <c r="DK2468" s="1"/>
      <c r="DL2468" s="1"/>
      <c r="DM2468" s="1"/>
    </row>
    <row r="2469" spans="1:117" x14ac:dyDescent="0.2">
      <c r="A2469" s="97"/>
      <c r="B2469" s="5"/>
      <c r="C2469" s="5"/>
      <c r="D2469" s="63"/>
      <c r="E2469" s="11"/>
      <c r="F2469" s="143"/>
      <c r="G2469" s="9"/>
      <c r="H2469" s="64"/>
      <c r="I2469" s="64"/>
      <c r="J2469" s="1"/>
      <c r="K2469" s="1"/>
      <c r="L2469" s="5"/>
      <c r="M2469" s="12"/>
      <c r="N2469" s="12"/>
      <c r="O2469" s="5"/>
      <c r="P2469" s="5"/>
      <c r="Q2469" s="10"/>
      <c r="R2469" s="37"/>
      <c r="S2469" s="5"/>
      <c r="T2469" s="6"/>
      <c r="U2469" s="10"/>
      <c r="V2469" s="10"/>
      <c r="W2469" s="12"/>
      <c r="X2469" s="5"/>
      <c r="Y2469" s="11"/>
      <c r="Z2469" s="2"/>
      <c r="AA2469" s="64"/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2"/>
      <c r="DH2469" s="1"/>
      <c r="DI2469" s="1"/>
      <c r="DJ2469" s="1"/>
      <c r="DK2469" s="1"/>
      <c r="DL2469" s="1"/>
      <c r="DM2469" s="1"/>
    </row>
    <row r="2470" spans="1:117" x14ac:dyDescent="0.2">
      <c r="A2470" s="97"/>
      <c r="B2470" s="5"/>
      <c r="C2470" s="5"/>
      <c r="D2470" s="63"/>
      <c r="E2470" s="11"/>
      <c r="F2470" s="143"/>
      <c r="G2470" s="9"/>
      <c r="H2470" s="64"/>
      <c r="I2470" s="64"/>
      <c r="J2470" s="1"/>
      <c r="K2470" s="1"/>
      <c r="L2470" s="5"/>
      <c r="M2470" s="12"/>
      <c r="N2470" s="12"/>
      <c r="O2470" s="5"/>
      <c r="P2470" s="5"/>
      <c r="Q2470" s="10"/>
      <c r="R2470" s="37"/>
      <c r="S2470" s="5"/>
      <c r="T2470" s="6"/>
      <c r="U2470" s="10"/>
      <c r="V2470" s="10"/>
      <c r="W2470" s="12"/>
      <c r="X2470" s="5"/>
      <c r="Y2470" s="11"/>
      <c r="Z2470" s="2"/>
      <c r="AA2470" s="64"/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2"/>
      <c r="DH2470" s="1"/>
      <c r="DI2470" s="1"/>
      <c r="DJ2470" s="1"/>
      <c r="DK2470" s="1"/>
      <c r="DL2470" s="1"/>
      <c r="DM2470" s="1"/>
    </row>
    <row r="2471" spans="1:117" x14ac:dyDescent="0.2">
      <c r="A2471" s="97"/>
      <c r="B2471" s="5"/>
      <c r="C2471" s="5"/>
      <c r="D2471" s="63"/>
      <c r="E2471" s="11"/>
      <c r="F2471" s="143"/>
      <c r="G2471" s="9"/>
      <c r="H2471" s="64"/>
      <c r="I2471" s="64"/>
      <c r="J2471" s="1"/>
      <c r="K2471" s="1"/>
      <c r="L2471" s="5"/>
      <c r="M2471" s="12"/>
      <c r="N2471" s="12"/>
      <c r="O2471" s="5"/>
      <c r="P2471" s="5"/>
      <c r="Q2471" s="10"/>
      <c r="R2471" s="37"/>
      <c r="S2471" s="5"/>
      <c r="T2471" s="6"/>
      <c r="U2471" s="10"/>
      <c r="V2471" s="10"/>
      <c r="W2471" s="12"/>
      <c r="X2471" s="5"/>
      <c r="Y2471" s="11"/>
      <c r="Z2471" s="2"/>
      <c r="AA2471" s="64"/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2"/>
      <c r="DH2471" s="1"/>
      <c r="DI2471" s="1"/>
      <c r="DJ2471" s="1"/>
      <c r="DK2471" s="1"/>
      <c r="DL2471" s="1"/>
      <c r="DM2471" s="1"/>
    </row>
    <row r="2472" spans="1:117" x14ac:dyDescent="0.2">
      <c r="A2472" s="97"/>
      <c r="B2472" s="5"/>
      <c r="C2472" s="5"/>
      <c r="D2472" s="63"/>
      <c r="E2472" s="11"/>
      <c r="F2472" s="143"/>
      <c r="G2472" s="9"/>
      <c r="H2472" s="64"/>
      <c r="I2472" s="64"/>
      <c r="J2472" s="1"/>
      <c r="K2472" s="1"/>
      <c r="L2472" s="5"/>
      <c r="M2472" s="12"/>
      <c r="N2472" s="12"/>
      <c r="O2472" s="5"/>
      <c r="P2472" s="5"/>
      <c r="Q2472" s="10"/>
      <c r="R2472" s="37"/>
      <c r="S2472" s="5"/>
      <c r="T2472" s="6"/>
      <c r="U2472" s="10"/>
      <c r="V2472" s="10"/>
      <c r="W2472" s="12"/>
      <c r="X2472" s="5"/>
      <c r="Y2472" s="11"/>
      <c r="Z2472" s="2"/>
      <c r="AA2472" s="64"/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2"/>
      <c r="DH2472" s="1"/>
      <c r="DI2472" s="1"/>
      <c r="DJ2472" s="1"/>
      <c r="DK2472" s="1"/>
      <c r="DL2472" s="1"/>
      <c r="DM2472" s="1"/>
    </row>
    <row r="2473" spans="1:117" x14ac:dyDescent="0.2">
      <c r="A2473" s="97"/>
      <c r="B2473" s="5"/>
      <c r="C2473" s="5"/>
      <c r="D2473" s="63"/>
      <c r="E2473" s="11"/>
      <c r="F2473" s="143"/>
      <c r="G2473" s="9"/>
      <c r="H2473" s="64"/>
      <c r="I2473" s="64"/>
      <c r="J2473" s="1"/>
      <c r="K2473" s="1"/>
      <c r="L2473" s="5"/>
      <c r="M2473" s="12"/>
      <c r="N2473" s="12"/>
      <c r="O2473" s="5"/>
      <c r="P2473" s="5"/>
      <c r="Q2473" s="10"/>
      <c r="R2473" s="37"/>
      <c r="S2473" s="5"/>
      <c r="T2473" s="6"/>
      <c r="U2473" s="10"/>
      <c r="V2473" s="10"/>
      <c r="W2473" s="12"/>
      <c r="X2473" s="5"/>
      <c r="Y2473" s="11"/>
      <c r="Z2473" s="2"/>
      <c r="AA2473" s="64"/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2"/>
      <c r="DH2473" s="1"/>
      <c r="DI2473" s="1"/>
      <c r="DJ2473" s="1"/>
      <c r="DK2473" s="1"/>
      <c r="DL2473" s="1"/>
      <c r="DM2473" s="1"/>
    </row>
    <row r="2474" spans="1:117" x14ac:dyDescent="0.2">
      <c r="A2474" s="97"/>
      <c r="B2474" s="5"/>
      <c r="C2474" s="5"/>
      <c r="D2474" s="63"/>
      <c r="E2474" s="11"/>
      <c r="F2474" s="143"/>
      <c r="G2474" s="9"/>
      <c r="H2474" s="64"/>
      <c r="I2474" s="64"/>
      <c r="J2474" s="1"/>
      <c r="K2474" s="1"/>
      <c r="L2474" s="5"/>
      <c r="M2474" s="12"/>
      <c r="N2474" s="12"/>
      <c r="O2474" s="5"/>
      <c r="P2474" s="5"/>
      <c r="Q2474" s="10"/>
      <c r="R2474" s="37"/>
      <c r="S2474" s="5"/>
      <c r="T2474" s="6"/>
      <c r="U2474" s="10"/>
      <c r="V2474" s="10"/>
      <c r="W2474" s="12"/>
      <c r="X2474" s="5"/>
      <c r="Y2474" s="11"/>
      <c r="Z2474" s="2"/>
      <c r="AA2474" s="64"/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2"/>
      <c r="DH2474" s="1"/>
      <c r="DI2474" s="1"/>
      <c r="DJ2474" s="1"/>
      <c r="DK2474" s="1"/>
      <c r="DL2474" s="1"/>
      <c r="DM2474" s="1"/>
    </row>
    <row r="2475" spans="1:117" x14ac:dyDescent="0.2">
      <c r="A2475" s="97"/>
      <c r="B2475" s="5"/>
      <c r="C2475" s="5"/>
      <c r="D2475" s="63"/>
      <c r="E2475" s="11"/>
      <c r="F2475" s="143"/>
      <c r="G2475" s="9"/>
      <c r="H2475" s="64"/>
      <c r="I2475" s="64"/>
      <c r="J2475" s="1"/>
      <c r="K2475" s="1"/>
      <c r="L2475" s="5"/>
      <c r="M2475" s="12"/>
      <c r="N2475" s="12"/>
      <c r="O2475" s="5"/>
      <c r="P2475" s="5"/>
      <c r="Q2475" s="10"/>
      <c r="R2475" s="37"/>
      <c r="S2475" s="5"/>
      <c r="T2475" s="6"/>
      <c r="U2475" s="10"/>
      <c r="V2475" s="10"/>
      <c r="W2475" s="12"/>
      <c r="X2475" s="5"/>
      <c r="Y2475" s="11"/>
      <c r="Z2475" s="2"/>
      <c r="AA2475" s="64"/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2"/>
      <c r="DH2475" s="1"/>
      <c r="DI2475" s="1"/>
      <c r="DJ2475" s="1"/>
      <c r="DK2475" s="1"/>
      <c r="DL2475" s="1"/>
      <c r="DM2475" s="1"/>
    </row>
    <row r="2476" spans="1:117" x14ac:dyDescent="0.2">
      <c r="A2476" s="97"/>
      <c r="B2476" s="5"/>
      <c r="C2476" s="5"/>
      <c r="D2476" s="63"/>
      <c r="E2476" s="11"/>
      <c r="F2476" s="143"/>
      <c r="G2476" s="9"/>
      <c r="H2476" s="64"/>
      <c r="I2476" s="64"/>
      <c r="J2476" s="1"/>
      <c r="K2476" s="1"/>
      <c r="L2476" s="5"/>
      <c r="M2476" s="12"/>
      <c r="N2476" s="12"/>
      <c r="O2476" s="5"/>
      <c r="P2476" s="5"/>
      <c r="Q2476" s="10"/>
      <c r="R2476" s="37"/>
      <c r="S2476" s="5"/>
      <c r="T2476" s="6"/>
      <c r="U2476" s="10"/>
      <c r="V2476" s="10"/>
      <c r="W2476" s="12"/>
      <c r="X2476" s="5"/>
      <c r="Y2476" s="11"/>
      <c r="Z2476" s="2"/>
      <c r="AA2476" s="64"/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2"/>
      <c r="DH2476" s="1"/>
      <c r="DI2476" s="1"/>
      <c r="DJ2476" s="1"/>
      <c r="DK2476" s="1"/>
      <c r="DL2476" s="1"/>
      <c r="DM2476" s="1"/>
    </row>
    <row r="2477" spans="1:117" x14ac:dyDescent="0.2">
      <c r="A2477" s="97"/>
      <c r="B2477" s="5"/>
      <c r="C2477" s="5"/>
      <c r="D2477" s="63"/>
      <c r="E2477" s="11"/>
      <c r="F2477" s="143"/>
      <c r="G2477" s="9"/>
      <c r="H2477" s="64"/>
      <c r="I2477" s="64"/>
      <c r="J2477" s="1"/>
      <c r="K2477" s="1"/>
      <c r="L2477" s="5"/>
      <c r="M2477" s="12"/>
      <c r="N2477" s="12"/>
      <c r="O2477" s="5"/>
      <c r="P2477" s="5"/>
      <c r="Q2477" s="10"/>
      <c r="R2477" s="37"/>
      <c r="S2477" s="5"/>
      <c r="T2477" s="6"/>
      <c r="U2477" s="10"/>
      <c r="V2477" s="10"/>
      <c r="W2477" s="12"/>
      <c r="X2477" s="5"/>
      <c r="Y2477" s="11"/>
      <c r="Z2477" s="2"/>
      <c r="AA2477" s="64"/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2"/>
      <c r="DH2477" s="1"/>
      <c r="DI2477" s="1"/>
      <c r="DJ2477" s="1"/>
      <c r="DK2477" s="1"/>
      <c r="DL2477" s="1"/>
      <c r="DM2477" s="1"/>
    </row>
    <row r="2478" spans="1:117" x14ac:dyDescent="0.2">
      <c r="A2478" s="97"/>
      <c r="B2478" s="5"/>
      <c r="C2478" s="5"/>
      <c r="D2478" s="63"/>
      <c r="E2478" s="11"/>
      <c r="F2478" s="143"/>
      <c r="G2478" s="9"/>
      <c r="H2478" s="64"/>
      <c r="I2478" s="64"/>
      <c r="J2478" s="1"/>
      <c r="K2478" s="1"/>
      <c r="L2478" s="5"/>
      <c r="M2478" s="12"/>
      <c r="N2478" s="12"/>
      <c r="O2478" s="5"/>
      <c r="P2478" s="5"/>
      <c r="Q2478" s="10"/>
      <c r="R2478" s="37"/>
      <c r="S2478" s="5"/>
      <c r="T2478" s="6"/>
      <c r="U2478" s="10"/>
      <c r="V2478" s="10"/>
      <c r="W2478" s="12"/>
      <c r="X2478" s="5"/>
      <c r="Y2478" s="11"/>
      <c r="Z2478" s="2"/>
      <c r="AA2478" s="64"/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2"/>
      <c r="DH2478" s="1"/>
      <c r="DI2478" s="1"/>
      <c r="DJ2478" s="1"/>
      <c r="DK2478" s="1"/>
      <c r="DL2478" s="1"/>
      <c r="DM2478" s="1"/>
    </row>
    <row r="2479" spans="1:117" x14ac:dyDescent="0.2">
      <c r="A2479" s="97"/>
      <c r="B2479" s="5"/>
      <c r="C2479" s="5"/>
      <c r="D2479" s="63"/>
      <c r="E2479" s="11"/>
      <c r="F2479" s="143"/>
      <c r="G2479" s="9"/>
      <c r="H2479" s="64"/>
      <c r="I2479" s="64"/>
      <c r="J2479" s="1"/>
      <c r="K2479" s="1"/>
      <c r="L2479" s="5"/>
      <c r="M2479" s="12"/>
      <c r="N2479" s="12"/>
      <c r="O2479" s="5"/>
      <c r="P2479" s="5"/>
      <c r="Q2479" s="10"/>
      <c r="R2479" s="37"/>
      <c r="S2479" s="5"/>
      <c r="T2479" s="6"/>
      <c r="U2479" s="10"/>
      <c r="V2479" s="10"/>
      <c r="W2479" s="12"/>
      <c r="X2479" s="5"/>
      <c r="Y2479" s="11"/>
      <c r="Z2479" s="2"/>
      <c r="AA2479" s="64"/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2"/>
      <c r="DH2479" s="1"/>
      <c r="DI2479" s="1"/>
      <c r="DJ2479" s="1"/>
      <c r="DK2479" s="1"/>
      <c r="DL2479" s="1"/>
      <c r="DM2479" s="1"/>
    </row>
    <row r="2480" spans="1:117" x14ac:dyDescent="0.2">
      <c r="A2480" s="97"/>
      <c r="B2480" s="5"/>
      <c r="C2480" s="5"/>
      <c r="D2480" s="63"/>
      <c r="E2480" s="11"/>
      <c r="F2480" s="143"/>
      <c r="G2480" s="9"/>
      <c r="H2480" s="64"/>
      <c r="I2480" s="64"/>
      <c r="J2480" s="1"/>
      <c r="K2480" s="1"/>
      <c r="L2480" s="5"/>
      <c r="M2480" s="12"/>
      <c r="N2480" s="12"/>
      <c r="O2480" s="5"/>
      <c r="P2480" s="5"/>
      <c r="Q2480" s="10"/>
      <c r="R2480" s="37"/>
      <c r="S2480" s="5"/>
      <c r="T2480" s="6"/>
      <c r="U2480" s="10"/>
      <c r="V2480" s="10"/>
      <c r="W2480" s="12"/>
      <c r="X2480" s="5"/>
      <c r="Y2480" s="11"/>
      <c r="Z2480" s="2"/>
      <c r="AA2480" s="64"/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2"/>
      <c r="DH2480" s="1"/>
      <c r="DI2480" s="1"/>
      <c r="DJ2480" s="1"/>
      <c r="DK2480" s="1"/>
      <c r="DL2480" s="1"/>
      <c r="DM2480" s="1"/>
    </row>
    <row r="2481" spans="1:117" x14ac:dyDescent="0.2">
      <c r="A2481" s="97"/>
      <c r="B2481" s="5"/>
      <c r="C2481" s="5"/>
      <c r="D2481" s="63"/>
      <c r="E2481" s="11"/>
      <c r="F2481" s="143"/>
      <c r="G2481" s="9"/>
      <c r="H2481" s="64"/>
      <c r="I2481" s="64"/>
      <c r="J2481" s="1"/>
      <c r="K2481" s="1"/>
      <c r="L2481" s="5"/>
      <c r="M2481" s="12"/>
      <c r="N2481" s="12"/>
      <c r="O2481" s="5"/>
      <c r="P2481" s="5"/>
      <c r="Q2481" s="10"/>
      <c r="R2481" s="37"/>
      <c r="S2481" s="5"/>
      <c r="T2481" s="6"/>
      <c r="U2481" s="10"/>
      <c r="V2481" s="10"/>
      <c r="W2481" s="12"/>
      <c r="X2481" s="5"/>
      <c r="Y2481" s="11"/>
      <c r="Z2481" s="2"/>
      <c r="AA2481" s="64"/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2"/>
      <c r="DH2481" s="1"/>
      <c r="DI2481" s="1"/>
      <c r="DJ2481" s="1"/>
      <c r="DK2481" s="1"/>
      <c r="DL2481" s="1"/>
      <c r="DM2481" s="1"/>
    </row>
    <row r="2482" spans="1:117" x14ac:dyDescent="0.2">
      <c r="A2482" s="97"/>
      <c r="B2482" s="5"/>
      <c r="C2482" s="5"/>
      <c r="D2482" s="63"/>
      <c r="E2482" s="11"/>
      <c r="F2482" s="143"/>
      <c r="G2482" s="9"/>
      <c r="H2482" s="64"/>
      <c r="I2482" s="64"/>
      <c r="J2482" s="1"/>
      <c r="K2482" s="1"/>
      <c r="L2482" s="5"/>
      <c r="M2482" s="12"/>
      <c r="N2482" s="12"/>
      <c r="O2482" s="5"/>
      <c r="P2482" s="5"/>
      <c r="Q2482" s="10"/>
      <c r="R2482" s="37"/>
      <c r="S2482" s="5"/>
      <c r="T2482" s="6"/>
      <c r="U2482" s="10"/>
      <c r="V2482" s="10"/>
      <c r="W2482" s="12"/>
      <c r="X2482" s="5"/>
      <c r="Y2482" s="11"/>
      <c r="Z2482" s="2"/>
      <c r="AA2482" s="64"/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2"/>
      <c r="DH2482" s="1"/>
      <c r="DI2482" s="1"/>
      <c r="DJ2482" s="1"/>
      <c r="DK2482" s="1"/>
      <c r="DL2482" s="1"/>
      <c r="DM2482" s="1"/>
    </row>
    <row r="2483" spans="1:117" x14ac:dyDescent="0.2">
      <c r="A2483" s="97"/>
      <c r="B2483" s="5"/>
      <c r="C2483" s="5"/>
      <c r="D2483" s="63"/>
      <c r="E2483" s="11"/>
      <c r="F2483" s="143"/>
      <c r="G2483" s="9"/>
      <c r="H2483" s="64"/>
      <c r="I2483" s="64"/>
      <c r="J2483" s="1"/>
      <c r="K2483" s="1"/>
      <c r="L2483" s="5"/>
      <c r="M2483" s="12"/>
      <c r="N2483" s="12"/>
      <c r="O2483" s="5"/>
      <c r="P2483" s="5"/>
      <c r="Q2483" s="10"/>
      <c r="R2483" s="37"/>
      <c r="S2483" s="5"/>
      <c r="T2483" s="6"/>
      <c r="U2483" s="10"/>
      <c r="V2483" s="10"/>
      <c r="W2483" s="12"/>
      <c r="X2483" s="5"/>
      <c r="Y2483" s="11"/>
      <c r="Z2483" s="2"/>
      <c r="AA2483" s="64"/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2"/>
      <c r="DH2483" s="1"/>
      <c r="DI2483" s="1"/>
      <c r="DJ2483" s="1"/>
      <c r="DK2483" s="1"/>
      <c r="DL2483" s="1"/>
      <c r="DM2483" s="1"/>
    </row>
    <row r="2484" spans="1:117" x14ac:dyDescent="0.2">
      <c r="A2484" s="97"/>
      <c r="B2484" s="5"/>
      <c r="C2484" s="5"/>
      <c r="D2484" s="63"/>
      <c r="E2484" s="11"/>
      <c r="F2484" s="143"/>
      <c r="G2484" s="9"/>
      <c r="H2484" s="64"/>
      <c r="I2484" s="64"/>
      <c r="J2484" s="1"/>
      <c r="K2484" s="1"/>
      <c r="L2484" s="5"/>
      <c r="M2484" s="12"/>
      <c r="N2484" s="12"/>
      <c r="O2484" s="5"/>
      <c r="P2484" s="5"/>
      <c r="Q2484" s="10"/>
      <c r="R2484" s="37"/>
      <c r="S2484" s="5"/>
      <c r="T2484" s="6"/>
      <c r="U2484" s="10"/>
      <c r="V2484" s="10"/>
      <c r="W2484" s="12"/>
      <c r="X2484" s="5"/>
      <c r="Y2484" s="11"/>
      <c r="Z2484" s="2"/>
      <c r="AA2484" s="64"/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2"/>
      <c r="DH2484" s="1"/>
      <c r="DI2484" s="1"/>
      <c r="DJ2484" s="1"/>
      <c r="DK2484" s="1"/>
      <c r="DL2484" s="1"/>
      <c r="DM2484" s="1"/>
    </row>
    <row r="2485" spans="1:117" x14ac:dyDescent="0.2">
      <c r="A2485" s="97"/>
      <c r="B2485" s="5"/>
      <c r="C2485" s="5"/>
      <c r="D2485" s="63"/>
      <c r="E2485" s="11"/>
      <c r="F2485" s="143"/>
      <c r="G2485" s="9"/>
      <c r="H2485" s="64"/>
      <c r="I2485" s="64"/>
      <c r="J2485" s="1"/>
      <c r="K2485" s="1"/>
      <c r="L2485" s="5"/>
      <c r="M2485" s="12"/>
      <c r="N2485" s="12"/>
      <c r="O2485" s="5"/>
      <c r="P2485" s="5"/>
      <c r="Q2485" s="10"/>
      <c r="R2485" s="37"/>
      <c r="S2485" s="5"/>
      <c r="T2485" s="6"/>
      <c r="U2485" s="10"/>
      <c r="V2485" s="10"/>
      <c r="W2485" s="12"/>
      <c r="X2485" s="5"/>
      <c r="Y2485" s="11"/>
      <c r="Z2485" s="2"/>
      <c r="AA2485" s="64"/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2"/>
      <c r="DH2485" s="1"/>
      <c r="DI2485" s="1"/>
      <c r="DJ2485" s="1"/>
      <c r="DK2485" s="1"/>
      <c r="DL2485" s="1"/>
      <c r="DM2485" s="1"/>
    </row>
    <row r="2486" spans="1:117" x14ac:dyDescent="0.2">
      <c r="A2486" s="97"/>
      <c r="B2486" s="5"/>
      <c r="C2486" s="5"/>
      <c r="D2486" s="63"/>
      <c r="E2486" s="11"/>
      <c r="F2486" s="143"/>
      <c r="G2486" s="9"/>
      <c r="H2486" s="64"/>
      <c r="I2486" s="64"/>
      <c r="J2486" s="1"/>
      <c r="K2486" s="1"/>
      <c r="L2486" s="5"/>
      <c r="M2486" s="12"/>
      <c r="N2486" s="12"/>
      <c r="O2486" s="5"/>
      <c r="P2486" s="5"/>
      <c r="Q2486" s="10"/>
      <c r="R2486" s="37"/>
      <c r="S2486" s="5"/>
      <c r="T2486" s="6"/>
      <c r="U2486" s="10"/>
      <c r="V2486" s="10"/>
      <c r="W2486" s="12"/>
      <c r="X2486" s="5"/>
      <c r="Y2486" s="11"/>
      <c r="Z2486" s="2"/>
      <c r="AA2486" s="64"/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2"/>
      <c r="DH2486" s="1"/>
      <c r="DI2486" s="1"/>
      <c r="DJ2486" s="1"/>
      <c r="DK2486" s="1"/>
      <c r="DL2486" s="1"/>
      <c r="DM2486" s="1"/>
    </row>
    <row r="2487" spans="1:117" x14ac:dyDescent="0.2">
      <c r="A2487" s="97"/>
      <c r="B2487" s="5"/>
      <c r="C2487" s="5"/>
      <c r="D2487" s="63"/>
      <c r="E2487" s="11"/>
      <c r="F2487" s="143"/>
      <c r="G2487" s="9"/>
      <c r="H2487" s="64"/>
      <c r="I2487" s="64"/>
      <c r="J2487" s="1"/>
      <c r="K2487" s="1"/>
      <c r="L2487" s="5"/>
      <c r="M2487" s="12"/>
      <c r="N2487" s="12"/>
      <c r="O2487" s="5"/>
      <c r="P2487" s="5"/>
      <c r="Q2487" s="10"/>
      <c r="R2487" s="37"/>
      <c r="S2487" s="5"/>
      <c r="T2487" s="6"/>
      <c r="U2487" s="10"/>
      <c r="V2487" s="10"/>
      <c r="W2487" s="12"/>
      <c r="X2487" s="5"/>
      <c r="Y2487" s="11"/>
      <c r="Z2487" s="2"/>
      <c r="AA2487" s="64"/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2"/>
      <c r="DH2487" s="1"/>
      <c r="DI2487" s="1"/>
      <c r="DJ2487" s="1"/>
      <c r="DK2487" s="1"/>
      <c r="DL2487" s="1"/>
      <c r="DM2487" s="1"/>
    </row>
    <row r="2488" spans="1:117" x14ac:dyDescent="0.2">
      <c r="A2488" s="97"/>
      <c r="B2488" s="5"/>
      <c r="C2488" s="5"/>
      <c r="D2488" s="63"/>
      <c r="E2488" s="11"/>
      <c r="F2488" s="143"/>
      <c r="G2488" s="9"/>
      <c r="H2488" s="64"/>
      <c r="I2488" s="64"/>
      <c r="J2488" s="1"/>
      <c r="K2488" s="1"/>
      <c r="L2488" s="5"/>
      <c r="M2488" s="12"/>
      <c r="N2488" s="12"/>
      <c r="O2488" s="5"/>
      <c r="P2488" s="5"/>
      <c r="Q2488" s="10"/>
      <c r="R2488" s="37"/>
      <c r="S2488" s="5"/>
      <c r="T2488" s="6"/>
      <c r="U2488" s="10"/>
      <c r="V2488" s="10"/>
      <c r="W2488" s="12"/>
      <c r="X2488" s="5"/>
      <c r="Y2488" s="11"/>
      <c r="Z2488" s="2"/>
      <c r="AA2488" s="64"/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2"/>
      <c r="DH2488" s="1"/>
      <c r="DI2488" s="1"/>
      <c r="DJ2488" s="1"/>
      <c r="DK2488" s="1"/>
      <c r="DL2488" s="1"/>
      <c r="DM2488" s="1"/>
    </row>
    <row r="2489" spans="1:117" x14ac:dyDescent="0.2">
      <c r="A2489" s="97"/>
      <c r="B2489" s="5"/>
      <c r="C2489" s="5"/>
      <c r="D2489" s="63"/>
      <c r="E2489" s="11"/>
      <c r="F2489" s="143"/>
      <c r="G2489" s="9"/>
      <c r="H2489" s="64"/>
      <c r="I2489" s="64"/>
      <c r="J2489" s="1"/>
      <c r="K2489" s="1"/>
      <c r="L2489" s="5"/>
      <c r="M2489" s="12"/>
      <c r="N2489" s="12"/>
      <c r="O2489" s="5"/>
      <c r="P2489" s="5"/>
      <c r="Q2489" s="10"/>
      <c r="R2489" s="37"/>
      <c r="S2489" s="5"/>
      <c r="T2489" s="6"/>
      <c r="U2489" s="10"/>
      <c r="V2489" s="10"/>
      <c r="W2489" s="12"/>
      <c r="X2489" s="5"/>
      <c r="Y2489" s="11"/>
      <c r="Z2489" s="2"/>
      <c r="AA2489" s="64"/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2"/>
      <c r="DH2489" s="1"/>
      <c r="DI2489" s="1"/>
      <c r="DJ2489" s="1"/>
      <c r="DK2489" s="1"/>
      <c r="DL2489" s="1"/>
      <c r="DM2489" s="1"/>
    </row>
    <row r="2490" spans="1:117" x14ac:dyDescent="0.2">
      <c r="A2490" s="97"/>
      <c r="B2490" s="5"/>
      <c r="C2490" s="5"/>
      <c r="D2490" s="63"/>
      <c r="E2490" s="11"/>
      <c r="F2490" s="143"/>
      <c r="G2490" s="9"/>
      <c r="H2490" s="64"/>
      <c r="I2490" s="64"/>
      <c r="J2490" s="1"/>
      <c r="K2490" s="1"/>
      <c r="L2490" s="5"/>
      <c r="M2490" s="12"/>
      <c r="N2490" s="12"/>
      <c r="O2490" s="5"/>
      <c r="P2490" s="5"/>
      <c r="Q2490" s="10"/>
      <c r="R2490" s="37"/>
      <c r="S2490" s="5"/>
      <c r="T2490" s="6"/>
      <c r="U2490" s="10"/>
      <c r="V2490" s="10"/>
      <c r="W2490" s="12"/>
      <c r="X2490" s="5"/>
      <c r="Y2490" s="11"/>
      <c r="Z2490" s="2"/>
      <c r="AA2490" s="64"/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2"/>
      <c r="DH2490" s="1"/>
      <c r="DI2490" s="1"/>
      <c r="DJ2490" s="1"/>
      <c r="DK2490" s="1"/>
      <c r="DL2490" s="1"/>
      <c r="DM2490" s="1"/>
    </row>
    <row r="2491" spans="1:117" x14ac:dyDescent="0.2">
      <c r="A2491" s="97"/>
      <c r="B2491" s="5"/>
      <c r="C2491" s="5"/>
      <c r="D2491" s="63"/>
      <c r="E2491" s="11"/>
      <c r="F2491" s="143"/>
      <c r="G2491" s="9"/>
      <c r="H2491" s="64"/>
      <c r="I2491" s="64"/>
      <c r="J2491" s="1"/>
      <c r="K2491" s="1"/>
      <c r="L2491" s="5"/>
      <c r="M2491" s="12"/>
      <c r="N2491" s="12"/>
      <c r="O2491" s="5"/>
      <c r="P2491" s="5"/>
      <c r="Q2491" s="10"/>
      <c r="R2491" s="37"/>
      <c r="S2491" s="5"/>
      <c r="T2491" s="6"/>
      <c r="U2491" s="10"/>
      <c r="V2491" s="10"/>
      <c r="W2491" s="12"/>
      <c r="X2491" s="5"/>
      <c r="Y2491" s="11"/>
      <c r="Z2491" s="2"/>
      <c r="AA2491" s="64"/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2"/>
      <c r="DH2491" s="1"/>
      <c r="DI2491" s="1"/>
      <c r="DJ2491" s="1"/>
      <c r="DK2491" s="1"/>
      <c r="DL2491" s="1"/>
      <c r="DM2491" s="1"/>
    </row>
    <row r="2492" spans="1:117" x14ac:dyDescent="0.2">
      <c r="A2492" s="97"/>
      <c r="B2492" s="5"/>
      <c r="C2492" s="5"/>
      <c r="D2492" s="63"/>
      <c r="E2492" s="11"/>
      <c r="F2492" s="143"/>
      <c r="G2492" s="9"/>
      <c r="H2492" s="64"/>
      <c r="I2492" s="64"/>
      <c r="J2492" s="1"/>
      <c r="K2492" s="1"/>
      <c r="L2492" s="5"/>
      <c r="M2492" s="12"/>
      <c r="N2492" s="12"/>
      <c r="O2492" s="5"/>
      <c r="P2492" s="5"/>
      <c r="Q2492" s="10"/>
      <c r="R2492" s="37"/>
      <c r="S2492" s="5"/>
      <c r="T2492" s="6"/>
      <c r="U2492" s="10"/>
      <c r="V2492" s="10"/>
      <c r="W2492" s="12"/>
      <c r="X2492" s="5"/>
      <c r="Y2492" s="11"/>
      <c r="Z2492" s="2"/>
      <c r="AA2492" s="64"/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2"/>
      <c r="DH2492" s="1"/>
      <c r="DI2492" s="1"/>
      <c r="DJ2492" s="1"/>
      <c r="DK2492" s="1"/>
      <c r="DL2492" s="1"/>
      <c r="DM2492" s="1"/>
    </row>
    <row r="2493" spans="1:117" x14ac:dyDescent="0.2">
      <c r="A2493" s="97"/>
      <c r="B2493" s="5"/>
      <c r="C2493" s="5"/>
      <c r="D2493" s="63"/>
      <c r="E2493" s="11"/>
      <c r="F2493" s="143"/>
      <c r="G2493" s="9"/>
      <c r="H2493" s="64"/>
      <c r="I2493" s="64"/>
      <c r="J2493" s="1"/>
      <c r="K2493" s="1"/>
      <c r="L2493" s="5"/>
      <c r="M2493" s="12"/>
      <c r="N2493" s="12"/>
      <c r="O2493" s="5"/>
      <c r="P2493" s="5"/>
      <c r="Q2493" s="10"/>
      <c r="R2493" s="37"/>
      <c r="S2493" s="5"/>
      <c r="T2493" s="6"/>
      <c r="U2493" s="10"/>
      <c r="V2493" s="10"/>
      <c r="W2493" s="12"/>
      <c r="X2493" s="5"/>
      <c r="Y2493" s="11"/>
      <c r="Z2493" s="2"/>
      <c r="AA2493" s="64"/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2"/>
      <c r="DH2493" s="1"/>
      <c r="DI2493" s="1"/>
      <c r="DJ2493" s="1"/>
      <c r="DK2493" s="1"/>
      <c r="DL2493" s="1"/>
      <c r="DM2493" s="1"/>
    </row>
    <row r="2494" spans="1:117" x14ac:dyDescent="0.2">
      <c r="A2494" s="97"/>
      <c r="B2494" s="5"/>
      <c r="C2494" s="5"/>
      <c r="D2494" s="63"/>
      <c r="E2494" s="11"/>
      <c r="F2494" s="143"/>
      <c r="G2494" s="9"/>
      <c r="H2494" s="64"/>
      <c r="I2494" s="64"/>
      <c r="J2494" s="1"/>
      <c r="K2494" s="1"/>
      <c r="L2494" s="5"/>
      <c r="M2494" s="12"/>
      <c r="N2494" s="12"/>
      <c r="O2494" s="5"/>
      <c r="P2494" s="5"/>
      <c r="Q2494" s="10"/>
      <c r="R2494" s="37"/>
      <c r="S2494" s="5"/>
      <c r="T2494" s="6"/>
      <c r="U2494" s="10"/>
      <c r="V2494" s="10"/>
      <c r="W2494" s="12"/>
      <c r="X2494" s="5"/>
      <c r="Y2494" s="11"/>
      <c r="Z2494" s="2"/>
      <c r="AA2494" s="64"/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2"/>
      <c r="DH2494" s="1"/>
      <c r="DI2494" s="1"/>
      <c r="DJ2494" s="1"/>
      <c r="DK2494" s="1"/>
      <c r="DL2494" s="1"/>
      <c r="DM2494" s="1"/>
    </row>
    <row r="2495" spans="1:117" x14ac:dyDescent="0.2">
      <c r="A2495" s="97"/>
      <c r="B2495" s="5"/>
      <c r="C2495" s="5"/>
      <c r="D2495" s="63"/>
      <c r="E2495" s="11"/>
      <c r="F2495" s="143"/>
      <c r="G2495" s="9"/>
      <c r="H2495" s="64"/>
      <c r="I2495" s="64"/>
      <c r="J2495" s="1"/>
      <c r="K2495" s="1"/>
      <c r="L2495" s="5"/>
      <c r="M2495" s="12"/>
      <c r="N2495" s="12"/>
      <c r="O2495" s="5"/>
      <c r="P2495" s="5"/>
      <c r="Q2495" s="10"/>
      <c r="R2495" s="37"/>
      <c r="S2495" s="5"/>
      <c r="T2495" s="6"/>
      <c r="U2495" s="10"/>
      <c r="V2495" s="10"/>
      <c r="W2495" s="12"/>
      <c r="X2495" s="5"/>
      <c r="Y2495" s="11"/>
      <c r="Z2495" s="2"/>
      <c r="AA2495" s="64"/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2"/>
      <c r="DH2495" s="1"/>
      <c r="DI2495" s="1"/>
      <c r="DJ2495" s="1"/>
      <c r="DK2495" s="1"/>
      <c r="DL2495" s="1"/>
      <c r="DM2495" s="1"/>
    </row>
    <row r="2496" spans="1:117" x14ac:dyDescent="0.2">
      <c r="A2496" s="97"/>
      <c r="B2496" s="5"/>
      <c r="C2496" s="5"/>
      <c r="D2496" s="63"/>
      <c r="E2496" s="11"/>
      <c r="F2496" s="143"/>
      <c r="G2496" s="9"/>
      <c r="H2496" s="64"/>
      <c r="I2496" s="64"/>
      <c r="J2496" s="1"/>
      <c r="K2496" s="1"/>
      <c r="L2496" s="5"/>
      <c r="M2496" s="12"/>
      <c r="N2496" s="12"/>
      <c r="O2496" s="5"/>
      <c r="P2496" s="5"/>
      <c r="Q2496" s="10"/>
      <c r="R2496" s="37"/>
      <c r="S2496" s="5"/>
      <c r="T2496" s="6"/>
      <c r="U2496" s="10"/>
      <c r="V2496" s="10"/>
      <c r="W2496" s="12"/>
      <c r="X2496" s="5"/>
      <c r="Y2496" s="11"/>
      <c r="Z2496" s="2"/>
      <c r="AA2496" s="64"/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2"/>
      <c r="DH2496" s="1"/>
      <c r="DI2496" s="1"/>
      <c r="DJ2496" s="1"/>
      <c r="DK2496" s="1"/>
      <c r="DL2496" s="1"/>
      <c r="DM2496" s="1"/>
    </row>
    <row r="2497" spans="1:117" x14ac:dyDescent="0.2">
      <c r="A2497" s="97"/>
      <c r="B2497" s="5"/>
      <c r="C2497" s="5"/>
      <c r="D2497" s="63"/>
      <c r="E2497" s="11"/>
      <c r="F2497" s="143"/>
      <c r="G2497" s="9"/>
      <c r="H2497" s="64"/>
      <c r="I2497" s="64"/>
      <c r="J2497" s="1"/>
      <c r="K2497" s="1"/>
      <c r="L2497" s="5"/>
      <c r="M2497" s="12"/>
      <c r="N2497" s="12"/>
      <c r="O2497" s="5"/>
      <c r="P2497" s="5"/>
      <c r="Q2497" s="10"/>
      <c r="R2497" s="37"/>
      <c r="S2497" s="5"/>
      <c r="T2497" s="6"/>
      <c r="U2497" s="10"/>
      <c r="V2497" s="10"/>
      <c r="W2497" s="12"/>
      <c r="X2497" s="5"/>
      <c r="Y2497" s="11"/>
      <c r="Z2497" s="2"/>
      <c r="AA2497" s="64"/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2"/>
      <c r="DH2497" s="1"/>
      <c r="DI2497" s="1"/>
      <c r="DJ2497" s="1"/>
      <c r="DK2497" s="1"/>
      <c r="DL2497" s="1"/>
      <c r="DM2497" s="1"/>
    </row>
    <row r="2498" spans="1:117" x14ac:dyDescent="0.2">
      <c r="A2498" s="97"/>
      <c r="B2498" s="5"/>
      <c r="C2498" s="5"/>
      <c r="D2498" s="63"/>
      <c r="E2498" s="11"/>
      <c r="F2498" s="143"/>
      <c r="G2498" s="9"/>
      <c r="H2498" s="64"/>
      <c r="I2498" s="64"/>
      <c r="J2498" s="1"/>
      <c r="K2498" s="1"/>
      <c r="L2498" s="5"/>
      <c r="M2498" s="12"/>
      <c r="N2498" s="12"/>
      <c r="O2498" s="5"/>
      <c r="P2498" s="5"/>
      <c r="Q2498" s="10"/>
      <c r="R2498" s="37"/>
      <c r="S2498" s="5"/>
      <c r="T2498" s="6"/>
      <c r="U2498" s="10"/>
      <c r="V2498" s="10"/>
      <c r="W2498" s="12"/>
      <c r="X2498" s="5"/>
      <c r="Y2498" s="11"/>
      <c r="Z2498" s="2"/>
      <c r="AA2498" s="64"/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2"/>
      <c r="DH2498" s="1"/>
      <c r="DI2498" s="1"/>
      <c r="DJ2498" s="1"/>
      <c r="DK2498" s="1"/>
      <c r="DL2498" s="1"/>
      <c r="DM2498" s="1"/>
    </row>
    <row r="2499" spans="1:117" x14ac:dyDescent="0.2">
      <c r="A2499" s="97"/>
      <c r="B2499" s="5"/>
      <c r="C2499" s="5"/>
      <c r="D2499" s="63"/>
      <c r="E2499" s="11"/>
      <c r="F2499" s="143"/>
      <c r="G2499" s="9"/>
      <c r="H2499" s="64"/>
      <c r="I2499" s="64"/>
      <c r="J2499" s="1"/>
      <c r="K2499" s="1"/>
      <c r="L2499" s="5"/>
      <c r="M2499" s="12"/>
      <c r="N2499" s="12"/>
      <c r="O2499" s="5"/>
      <c r="P2499" s="5"/>
      <c r="Q2499" s="10"/>
      <c r="R2499" s="37"/>
      <c r="S2499" s="5"/>
      <c r="T2499" s="6"/>
      <c r="U2499" s="10"/>
      <c r="V2499" s="10"/>
      <c r="W2499" s="12"/>
      <c r="X2499" s="5"/>
      <c r="Y2499" s="11"/>
      <c r="Z2499" s="2"/>
      <c r="AA2499" s="64"/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2"/>
      <c r="DH2499" s="1"/>
      <c r="DI2499" s="1"/>
      <c r="DJ2499" s="1"/>
      <c r="DK2499" s="1"/>
      <c r="DL2499" s="1"/>
      <c r="DM2499" s="1"/>
    </row>
    <row r="2500" spans="1:117" x14ac:dyDescent="0.2">
      <c r="A2500" s="97"/>
      <c r="B2500" s="5"/>
      <c r="C2500" s="5"/>
      <c r="D2500" s="63"/>
      <c r="E2500" s="11"/>
      <c r="F2500" s="143"/>
      <c r="G2500" s="9"/>
      <c r="H2500" s="64"/>
      <c r="I2500" s="64"/>
      <c r="J2500" s="1"/>
      <c r="K2500" s="1"/>
      <c r="L2500" s="5"/>
      <c r="M2500" s="12"/>
      <c r="N2500" s="12"/>
      <c r="O2500" s="5"/>
      <c r="P2500" s="5"/>
      <c r="Q2500" s="10"/>
      <c r="R2500" s="37"/>
      <c r="S2500" s="5"/>
      <c r="T2500" s="6"/>
      <c r="U2500" s="10"/>
      <c r="V2500" s="10"/>
      <c r="W2500" s="12"/>
      <c r="X2500" s="5"/>
      <c r="Y2500" s="11"/>
      <c r="Z2500" s="2"/>
      <c r="AA2500" s="64"/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2"/>
      <c r="DH2500" s="1"/>
      <c r="DI2500" s="1"/>
      <c r="DJ2500" s="1"/>
      <c r="DK2500" s="1"/>
      <c r="DL2500" s="1"/>
      <c r="DM2500" s="1"/>
    </row>
    <row r="2501" spans="1:117" x14ac:dyDescent="0.2">
      <c r="A2501" s="97"/>
      <c r="B2501" s="5"/>
      <c r="C2501" s="5"/>
      <c r="D2501" s="63"/>
      <c r="E2501" s="11"/>
      <c r="F2501" s="143"/>
      <c r="G2501" s="9"/>
      <c r="H2501" s="64"/>
      <c r="I2501" s="64"/>
      <c r="J2501" s="1"/>
      <c r="K2501" s="1"/>
      <c r="L2501" s="5"/>
      <c r="M2501" s="12"/>
      <c r="N2501" s="12"/>
      <c r="O2501" s="5"/>
      <c r="P2501" s="5"/>
      <c r="Q2501" s="10"/>
      <c r="R2501" s="37"/>
      <c r="S2501" s="5"/>
      <c r="T2501" s="6"/>
      <c r="U2501" s="10"/>
      <c r="V2501" s="10"/>
      <c r="W2501" s="12"/>
      <c r="X2501" s="5"/>
      <c r="Y2501" s="11"/>
      <c r="Z2501" s="2"/>
      <c r="AA2501" s="64"/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2"/>
      <c r="DH2501" s="1"/>
      <c r="DI2501" s="1"/>
      <c r="DJ2501" s="1"/>
      <c r="DK2501" s="1"/>
      <c r="DL2501" s="1"/>
      <c r="DM2501" s="1"/>
    </row>
    <row r="2502" spans="1:117" x14ac:dyDescent="0.2">
      <c r="A2502" s="97"/>
      <c r="B2502" s="5"/>
      <c r="C2502" s="5"/>
      <c r="D2502" s="63"/>
      <c r="E2502" s="11"/>
      <c r="F2502" s="143"/>
      <c r="G2502" s="9"/>
      <c r="H2502" s="64"/>
      <c r="I2502" s="64"/>
      <c r="J2502" s="1"/>
      <c r="K2502" s="1"/>
      <c r="L2502" s="5"/>
      <c r="M2502" s="12"/>
      <c r="N2502" s="12"/>
      <c r="O2502" s="5"/>
      <c r="P2502" s="5"/>
      <c r="Q2502" s="10"/>
      <c r="R2502" s="37"/>
      <c r="S2502" s="5"/>
      <c r="T2502" s="6"/>
      <c r="U2502" s="10"/>
      <c r="V2502" s="10"/>
      <c r="W2502" s="12"/>
      <c r="X2502" s="5"/>
      <c r="Y2502" s="11"/>
      <c r="Z2502" s="2"/>
      <c r="AA2502" s="64"/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2"/>
      <c r="DH2502" s="1"/>
      <c r="DI2502" s="1"/>
      <c r="DJ2502" s="1"/>
      <c r="DK2502" s="1"/>
      <c r="DL2502" s="1"/>
      <c r="DM2502" s="1"/>
    </row>
    <row r="2503" spans="1:117" x14ac:dyDescent="0.2">
      <c r="A2503" s="97"/>
      <c r="B2503" s="5"/>
      <c r="C2503" s="5"/>
      <c r="D2503" s="63"/>
      <c r="E2503" s="11"/>
      <c r="F2503" s="143"/>
      <c r="G2503" s="9"/>
      <c r="H2503" s="64"/>
      <c r="I2503" s="64"/>
      <c r="J2503" s="1"/>
      <c r="K2503" s="1"/>
      <c r="L2503" s="5"/>
      <c r="M2503" s="12"/>
      <c r="N2503" s="12"/>
      <c r="O2503" s="5"/>
      <c r="P2503" s="5"/>
      <c r="Q2503" s="10"/>
      <c r="R2503" s="37"/>
      <c r="S2503" s="5"/>
      <c r="T2503" s="6"/>
      <c r="U2503" s="10"/>
      <c r="V2503" s="10"/>
      <c r="W2503" s="12"/>
      <c r="X2503" s="5"/>
      <c r="Y2503" s="11"/>
      <c r="Z2503" s="2"/>
      <c r="AA2503" s="64"/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2"/>
      <c r="DH2503" s="1"/>
      <c r="DI2503" s="1"/>
      <c r="DJ2503" s="1"/>
      <c r="DK2503" s="1"/>
      <c r="DL2503" s="1"/>
      <c r="DM2503" s="1"/>
    </row>
    <row r="2504" spans="1:117" x14ac:dyDescent="0.2">
      <c r="A2504" s="97"/>
      <c r="B2504" s="5"/>
      <c r="C2504" s="5"/>
      <c r="D2504" s="63"/>
      <c r="E2504" s="11"/>
      <c r="F2504" s="143"/>
      <c r="G2504" s="9"/>
      <c r="H2504" s="64"/>
      <c r="I2504" s="64"/>
      <c r="J2504" s="1"/>
      <c r="K2504" s="1"/>
      <c r="L2504" s="5"/>
      <c r="M2504" s="12"/>
      <c r="N2504" s="12"/>
      <c r="O2504" s="5"/>
      <c r="P2504" s="5"/>
      <c r="Q2504" s="10"/>
      <c r="R2504" s="37"/>
      <c r="S2504" s="5"/>
      <c r="T2504" s="6"/>
      <c r="U2504" s="10"/>
      <c r="V2504" s="10"/>
      <c r="W2504" s="12"/>
      <c r="X2504" s="5"/>
      <c r="Y2504" s="11"/>
      <c r="Z2504" s="2"/>
      <c r="AA2504" s="64"/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2"/>
      <c r="DH2504" s="1"/>
      <c r="DI2504" s="1"/>
      <c r="DJ2504" s="1"/>
      <c r="DK2504" s="1"/>
      <c r="DL2504" s="1"/>
      <c r="DM2504" s="1"/>
    </row>
    <row r="2505" spans="1:117" x14ac:dyDescent="0.2">
      <c r="A2505" s="97"/>
      <c r="B2505" s="5"/>
      <c r="C2505" s="5"/>
      <c r="D2505" s="63"/>
      <c r="E2505" s="11"/>
      <c r="F2505" s="143"/>
      <c r="G2505" s="9"/>
      <c r="H2505" s="64"/>
      <c r="I2505" s="64"/>
      <c r="J2505" s="1"/>
      <c r="K2505" s="1"/>
      <c r="L2505" s="5"/>
      <c r="M2505" s="12"/>
      <c r="N2505" s="12"/>
      <c r="O2505" s="5"/>
      <c r="P2505" s="5"/>
      <c r="Q2505" s="10"/>
      <c r="R2505" s="37"/>
      <c r="S2505" s="5"/>
      <c r="T2505" s="6"/>
      <c r="U2505" s="10"/>
      <c r="V2505" s="10"/>
      <c r="W2505" s="12"/>
      <c r="X2505" s="5"/>
      <c r="Y2505" s="11"/>
      <c r="Z2505" s="2"/>
      <c r="AA2505" s="64"/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2"/>
      <c r="DH2505" s="1"/>
      <c r="DI2505" s="1"/>
      <c r="DJ2505" s="1"/>
      <c r="DK2505" s="1"/>
      <c r="DL2505" s="1"/>
      <c r="DM2505" s="1"/>
    </row>
    <row r="2506" spans="1:117" x14ac:dyDescent="0.2">
      <c r="A2506" s="97"/>
      <c r="B2506" s="5"/>
      <c r="C2506" s="5"/>
      <c r="D2506" s="63"/>
      <c r="E2506" s="11"/>
      <c r="F2506" s="143"/>
      <c r="G2506" s="9"/>
      <c r="H2506" s="64"/>
      <c r="I2506" s="64"/>
      <c r="J2506" s="1"/>
      <c r="K2506" s="1"/>
      <c r="L2506" s="5"/>
      <c r="M2506" s="12"/>
      <c r="N2506" s="12"/>
      <c r="O2506" s="5"/>
      <c r="P2506" s="5"/>
      <c r="Q2506" s="10"/>
      <c r="R2506" s="37"/>
      <c r="S2506" s="5"/>
      <c r="T2506" s="6"/>
      <c r="U2506" s="10"/>
      <c r="V2506" s="10"/>
      <c r="W2506" s="12"/>
      <c r="X2506" s="5"/>
      <c r="Y2506" s="11"/>
      <c r="Z2506" s="2"/>
      <c r="AA2506" s="64"/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2"/>
      <c r="DH2506" s="1"/>
      <c r="DI2506" s="1"/>
      <c r="DJ2506" s="1"/>
      <c r="DK2506" s="1"/>
      <c r="DL2506" s="1"/>
      <c r="DM2506" s="1"/>
    </row>
    <row r="2507" spans="1:117" x14ac:dyDescent="0.2">
      <c r="A2507" s="97"/>
      <c r="B2507" s="5"/>
      <c r="C2507" s="5"/>
      <c r="D2507" s="63"/>
      <c r="E2507" s="11"/>
      <c r="F2507" s="143"/>
      <c r="G2507" s="9"/>
      <c r="H2507" s="64"/>
      <c r="I2507" s="64"/>
      <c r="J2507" s="1"/>
      <c r="K2507" s="1"/>
      <c r="L2507" s="5"/>
      <c r="M2507" s="12"/>
      <c r="N2507" s="12"/>
      <c r="O2507" s="5"/>
      <c r="P2507" s="5"/>
      <c r="Q2507" s="10"/>
      <c r="R2507" s="37"/>
      <c r="S2507" s="5"/>
      <c r="T2507" s="6"/>
      <c r="U2507" s="10"/>
      <c r="V2507" s="10"/>
      <c r="W2507" s="12"/>
      <c r="X2507" s="5"/>
      <c r="Y2507" s="11"/>
      <c r="Z2507" s="2"/>
      <c r="AA2507" s="64"/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2"/>
      <c r="DH2507" s="1"/>
      <c r="DI2507" s="1"/>
      <c r="DJ2507" s="1"/>
      <c r="DK2507" s="1"/>
      <c r="DL2507" s="1"/>
      <c r="DM2507" s="1"/>
    </row>
    <row r="2508" spans="1:117" x14ac:dyDescent="0.2">
      <c r="A2508" s="97"/>
      <c r="B2508" s="5"/>
      <c r="C2508" s="5"/>
      <c r="D2508" s="63"/>
      <c r="E2508" s="11"/>
      <c r="F2508" s="143"/>
      <c r="G2508" s="9"/>
      <c r="H2508" s="64"/>
      <c r="I2508" s="64"/>
      <c r="J2508" s="1"/>
      <c r="K2508" s="1"/>
      <c r="L2508" s="5"/>
      <c r="M2508" s="12"/>
      <c r="N2508" s="12"/>
      <c r="O2508" s="5"/>
      <c r="P2508" s="5"/>
      <c r="Q2508" s="10"/>
      <c r="R2508" s="37"/>
      <c r="S2508" s="5"/>
      <c r="T2508" s="6"/>
      <c r="U2508" s="10"/>
      <c r="V2508" s="10"/>
      <c r="W2508" s="12"/>
      <c r="X2508" s="5"/>
      <c r="Y2508" s="11"/>
      <c r="Z2508" s="2"/>
      <c r="AA2508" s="64"/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2"/>
      <c r="DH2508" s="1"/>
      <c r="DI2508" s="1"/>
      <c r="DJ2508" s="1"/>
      <c r="DK2508" s="1"/>
      <c r="DL2508" s="1"/>
      <c r="DM2508" s="1"/>
    </row>
    <row r="2509" spans="1:117" x14ac:dyDescent="0.2">
      <c r="A2509" s="97"/>
      <c r="B2509" s="5"/>
      <c r="C2509" s="5"/>
      <c r="D2509" s="63"/>
      <c r="E2509" s="11"/>
      <c r="F2509" s="143"/>
      <c r="G2509" s="9"/>
      <c r="H2509" s="64"/>
      <c r="I2509" s="64"/>
      <c r="J2509" s="1"/>
      <c r="K2509" s="1"/>
      <c r="L2509" s="5"/>
      <c r="M2509" s="12"/>
      <c r="N2509" s="12"/>
      <c r="O2509" s="5"/>
      <c r="P2509" s="5"/>
      <c r="Q2509" s="10"/>
      <c r="R2509" s="37"/>
      <c r="S2509" s="5"/>
      <c r="T2509" s="6"/>
      <c r="U2509" s="10"/>
      <c r="V2509" s="10"/>
      <c r="W2509" s="12"/>
      <c r="X2509" s="5"/>
      <c r="Y2509" s="11"/>
      <c r="Z2509" s="2"/>
      <c r="AA2509" s="64"/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2"/>
      <c r="DH2509" s="1"/>
      <c r="DI2509" s="1"/>
      <c r="DJ2509" s="1"/>
      <c r="DK2509" s="1"/>
      <c r="DL2509" s="1"/>
      <c r="DM2509" s="1"/>
    </row>
    <row r="2510" spans="1:117" x14ac:dyDescent="0.2">
      <c r="A2510" s="97"/>
      <c r="B2510" s="5"/>
      <c r="C2510" s="5"/>
      <c r="D2510" s="63"/>
      <c r="E2510" s="11"/>
      <c r="F2510" s="143"/>
      <c r="G2510" s="9"/>
      <c r="H2510" s="64"/>
      <c r="I2510" s="64"/>
      <c r="J2510" s="1"/>
      <c r="K2510" s="1"/>
      <c r="L2510" s="5"/>
      <c r="M2510" s="12"/>
      <c r="N2510" s="12"/>
      <c r="O2510" s="5"/>
      <c r="P2510" s="5"/>
      <c r="Q2510" s="10"/>
      <c r="R2510" s="37"/>
      <c r="S2510" s="5"/>
      <c r="T2510" s="6"/>
      <c r="U2510" s="10"/>
      <c r="V2510" s="10"/>
      <c r="W2510" s="12"/>
      <c r="X2510" s="5"/>
      <c r="Y2510" s="11"/>
      <c r="Z2510" s="2"/>
      <c r="AA2510" s="64"/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2"/>
      <c r="DH2510" s="1"/>
      <c r="DI2510" s="1"/>
      <c r="DJ2510" s="1"/>
      <c r="DK2510" s="1"/>
      <c r="DL2510" s="1"/>
      <c r="DM2510" s="1"/>
    </row>
    <row r="2511" spans="1:117" x14ac:dyDescent="0.2">
      <c r="A2511" s="97"/>
      <c r="B2511" s="5"/>
      <c r="C2511" s="5"/>
      <c r="D2511" s="63"/>
      <c r="E2511" s="11"/>
      <c r="F2511" s="143"/>
      <c r="G2511" s="9"/>
      <c r="H2511" s="64"/>
      <c r="I2511" s="64"/>
      <c r="J2511" s="1"/>
      <c r="K2511" s="1"/>
      <c r="L2511" s="5"/>
      <c r="M2511" s="12"/>
      <c r="N2511" s="12"/>
      <c r="O2511" s="5"/>
      <c r="P2511" s="5"/>
      <c r="Q2511" s="10"/>
      <c r="R2511" s="37"/>
      <c r="S2511" s="5"/>
      <c r="T2511" s="6"/>
      <c r="U2511" s="10"/>
      <c r="V2511" s="10"/>
      <c r="W2511" s="12"/>
      <c r="X2511" s="5"/>
      <c r="Y2511" s="11"/>
      <c r="Z2511" s="2"/>
      <c r="AA2511" s="64"/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2"/>
      <c r="DH2511" s="1"/>
      <c r="DI2511" s="1"/>
      <c r="DJ2511" s="1"/>
      <c r="DK2511" s="1"/>
      <c r="DL2511" s="1"/>
      <c r="DM2511" s="1"/>
    </row>
    <row r="2512" spans="1:117" x14ac:dyDescent="0.2">
      <c r="A2512" s="97"/>
      <c r="B2512" s="5"/>
      <c r="C2512" s="5"/>
      <c r="D2512" s="63"/>
      <c r="E2512" s="11"/>
      <c r="F2512" s="143"/>
      <c r="G2512" s="9"/>
      <c r="H2512" s="64"/>
      <c r="I2512" s="64"/>
      <c r="J2512" s="1"/>
      <c r="K2512" s="1"/>
      <c r="L2512" s="5"/>
      <c r="M2512" s="12"/>
      <c r="N2512" s="12"/>
      <c r="O2512" s="5"/>
      <c r="P2512" s="5"/>
      <c r="Q2512" s="10"/>
      <c r="R2512" s="37"/>
      <c r="S2512" s="5"/>
      <c r="T2512" s="6"/>
      <c r="U2512" s="10"/>
      <c r="V2512" s="10"/>
      <c r="W2512" s="12"/>
      <c r="X2512" s="5"/>
      <c r="Y2512" s="11"/>
      <c r="Z2512" s="2"/>
      <c r="AA2512" s="64"/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2"/>
      <c r="DH2512" s="1"/>
      <c r="DI2512" s="1"/>
      <c r="DJ2512" s="1"/>
      <c r="DK2512" s="1"/>
      <c r="DL2512" s="1"/>
      <c r="DM2512" s="1"/>
    </row>
    <row r="2513" spans="1:117" x14ac:dyDescent="0.2">
      <c r="A2513" s="97"/>
      <c r="B2513" s="5"/>
      <c r="C2513" s="5"/>
      <c r="D2513" s="63"/>
      <c r="E2513" s="11"/>
      <c r="F2513" s="143"/>
      <c r="G2513" s="9"/>
      <c r="H2513" s="64"/>
      <c r="I2513" s="64"/>
      <c r="J2513" s="1"/>
      <c r="K2513" s="1"/>
      <c r="L2513" s="5"/>
      <c r="M2513" s="12"/>
      <c r="N2513" s="12"/>
      <c r="O2513" s="5"/>
      <c r="P2513" s="5"/>
      <c r="Q2513" s="10"/>
      <c r="R2513" s="37"/>
      <c r="S2513" s="5"/>
      <c r="T2513" s="6"/>
      <c r="U2513" s="10"/>
      <c r="V2513" s="10"/>
      <c r="W2513" s="12"/>
      <c r="X2513" s="5"/>
      <c r="Y2513" s="11"/>
      <c r="Z2513" s="2"/>
      <c r="AA2513" s="64"/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2"/>
      <c r="DH2513" s="1"/>
      <c r="DI2513" s="1"/>
      <c r="DJ2513" s="1"/>
      <c r="DK2513" s="1"/>
      <c r="DL2513" s="1"/>
      <c r="DM2513" s="1"/>
    </row>
    <row r="2514" spans="1:117" x14ac:dyDescent="0.2">
      <c r="A2514" s="97"/>
      <c r="B2514" s="5"/>
      <c r="C2514" s="5"/>
      <c r="D2514" s="63"/>
      <c r="E2514" s="11"/>
      <c r="F2514" s="143"/>
      <c r="G2514" s="9"/>
      <c r="H2514" s="64"/>
      <c r="I2514" s="64"/>
      <c r="J2514" s="1"/>
      <c r="K2514" s="1"/>
      <c r="L2514" s="5"/>
      <c r="M2514" s="12"/>
      <c r="N2514" s="12"/>
      <c r="O2514" s="5"/>
      <c r="P2514" s="5"/>
      <c r="Q2514" s="10"/>
      <c r="R2514" s="37"/>
      <c r="S2514" s="5"/>
      <c r="T2514" s="6"/>
      <c r="U2514" s="10"/>
      <c r="V2514" s="10"/>
      <c r="W2514" s="12"/>
      <c r="X2514" s="5"/>
      <c r="Y2514" s="11"/>
      <c r="Z2514" s="2"/>
      <c r="AA2514" s="64"/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2"/>
      <c r="DH2514" s="1"/>
      <c r="DI2514" s="1"/>
      <c r="DJ2514" s="1"/>
      <c r="DK2514" s="1"/>
      <c r="DL2514" s="1"/>
      <c r="DM2514" s="1"/>
    </row>
    <row r="2515" spans="1:117" x14ac:dyDescent="0.2">
      <c r="A2515" s="97"/>
      <c r="B2515" s="5"/>
      <c r="C2515" s="5"/>
      <c r="D2515" s="63"/>
      <c r="E2515" s="11"/>
      <c r="F2515" s="143"/>
      <c r="G2515" s="9"/>
      <c r="H2515" s="64"/>
      <c r="I2515" s="64"/>
      <c r="J2515" s="1"/>
      <c r="K2515" s="1"/>
      <c r="L2515" s="5"/>
      <c r="M2515" s="12"/>
      <c r="N2515" s="12"/>
      <c r="O2515" s="5"/>
      <c r="P2515" s="5"/>
      <c r="Q2515" s="10"/>
      <c r="R2515" s="37"/>
      <c r="S2515" s="5"/>
      <c r="T2515" s="6"/>
      <c r="U2515" s="10"/>
      <c r="V2515" s="10"/>
      <c r="W2515" s="12"/>
      <c r="X2515" s="5"/>
      <c r="Y2515" s="11"/>
      <c r="Z2515" s="2"/>
      <c r="AA2515" s="64"/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2"/>
      <c r="DH2515" s="1"/>
      <c r="DI2515" s="1"/>
      <c r="DJ2515" s="1"/>
      <c r="DK2515" s="1"/>
      <c r="DL2515" s="1"/>
      <c r="DM2515" s="1"/>
    </row>
    <row r="2516" spans="1:117" x14ac:dyDescent="0.2">
      <c r="A2516" s="97"/>
      <c r="B2516" s="5"/>
      <c r="C2516" s="5"/>
      <c r="D2516" s="63"/>
      <c r="E2516" s="11"/>
      <c r="F2516" s="143"/>
      <c r="G2516" s="9"/>
      <c r="H2516" s="64"/>
      <c r="I2516" s="64"/>
      <c r="J2516" s="1"/>
      <c r="K2516" s="1"/>
      <c r="L2516" s="5"/>
      <c r="M2516" s="12"/>
      <c r="N2516" s="12"/>
      <c r="O2516" s="5"/>
      <c r="P2516" s="5"/>
      <c r="Q2516" s="10"/>
      <c r="R2516" s="37"/>
      <c r="S2516" s="5"/>
      <c r="T2516" s="6"/>
      <c r="U2516" s="10"/>
      <c r="V2516" s="10"/>
      <c r="W2516" s="12"/>
      <c r="X2516" s="5"/>
      <c r="Y2516" s="11"/>
      <c r="Z2516" s="2"/>
      <c r="AA2516" s="64"/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2"/>
      <c r="DH2516" s="1"/>
      <c r="DI2516" s="1"/>
      <c r="DJ2516" s="1"/>
      <c r="DK2516" s="1"/>
      <c r="DL2516" s="1"/>
      <c r="DM2516" s="1"/>
    </row>
    <row r="2517" spans="1:117" x14ac:dyDescent="0.2">
      <c r="A2517" s="97"/>
      <c r="B2517" s="5"/>
      <c r="C2517" s="5"/>
      <c r="D2517" s="63"/>
      <c r="E2517" s="11"/>
      <c r="F2517" s="143"/>
      <c r="G2517" s="9"/>
      <c r="H2517" s="64"/>
      <c r="I2517" s="64"/>
      <c r="J2517" s="1"/>
      <c r="K2517" s="1"/>
      <c r="L2517" s="5"/>
      <c r="M2517" s="12"/>
      <c r="N2517" s="12"/>
      <c r="O2517" s="5"/>
      <c r="P2517" s="5"/>
      <c r="Q2517" s="10"/>
      <c r="R2517" s="37"/>
      <c r="S2517" s="5"/>
      <c r="T2517" s="6"/>
      <c r="U2517" s="10"/>
      <c r="V2517" s="10"/>
      <c r="W2517" s="12"/>
      <c r="X2517" s="5"/>
      <c r="Y2517" s="11"/>
      <c r="Z2517" s="2"/>
      <c r="AA2517" s="64"/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2"/>
      <c r="DH2517" s="1"/>
      <c r="DI2517" s="1"/>
      <c r="DJ2517" s="1"/>
      <c r="DK2517" s="1"/>
      <c r="DL2517" s="1"/>
      <c r="DM2517" s="1"/>
    </row>
    <row r="2518" spans="1:117" x14ac:dyDescent="0.2">
      <c r="A2518" s="97"/>
      <c r="B2518" s="5"/>
      <c r="C2518" s="5"/>
      <c r="D2518" s="63"/>
      <c r="E2518" s="11"/>
      <c r="F2518" s="143"/>
      <c r="G2518" s="9"/>
      <c r="H2518" s="64"/>
      <c r="I2518" s="64"/>
      <c r="J2518" s="1"/>
      <c r="K2518" s="1"/>
      <c r="L2518" s="5"/>
      <c r="M2518" s="12"/>
      <c r="N2518" s="12"/>
      <c r="O2518" s="5"/>
      <c r="P2518" s="5"/>
      <c r="Q2518" s="10"/>
      <c r="R2518" s="37"/>
      <c r="S2518" s="5"/>
      <c r="T2518" s="6"/>
      <c r="U2518" s="10"/>
      <c r="V2518" s="10"/>
      <c r="W2518" s="12"/>
      <c r="X2518" s="5"/>
      <c r="Y2518" s="11"/>
      <c r="Z2518" s="2"/>
      <c r="AA2518" s="64"/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2"/>
      <c r="DH2518" s="1"/>
      <c r="DI2518" s="1"/>
      <c r="DJ2518" s="1"/>
      <c r="DK2518" s="1"/>
      <c r="DL2518" s="1"/>
      <c r="DM2518" s="1"/>
    </row>
    <row r="2519" spans="1:117" x14ac:dyDescent="0.2">
      <c r="A2519" s="97"/>
      <c r="B2519" s="5"/>
      <c r="C2519" s="5"/>
      <c r="D2519" s="63"/>
      <c r="E2519" s="11"/>
      <c r="F2519" s="143"/>
      <c r="G2519" s="9"/>
      <c r="H2519" s="64"/>
      <c r="I2519" s="64"/>
      <c r="J2519" s="1"/>
      <c r="K2519" s="1"/>
      <c r="L2519" s="5"/>
      <c r="M2519" s="12"/>
      <c r="N2519" s="12"/>
      <c r="O2519" s="5"/>
      <c r="P2519" s="5"/>
      <c r="Q2519" s="10"/>
      <c r="R2519" s="37"/>
      <c r="S2519" s="5"/>
      <c r="T2519" s="6"/>
      <c r="U2519" s="10"/>
      <c r="V2519" s="10"/>
      <c r="W2519" s="12"/>
      <c r="X2519" s="5"/>
      <c r="Y2519" s="11"/>
      <c r="Z2519" s="2"/>
      <c r="AA2519" s="64"/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2"/>
      <c r="DH2519" s="1"/>
      <c r="DI2519" s="1"/>
      <c r="DJ2519" s="1"/>
      <c r="DK2519" s="1"/>
      <c r="DL2519" s="1"/>
      <c r="DM2519" s="1"/>
    </row>
    <row r="2520" spans="1:117" x14ac:dyDescent="0.2">
      <c r="A2520" s="97"/>
      <c r="B2520" s="5"/>
      <c r="C2520" s="5"/>
      <c r="D2520" s="63"/>
      <c r="E2520" s="11"/>
      <c r="F2520" s="143"/>
      <c r="G2520" s="9"/>
      <c r="H2520" s="64"/>
      <c r="I2520" s="64"/>
      <c r="J2520" s="1"/>
      <c r="K2520" s="1"/>
      <c r="L2520" s="5"/>
      <c r="M2520" s="12"/>
      <c r="N2520" s="12"/>
      <c r="O2520" s="5"/>
      <c r="P2520" s="5"/>
      <c r="Q2520" s="10"/>
      <c r="R2520" s="37"/>
      <c r="S2520" s="5"/>
      <c r="T2520" s="6"/>
      <c r="U2520" s="10"/>
      <c r="V2520" s="10"/>
      <c r="W2520" s="12"/>
      <c r="X2520" s="5"/>
      <c r="Y2520" s="11"/>
      <c r="Z2520" s="2"/>
      <c r="AA2520" s="64"/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2"/>
      <c r="DH2520" s="1"/>
      <c r="DI2520" s="1"/>
      <c r="DJ2520" s="1"/>
      <c r="DK2520" s="1"/>
      <c r="DL2520" s="1"/>
      <c r="DM2520" s="1"/>
    </row>
    <row r="2521" spans="1:117" x14ac:dyDescent="0.2">
      <c r="A2521" s="97"/>
      <c r="B2521" s="5"/>
      <c r="C2521" s="5"/>
      <c r="D2521" s="63"/>
      <c r="E2521" s="11"/>
      <c r="F2521" s="143"/>
      <c r="G2521" s="9"/>
      <c r="H2521" s="64"/>
      <c r="I2521" s="64"/>
      <c r="J2521" s="1"/>
      <c r="K2521" s="1"/>
      <c r="L2521" s="5"/>
      <c r="M2521" s="12"/>
      <c r="N2521" s="12"/>
      <c r="O2521" s="5"/>
      <c r="P2521" s="5"/>
      <c r="Q2521" s="10"/>
      <c r="R2521" s="37"/>
      <c r="S2521" s="5"/>
      <c r="T2521" s="6"/>
      <c r="U2521" s="10"/>
      <c r="V2521" s="10"/>
      <c r="W2521" s="12"/>
      <c r="X2521" s="5"/>
      <c r="Y2521" s="11"/>
      <c r="Z2521" s="2"/>
      <c r="AA2521" s="64"/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2"/>
      <c r="DH2521" s="1"/>
      <c r="DI2521" s="1"/>
      <c r="DJ2521" s="1"/>
      <c r="DK2521" s="1"/>
      <c r="DL2521" s="1"/>
      <c r="DM2521" s="1"/>
    </row>
    <row r="2522" spans="1:117" x14ac:dyDescent="0.2">
      <c r="A2522" s="97"/>
      <c r="B2522" s="5"/>
      <c r="C2522" s="5"/>
      <c r="D2522" s="63"/>
      <c r="E2522" s="11"/>
      <c r="F2522" s="143"/>
      <c r="G2522" s="9"/>
      <c r="H2522" s="64"/>
      <c r="I2522" s="64"/>
      <c r="J2522" s="1"/>
      <c r="K2522" s="1"/>
      <c r="L2522" s="5"/>
      <c r="M2522" s="12"/>
      <c r="N2522" s="12"/>
      <c r="O2522" s="5"/>
      <c r="P2522" s="5"/>
      <c r="Q2522" s="10"/>
      <c r="R2522" s="37"/>
      <c r="S2522" s="5"/>
      <c r="T2522" s="6"/>
      <c r="U2522" s="10"/>
      <c r="V2522" s="10"/>
      <c r="W2522" s="12"/>
      <c r="X2522" s="5"/>
      <c r="Y2522" s="11"/>
      <c r="Z2522" s="2"/>
      <c r="AA2522" s="64"/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2"/>
      <c r="DH2522" s="1"/>
      <c r="DI2522" s="1"/>
      <c r="DJ2522" s="1"/>
      <c r="DK2522" s="1"/>
      <c r="DL2522" s="1"/>
      <c r="DM2522" s="1"/>
    </row>
    <row r="2523" spans="1:117" x14ac:dyDescent="0.2">
      <c r="A2523" s="97"/>
      <c r="B2523" s="5"/>
      <c r="C2523" s="5"/>
      <c r="D2523" s="63"/>
      <c r="E2523" s="11"/>
      <c r="F2523" s="143"/>
      <c r="G2523" s="9"/>
      <c r="H2523" s="64"/>
      <c r="I2523" s="64"/>
      <c r="J2523" s="1"/>
      <c r="K2523" s="1"/>
      <c r="L2523" s="5"/>
      <c r="M2523" s="12"/>
      <c r="N2523" s="12"/>
      <c r="O2523" s="5"/>
      <c r="P2523" s="5"/>
      <c r="Q2523" s="10"/>
      <c r="R2523" s="37"/>
      <c r="S2523" s="5"/>
      <c r="T2523" s="6"/>
      <c r="U2523" s="10"/>
      <c r="V2523" s="10"/>
      <c r="W2523" s="12"/>
      <c r="X2523" s="5"/>
      <c r="Y2523" s="11"/>
      <c r="Z2523" s="2"/>
      <c r="AA2523" s="64"/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2"/>
      <c r="DH2523" s="1"/>
      <c r="DI2523" s="1"/>
      <c r="DJ2523" s="1"/>
      <c r="DK2523" s="1"/>
      <c r="DL2523" s="1"/>
      <c r="DM2523" s="1"/>
    </row>
    <row r="2524" spans="1:117" x14ac:dyDescent="0.2">
      <c r="A2524" s="97"/>
      <c r="B2524" s="5"/>
      <c r="C2524" s="5"/>
      <c r="D2524" s="63"/>
      <c r="E2524" s="11"/>
      <c r="F2524" s="143"/>
      <c r="G2524" s="9"/>
      <c r="H2524" s="64"/>
      <c r="I2524" s="64"/>
      <c r="J2524" s="1"/>
      <c r="K2524" s="1"/>
      <c r="L2524" s="5"/>
      <c r="M2524" s="12"/>
      <c r="N2524" s="12"/>
      <c r="O2524" s="5"/>
      <c r="P2524" s="5"/>
      <c r="Q2524" s="10"/>
      <c r="R2524" s="37"/>
      <c r="S2524" s="5"/>
      <c r="T2524" s="6"/>
      <c r="U2524" s="10"/>
      <c r="V2524" s="10"/>
      <c r="W2524" s="12"/>
      <c r="X2524" s="5"/>
      <c r="Y2524" s="11"/>
      <c r="Z2524" s="2"/>
      <c r="AA2524" s="64"/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2"/>
      <c r="DH2524" s="1"/>
      <c r="DI2524" s="1"/>
      <c r="DJ2524" s="1"/>
      <c r="DK2524" s="1"/>
      <c r="DL2524" s="1"/>
      <c r="DM2524" s="1"/>
    </row>
    <row r="2525" spans="1:117" x14ac:dyDescent="0.2">
      <c r="A2525" s="97"/>
      <c r="B2525" s="5"/>
      <c r="C2525" s="5"/>
      <c r="D2525" s="63"/>
      <c r="E2525" s="11"/>
      <c r="F2525" s="143"/>
      <c r="G2525" s="9"/>
      <c r="H2525" s="64"/>
      <c r="I2525" s="64"/>
      <c r="J2525" s="1"/>
      <c r="K2525" s="1"/>
      <c r="L2525" s="5"/>
      <c r="M2525" s="12"/>
      <c r="N2525" s="12"/>
      <c r="O2525" s="5"/>
      <c r="P2525" s="5"/>
      <c r="Q2525" s="10"/>
      <c r="R2525" s="37"/>
      <c r="S2525" s="5"/>
      <c r="T2525" s="6"/>
      <c r="U2525" s="10"/>
      <c r="V2525" s="10"/>
      <c r="W2525" s="12"/>
      <c r="X2525" s="5"/>
      <c r="Y2525" s="11"/>
      <c r="Z2525" s="2"/>
      <c r="AA2525" s="64"/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2"/>
      <c r="DH2525" s="1"/>
      <c r="DI2525" s="1"/>
      <c r="DJ2525" s="1"/>
      <c r="DK2525" s="1"/>
      <c r="DL2525" s="1"/>
      <c r="DM2525" s="1"/>
    </row>
    <row r="2526" spans="1:117" x14ac:dyDescent="0.2">
      <c r="A2526" s="97"/>
      <c r="B2526" s="5"/>
      <c r="C2526" s="5"/>
      <c r="D2526" s="63"/>
      <c r="E2526" s="11"/>
      <c r="F2526" s="143"/>
      <c r="G2526" s="9"/>
      <c r="H2526" s="64"/>
      <c r="I2526" s="64"/>
      <c r="J2526" s="1"/>
      <c r="K2526" s="1"/>
      <c r="L2526" s="5"/>
      <c r="M2526" s="12"/>
      <c r="N2526" s="12"/>
      <c r="O2526" s="5"/>
      <c r="P2526" s="5"/>
      <c r="Q2526" s="10"/>
      <c r="R2526" s="37"/>
      <c r="S2526" s="5"/>
      <c r="T2526" s="6"/>
      <c r="U2526" s="10"/>
      <c r="V2526" s="10"/>
      <c r="W2526" s="12"/>
      <c r="X2526" s="5"/>
      <c r="Y2526" s="11"/>
      <c r="Z2526" s="2"/>
      <c r="AA2526" s="64"/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2"/>
      <c r="DH2526" s="1"/>
      <c r="DI2526" s="1"/>
      <c r="DJ2526" s="1"/>
      <c r="DK2526" s="1"/>
      <c r="DL2526" s="1"/>
      <c r="DM2526" s="1"/>
    </row>
    <row r="2527" spans="1:117" x14ac:dyDescent="0.2">
      <c r="A2527" s="97"/>
      <c r="B2527" s="5"/>
      <c r="C2527" s="5"/>
      <c r="D2527" s="63"/>
      <c r="E2527" s="11"/>
      <c r="F2527" s="143"/>
      <c r="G2527" s="9"/>
      <c r="H2527" s="64"/>
      <c r="I2527" s="64"/>
      <c r="J2527" s="1"/>
      <c r="K2527" s="1"/>
      <c r="L2527" s="5"/>
      <c r="M2527" s="12"/>
      <c r="N2527" s="12"/>
      <c r="O2527" s="5"/>
      <c r="P2527" s="5"/>
      <c r="Q2527" s="10"/>
      <c r="R2527" s="37"/>
      <c r="S2527" s="5"/>
      <c r="T2527" s="6"/>
      <c r="U2527" s="10"/>
      <c r="V2527" s="10"/>
      <c r="W2527" s="12"/>
      <c r="X2527" s="5"/>
      <c r="Y2527" s="11"/>
      <c r="Z2527" s="2"/>
      <c r="AA2527" s="64"/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2"/>
      <c r="DH2527" s="1"/>
      <c r="DI2527" s="1"/>
      <c r="DJ2527" s="1"/>
      <c r="DK2527" s="1"/>
      <c r="DL2527" s="1"/>
      <c r="DM2527" s="1"/>
    </row>
    <row r="2528" spans="1:117" x14ac:dyDescent="0.2">
      <c r="A2528" s="97"/>
      <c r="B2528" s="5"/>
      <c r="C2528" s="5"/>
      <c r="D2528" s="63"/>
      <c r="E2528" s="11"/>
      <c r="F2528" s="143"/>
      <c r="G2528" s="9"/>
      <c r="H2528" s="64"/>
      <c r="I2528" s="64"/>
      <c r="J2528" s="1"/>
      <c r="K2528" s="1"/>
      <c r="L2528" s="5"/>
      <c r="M2528" s="12"/>
      <c r="N2528" s="12"/>
      <c r="O2528" s="5"/>
      <c r="P2528" s="5"/>
      <c r="Q2528" s="10"/>
      <c r="R2528" s="37"/>
      <c r="S2528" s="5"/>
      <c r="T2528" s="6"/>
      <c r="U2528" s="10"/>
      <c r="V2528" s="10"/>
      <c r="W2528" s="12"/>
      <c r="X2528" s="5"/>
      <c r="Y2528" s="11"/>
      <c r="Z2528" s="2"/>
      <c r="AA2528" s="64"/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2"/>
      <c r="DH2528" s="1"/>
      <c r="DI2528" s="1"/>
      <c r="DJ2528" s="1"/>
      <c r="DK2528" s="1"/>
      <c r="DL2528" s="1"/>
      <c r="DM2528" s="1"/>
    </row>
    <row r="2529" spans="1:117" x14ac:dyDescent="0.2">
      <c r="A2529" s="97"/>
      <c r="B2529" s="5"/>
      <c r="C2529" s="5"/>
      <c r="D2529" s="63"/>
      <c r="E2529" s="11"/>
      <c r="F2529" s="143"/>
      <c r="G2529" s="9"/>
      <c r="H2529" s="64"/>
      <c r="I2529" s="64"/>
      <c r="J2529" s="1"/>
      <c r="K2529" s="1"/>
      <c r="L2529" s="5"/>
      <c r="M2529" s="12"/>
      <c r="N2529" s="12"/>
      <c r="O2529" s="5"/>
      <c r="P2529" s="5"/>
      <c r="Q2529" s="10"/>
      <c r="R2529" s="37"/>
      <c r="S2529" s="5"/>
      <c r="T2529" s="6"/>
      <c r="U2529" s="10"/>
      <c r="V2529" s="10"/>
      <c r="W2529" s="12"/>
      <c r="X2529" s="5"/>
      <c r="Y2529" s="11"/>
      <c r="Z2529" s="2"/>
      <c r="AA2529" s="64"/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2"/>
      <c r="DH2529" s="1"/>
      <c r="DI2529" s="1"/>
      <c r="DJ2529" s="1"/>
      <c r="DK2529" s="1"/>
      <c r="DL2529" s="1"/>
      <c r="DM2529" s="1"/>
    </row>
    <row r="2530" spans="1:117" x14ac:dyDescent="0.2">
      <c r="A2530" s="97"/>
      <c r="B2530" s="5"/>
      <c r="C2530" s="5"/>
      <c r="D2530" s="63"/>
      <c r="E2530" s="11"/>
      <c r="F2530" s="143"/>
      <c r="G2530" s="9"/>
      <c r="H2530" s="64"/>
      <c r="I2530" s="64"/>
      <c r="J2530" s="1"/>
      <c r="K2530" s="1"/>
      <c r="L2530" s="5"/>
      <c r="M2530" s="12"/>
      <c r="N2530" s="12"/>
      <c r="O2530" s="5"/>
      <c r="P2530" s="5"/>
      <c r="Q2530" s="10"/>
      <c r="R2530" s="37"/>
      <c r="S2530" s="5"/>
      <c r="T2530" s="6"/>
      <c r="U2530" s="10"/>
      <c r="V2530" s="10"/>
      <c r="W2530" s="12"/>
      <c r="X2530" s="5"/>
      <c r="Y2530" s="11"/>
      <c r="Z2530" s="2"/>
      <c r="AA2530" s="64"/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2"/>
      <c r="DH2530" s="1"/>
      <c r="DI2530" s="1"/>
      <c r="DJ2530" s="1"/>
      <c r="DK2530" s="1"/>
      <c r="DL2530" s="1"/>
      <c r="DM2530" s="1"/>
    </row>
    <row r="2531" spans="1:117" x14ac:dyDescent="0.2">
      <c r="A2531" s="97"/>
      <c r="B2531" s="5"/>
      <c r="C2531" s="5"/>
      <c r="D2531" s="63"/>
      <c r="E2531" s="11"/>
      <c r="F2531" s="143"/>
      <c r="G2531" s="9"/>
      <c r="H2531" s="64"/>
      <c r="I2531" s="64"/>
      <c r="J2531" s="1"/>
      <c r="K2531" s="1"/>
      <c r="L2531" s="5"/>
      <c r="M2531" s="12"/>
      <c r="N2531" s="12"/>
      <c r="O2531" s="5"/>
      <c r="P2531" s="5"/>
      <c r="Q2531" s="10"/>
      <c r="R2531" s="37"/>
      <c r="S2531" s="5"/>
      <c r="T2531" s="6"/>
      <c r="U2531" s="10"/>
      <c r="V2531" s="10"/>
      <c r="W2531" s="12"/>
      <c r="X2531" s="5"/>
      <c r="Y2531" s="11"/>
      <c r="Z2531" s="2"/>
      <c r="AA2531" s="64"/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2"/>
      <c r="DH2531" s="1"/>
      <c r="DI2531" s="1"/>
      <c r="DJ2531" s="1"/>
      <c r="DK2531" s="1"/>
      <c r="DL2531" s="1"/>
      <c r="DM2531" s="1"/>
    </row>
    <row r="2532" spans="1:117" x14ac:dyDescent="0.2">
      <c r="A2532" s="97"/>
      <c r="B2532" s="5"/>
      <c r="C2532" s="5"/>
      <c r="D2532" s="63"/>
      <c r="E2532" s="11"/>
      <c r="F2532" s="143"/>
      <c r="G2532" s="9"/>
      <c r="H2532" s="64"/>
      <c r="I2532" s="64"/>
      <c r="J2532" s="1"/>
      <c r="K2532" s="1"/>
      <c r="L2532" s="5"/>
      <c r="M2532" s="12"/>
      <c r="N2532" s="12"/>
      <c r="O2532" s="5"/>
      <c r="P2532" s="5"/>
      <c r="Q2532" s="10"/>
      <c r="R2532" s="37"/>
      <c r="S2532" s="5"/>
      <c r="T2532" s="6"/>
      <c r="U2532" s="10"/>
      <c r="V2532" s="10"/>
      <c r="W2532" s="12"/>
      <c r="X2532" s="5"/>
      <c r="Y2532" s="11"/>
      <c r="Z2532" s="2"/>
      <c r="AA2532" s="64"/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2"/>
      <c r="DH2532" s="1"/>
      <c r="DI2532" s="1"/>
      <c r="DJ2532" s="1"/>
      <c r="DK2532" s="1"/>
      <c r="DL2532" s="1"/>
      <c r="DM2532" s="1"/>
    </row>
    <row r="2533" spans="1:117" x14ac:dyDescent="0.2">
      <c r="A2533" s="97"/>
      <c r="B2533" s="5"/>
      <c r="C2533" s="5"/>
      <c r="D2533" s="63"/>
      <c r="E2533" s="11"/>
      <c r="F2533" s="143"/>
      <c r="G2533" s="9"/>
      <c r="H2533" s="64"/>
      <c r="I2533" s="64"/>
      <c r="J2533" s="1"/>
      <c r="K2533" s="1"/>
      <c r="L2533" s="5"/>
      <c r="M2533" s="12"/>
      <c r="N2533" s="12"/>
      <c r="O2533" s="5"/>
      <c r="P2533" s="5"/>
      <c r="Q2533" s="10"/>
      <c r="R2533" s="37"/>
      <c r="S2533" s="5"/>
      <c r="T2533" s="6"/>
      <c r="U2533" s="10"/>
      <c r="V2533" s="10"/>
      <c r="W2533" s="12"/>
      <c r="X2533" s="5"/>
      <c r="Y2533" s="11"/>
      <c r="Z2533" s="2"/>
      <c r="AA2533" s="64"/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2"/>
      <c r="DH2533" s="1"/>
      <c r="DI2533" s="1"/>
      <c r="DJ2533" s="1"/>
      <c r="DK2533" s="1"/>
      <c r="DL2533" s="1"/>
      <c r="DM2533" s="1"/>
    </row>
    <row r="2534" spans="1:117" x14ac:dyDescent="0.2">
      <c r="A2534" s="97"/>
      <c r="B2534" s="5"/>
      <c r="C2534" s="5"/>
      <c r="D2534" s="63"/>
      <c r="E2534" s="11"/>
      <c r="F2534" s="143"/>
      <c r="G2534" s="9"/>
      <c r="H2534" s="64"/>
      <c r="I2534" s="64"/>
      <c r="J2534" s="1"/>
      <c r="K2534" s="1"/>
      <c r="L2534" s="5"/>
      <c r="M2534" s="12"/>
      <c r="N2534" s="12"/>
      <c r="O2534" s="5"/>
      <c r="P2534" s="5"/>
      <c r="Q2534" s="10"/>
      <c r="R2534" s="37"/>
      <c r="S2534" s="5"/>
      <c r="T2534" s="6"/>
      <c r="U2534" s="10"/>
      <c r="V2534" s="10"/>
      <c r="W2534" s="12"/>
      <c r="X2534" s="5"/>
      <c r="Y2534" s="11"/>
      <c r="Z2534" s="2"/>
      <c r="AA2534" s="64"/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2"/>
      <c r="DH2534" s="1"/>
      <c r="DI2534" s="1"/>
      <c r="DJ2534" s="1"/>
      <c r="DK2534" s="1"/>
      <c r="DL2534" s="1"/>
      <c r="DM2534" s="1"/>
    </row>
    <row r="2535" spans="1:117" x14ac:dyDescent="0.2">
      <c r="A2535" s="97"/>
      <c r="B2535" s="5"/>
      <c r="C2535" s="5"/>
      <c r="D2535" s="63"/>
      <c r="E2535" s="11"/>
      <c r="F2535" s="143"/>
      <c r="G2535" s="9"/>
      <c r="H2535" s="64"/>
      <c r="I2535" s="64"/>
      <c r="J2535" s="1"/>
      <c r="K2535" s="1"/>
      <c r="L2535" s="5"/>
      <c r="M2535" s="12"/>
      <c r="N2535" s="12"/>
      <c r="O2535" s="5"/>
      <c r="P2535" s="5"/>
      <c r="Q2535" s="10"/>
      <c r="R2535" s="37"/>
      <c r="S2535" s="5"/>
      <c r="T2535" s="6"/>
      <c r="U2535" s="10"/>
      <c r="V2535" s="10"/>
      <c r="W2535" s="12"/>
      <c r="X2535" s="5"/>
      <c r="Y2535" s="11"/>
      <c r="Z2535" s="2"/>
      <c r="AA2535" s="64"/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2"/>
      <c r="DH2535" s="1"/>
      <c r="DI2535" s="1"/>
      <c r="DJ2535" s="1"/>
      <c r="DK2535" s="1"/>
      <c r="DL2535" s="1"/>
      <c r="DM2535" s="1"/>
    </row>
    <row r="2536" spans="1:117" x14ac:dyDescent="0.2">
      <c r="A2536" s="97"/>
      <c r="B2536" s="5"/>
      <c r="C2536" s="5"/>
      <c r="D2536" s="63"/>
      <c r="E2536" s="11"/>
      <c r="F2536" s="143"/>
      <c r="G2536" s="9"/>
      <c r="H2536" s="64"/>
      <c r="I2536" s="64"/>
      <c r="J2536" s="1"/>
      <c r="K2536" s="1"/>
      <c r="L2536" s="5"/>
      <c r="M2536" s="12"/>
      <c r="N2536" s="12"/>
      <c r="O2536" s="5"/>
      <c r="P2536" s="5"/>
      <c r="Q2536" s="10"/>
      <c r="R2536" s="37"/>
      <c r="S2536" s="5"/>
      <c r="T2536" s="6"/>
      <c r="U2536" s="10"/>
      <c r="V2536" s="10"/>
      <c r="W2536" s="12"/>
      <c r="X2536" s="5"/>
      <c r="Y2536" s="11"/>
      <c r="Z2536" s="2"/>
      <c r="AA2536" s="64"/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2"/>
      <c r="DH2536" s="1"/>
      <c r="DI2536" s="1"/>
      <c r="DJ2536" s="1"/>
      <c r="DK2536" s="1"/>
      <c r="DL2536" s="1"/>
      <c r="DM2536" s="1"/>
    </row>
    <row r="2537" spans="1:117" x14ac:dyDescent="0.2">
      <c r="A2537" s="97"/>
      <c r="B2537" s="5"/>
      <c r="C2537" s="5"/>
      <c r="D2537" s="63"/>
      <c r="E2537" s="11"/>
      <c r="F2537" s="143"/>
      <c r="G2537" s="9"/>
      <c r="H2537" s="64"/>
      <c r="I2537" s="64"/>
      <c r="J2537" s="1"/>
      <c r="K2537" s="1"/>
      <c r="L2537" s="5"/>
      <c r="M2537" s="12"/>
      <c r="N2537" s="12"/>
      <c r="O2537" s="5"/>
      <c r="P2537" s="5"/>
      <c r="Q2537" s="10"/>
      <c r="R2537" s="37"/>
      <c r="S2537" s="5"/>
      <c r="T2537" s="6"/>
      <c r="U2537" s="10"/>
      <c r="V2537" s="10"/>
      <c r="W2537" s="12"/>
      <c r="X2537" s="5"/>
      <c r="Y2537" s="11"/>
      <c r="Z2537" s="2"/>
      <c r="AA2537" s="64"/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2"/>
      <c r="DH2537" s="1"/>
      <c r="DI2537" s="1"/>
      <c r="DJ2537" s="1"/>
      <c r="DK2537" s="1"/>
      <c r="DL2537" s="1"/>
      <c r="DM2537" s="1"/>
    </row>
    <row r="2538" spans="1:117" x14ac:dyDescent="0.2">
      <c r="A2538" s="97"/>
      <c r="B2538" s="5"/>
      <c r="C2538" s="5"/>
      <c r="D2538" s="63"/>
      <c r="E2538" s="11"/>
      <c r="F2538" s="143"/>
      <c r="G2538" s="9"/>
      <c r="H2538" s="64"/>
      <c r="I2538" s="64"/>
      <c r="J2538" s="1"/>
      <c r="K2538" s="1"/>
      <c r="L2538" s="5"/>
      <c r="M2538" s="12"/>
      <c r="N2538" s="12"/>
      <c r="O2538" s="5"/>
      <c r="P2538" s="5"/>
      <c r="Q2538" s="10"/>
      <c r="R2538" s="37"/>
      <c r="S2538" s="5"/>
      <c r="T2538" s="6"/>
      <c r="U2538" s="10"/>
      <c r="V2538" s="10"/>
      <c r="W2538" s="12"/>
      <c r="X2538" s="5"/>
      <c r="Y2538" s="11"/>
      <c r="Z2538" s="2"/>
      <c r="AA2538" s="64"/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2"/>
      <c r="DH2538" s="1"/>
      <c r="DI2538" s="1"/>
      <c r="DJ2538" s="1"/>
      <c r="DK2538" s="1"/>
      <c r="DL2538" s="1"/>
      <c r="DM2538" s="1"/>
    </row>
    <row r="2539" spans="1:117" x14ac:dyDescent="0.2">
      <c r="A2539" s="97"/>
      <c r="B2539" s="5"/>
      <c r="C2539" s="5"/>
      <c r="D2539" s="63"/>
      <c r="E2539" s="11"/>
      <c r="F2539" s="143"/>
      <c r="G2539" s="9"/>
      <c r="H2539" s="64"/>
      <c r="I2539" s="64"/>
      <c r="J2539" s="1"/>
      <c r="K2539" s="1"/>
      <c r="L2539" s="5"/>
      <c r="M2539" s="12"/>
      <c r="N2539" s="12"/>
      <c r="O2539" s="5"/>
      <c r="P2539" s="5"/>
      <c r="Q2539" s="10"/>
      <c r="R2539" s="37"/>
      <c r="S2539" s="5"/>
      <c r="T2539" s="6"/>
      <c r="U2539" s="10"/>
      <c r="V2539" s="10"/>
      <c r="W2539" s="12"/>
      <c r="X2539" s="5"/>
      <c r="Y2539" s="11"/>
      <c r="Z2539" s="2"/>
      <c r="AA2539" s="64"/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2"/>
      <c r="DH2539" s="1"/>
      <c r="DI2539" s="1"/>
      <c r="DJ2539" s="1"/>
      <c r="DK2539" s="1"/>
      <c r="DL2539" s="1"/>
      <c r="DM2539" s="1"/>
    </row>
    <row r="2540" spans="1:117" x14ac:dyDescent="0.2">
      <c r="A2540" s="97"/>
      <c r="B2540" s="5"/>
      <c r="C2540" s="5"/>
      <c r="D2540" s="63"/>
      <c r="E2540" s="11"/>
      <c r="F2540" s="143"/>
      <c r="G2540" s="9"/>
      <c r="H2540" s="64"/>
      <c r="I2540" s="64"/>
      <c r="J2540" s="1"/>
      <c r="K2540" s="1"/>
      <c r="L2540" s="5"/>
      <c r="M2540" s="12"/>
      <c r="N2540" s="12"/>
      <c r="O2540" s="5"/>
      <c r="P2540" s="5"/>
      <c r="Q2540" s="10"/>
      <c r="R2540" s="37"/>
      <c r="S2540" s="5"/>
      <c r="T2540" s="6"/>
      <c r="U2540" s="10"/>
      <c r="V2540" s="10"/>
      <c r="W2540" s="12"/>
      <c r="X2540" s="5"/>
      <c r="Y2540" s="11"/>
      <c r="Z2540" s="2"/>
      <c r="AA2540" s="64"/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2"/>
      <c r="DH2540" s="1"/>
      <c r="DI2540" s="1"/>
      <c r="DJ2540" s="1"/>
      <c r="DK2540" s="1"/>
      <c r="DL2540" s="1"/>
      <c r="DM2540" s="1"/>
    </row>
    <row r="2541" spans="1:117" x14ac:dyDescent="0.2">
      <c r="A2541" s="97"/>
      <c r="B2541" s="5"/>
      <c r="C2541" s="5"/>
      <c r="D2541" s="63"/>
      <c r="E2541" s="11"/>
      <c r="F2541" s="143"/>
      <c r="G2541" s="9"/>
      <c r="H2541" s="64"/>
      <c r="I2541" s="64"/>
      <c r="J2541" s="1"/>
      <c r="K2541" s="1"/>
      <c r="L2541" s="5"/>
      <c r="M2541" s="12"/>
      <c r="N2541" s="12"/>
      <c r="O2541" s="5"/>
      <c r="P2541" s="5"/>
      <c r="Q2541" s="10"/>
      <c r="R2541" s="37"/>
      <c r="S2541" s="5"/>
      <c r="T2541" s="6"/>
      <c r="U2541" s="10"/>
      <c r="V2541" s="10"/>
      <c r="W2541" s="12"/>
      <c r="X2541" s="5"/>
      <c r="Y2541" s="11"/>
      <c r="Z2541" s="2"/>
      <c r="AA2541" s="64"/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2"/>
      <c r="DH2541" s="1"/>
      <c r="DI2541" s="1"/>
      <c r="DJ2541" s="1"/>
      <c r="DK2541" s="1"/>
      <c r="DL2541" s="1"/>
      <c r="DM2541" s="1"/>
    </row>
    <row r="2542" spans="1:117" x14ac:dyDescent="0.2">
      <c r="A2542" s="97"/>
      <c r="B2542" s="5"/>
      <c r="C2542" s="5"/>
      <c r="D2542" s="63"/>
      <c r="E2542" s="11"/>
      <c r="F2542" s="143"/>
      <c r="G2542" s="9"/>
      <c r="H2542" s="64"/>
      <c r="I2542" s="64"/>
      <c r="J2542" s="1"/>
      <c r="K2542" s="1"/>
      <c r="L2542" s="5"/>
      <c r="M2542" s="12"/>
      <c r="N2542" s="12"/>
      <c r="O2542" s="5"/>
      <c r="P2542" s="5"/>
      <c r="Q2542" s="10"/>
      <c r="R2542" s="37"/>
      <c r="S2542" s="5"/>
      <c r="T2542" s="6"/>
      <c r="U2542" s="10"/>
      <c r="V2542" s="10"/>
      <c r="W2542" s="12"/>
      <c r="X2542" s="5"/>
      <c r="Y2542" s="11"/>
      <c r="Z2542" s="2"/>
      <c r="AA2542" s="64"/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2"/>
      <c r="DH2542" s="1"/>
      <c r="DI2542" s="1"/>
      <c r="DJ2542" s="1"/>
      <c r="DK2542" s="1"/>
      <c r="DL2542" s="1"/>
      <c r="DM2542" s="1"/>
    </row>
    <row r="2543" spans="1:117" x14ac:dyDescent="0.2">
      <c r="A2543" s="97"/>
      <c r="B2543" s="5"/>
      <c r="C2543" s="5"/>
      <c r="D2543" s="63"/>
      <c r="E2543" s="11"/>
      <c r="F2543" s="143"/>
      <c r="G2543" s="9"/>
      <c r="H2543" s="64"/>
      <c r="I2543" s="64"/>
      <c r="J2543" s="1"/>
      <c r="K2543" s="1"/>
      <c r="L2543" s="5"/>
      <c r="M2543" s="12"/>
      <c r="N2543" s="12"/>
      <c r="O2543" s="5"/>
      <c r="P2543" s="5"/>
      <c r="Q2543" s="10"/>
      <c r="R2543" s="37"/>
      <c r="S2543" s="5"/>
      <c r="T2543" s="6"/>
      <c r="U2543" s="10"/>
      <c r="V2543" s="10"/>
      <c r="W2543" s="12"/>
      <c r="X2543" s="5"/>
      <c r="Y2543" s="11"/>
      <c r="Z2543" s="2"/>
      <c r="AA2543" s="64"/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2"/>
      <c r="DH2543" s="1"/>
      <c r="DI2543" s="1"/>
      <c r="DJ2543" s="1"/>
      <c r="DK2543" s="1"/>
      <c r="DL2543" s="1"/>
      <c r="DM2543" s="1"/>
    </row>
    <row r="2544" spans="1:117" x14ac:dyDescent="0.2">
      <c r="A2544" s="97"/>
      <c r="B2544" s="5"/>
      <c r="C2544" s="5"/>
      <c r="D2544" s="63"/>
      <c r="E2544" s="11"/>
      <c r="F2544" s="143"/>
      <c r="G2544" s="9"/>
      <c r="H2544" s="64"/>
      <c r="I2544" s="64"/>
      <c r="J2544" s="1"/>
      <c r="K2544" s="1"/>
      <c r="L2544" s="5"/>
      <c r="M2544" s="12"/>
      <c r="N2544" s="12"/>
      <c r="O2544" s="5"/>
      <c r="P2544" s="5"/>
      <c r="Q2544" s="10"/>
      <c r="R2544" s="37"/>
      <c r="S2544" s="5"/>
      <c r="T2544" s="6"/>
      <c r="U2544" s="10"/>
      <c r="V2544" s="10"/>
      <c r="W2544" s="12"/>
      <c r="X2544" s="5"/>
      <c r="Y2544" s="11"/>
      <c r="Z2544" s="2"/>
      <c r="AA2544" s="64"/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2"/>
      <c r="DH2544" s="1"/>
      <c r="DI2544" s="1"/>
      <c r="DJ2544" s="1"/>
      <c r="DK2544" s="1"/>
      <c r="DL2544" s="1"/>
      <c r="DM2544" s="1"/>
    </row>
    <row r="2545" spans="1:117" x14ac:dyDescent="0.2">
      <c r="A2545" s="97"/>
      <c r="B2545" s="5"/>
      <c r="C2545" s="5"/>
      <c r="D2545" s="63"/>
      <c r="E2545" s="11"/>
      <c r="F2545" s="143"/>
      <c r="G2545" s="9"/>
      <c r="H2545" s="64"/>
      <c r="I2545" s="64"/>
      <c r="J2545" s="1"/>
      <c r="K2545" s="1"/>
      <c r="L2545" s="5"/>
      <c r="M2545" s="12"/>
      <c r="N2545" s="12"/>
      <c r="O2545" s="5"/>
      <c r="P2545" s="5"/>
      <c r="Q2545" s="10"/>
      <c r="R2545" s="37"/>
      <c r="S2545" s="5"/>
      <c r="T2545" s="6"/>
      <c r="U2545" s="10"/>
      <c r="V2545" s="10"/>
      <c r="W2545" s="12"/>
      <c r="X2545" s="5"/>
      <c r="Y2545" s="11"/>
      <c r="Z2545" s="2"/>
      <c r="AA2545" s="64"/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2"/>
      <c r="DH2545" s="1"/>
      <c r="DI2545" s="1"/>
      <c r="DJ2545" s="1"/>
      <c r="DK2545" s="1"/>
      <c r="DL2545" s="1"/>
      <c r="DM2545" s="1"/>
    </row>
    <row r="2546" spans="1:117" x14ac:dyDescent="0.2">
      <c r="A2546" s="97"/>
      <c r="B2546" s="5"/>
      <c r="C2546" s="5"/>
      <c r="D2546" s="63"/>
      <c r="E2546" s="11"/>
      <c r="F2546" s="143"/>
      <c r="G2546" s="9"/>
      <c r="H2546" s="64"/>
      <c r="I2546" s="64"/>
      <c r="J2546" s="1"/>
      <c r="K2546" s="1"/>
      <c r="L2546" s="5"/>
      <c r="M2546" s="12"/>
      <c r="N2546" s="12"/>
      <c r="O2546" s="5"/>
      <c r="P2546" s="5"/>
      <c r="Q2546" s="10"/>
      <c r="R2546" s="37"/>
      <c r="S2546" s="5"/>
      <c r="T2546" s="6"/>
      <c r="U2546" s="10"/>
      <c r="V2546" s="10"/>
      <c r="W2546" s="12"/>
      <c r="X2546" s="5"/>
      <c r="Y2546" s="11"/>
      <c r="Z2546" s="2"/>
      <c r="AA2546" s="64"/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2"/>
      <c r="DH2546" s="1"/>
      <c r="DI2546" s="1"/>
      <c r="DJ2546" s="1"/>
      <c r="DK2546" s="1"/>
      <c r="DL2546" s="1"/>
      <c r="DM2546" s="1"/>
    </row>
    <row r="2547" spans="1:117" x14ac:dyDescent="0.2">
      <c r="A2547" s="97"/>
      <c r="B2547" s="5"/>
      <c r="C2547" s="5"/>
      <c r="D2547" s="63"/>
      <c r="E2547" s="11"/>
      <c r="F2547" s="143"/>
      <c r="G2547" s="9"/>
      <c r="H2547" s="64"/>
      <c r="I2547" s="64"/>
      <c r="J2547" s="1"/>
      <c r="K2547" s="1"/>
      <c r="L2547" s="5"/>
      <c r="M2547" s="12"/>
      <c r="N2547" s="12"/>
      <c r="O2547" s="5"/>
      <c r="P2547" s="5"/>
      <c r="Q2547" s="10"/>
      <c r="R2547" s="37"/>
      <c r="S2547" s="5"/>
      <c r="T2547" s="6"/>
      <c r="U2547" s="10"/>
      <c r="V2547" s="10"/>
      <c r="W2547" s="12"/>
      <c r="X2547" s="5"/>
      <c r="Y2547" s="11"/>
      <c r="Z2547" s="2"/>
      <c r="AA2547" s="64"/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2"/>
      <c r="DH2547" s="1"/>
      <c r="DI2547" s="1"/>
      <c r="DJ2547" s="1"/>
      <c r="DK2547" s="1"/>
      <c r="DL2547" s="1"/>
      <c r="DM2547" s="1"/>
    </row>
    <row r="2548" spans="1:117" x14ac:dyDescent="0.2">
      <c r="A2548" s="97"/>
      <c r="B2548" s="5"/>
      <c r="C2548" s="5"/>
      <c r="D2548" s="63"/>
      <c r="E2548" s="11"/>
      <c r="F2548" s="143"/>
      <c r="G2548" s="9"/>
      <c r="H2548" s="64"/>
      <c r="I2548" s="64"/>
      <c r="J2548" s="1"/>
      <c r="K2548" s="1"/>
      <c r="L2548" s="5"/>
      <c r="M2548" s="12"/>
      <c r="N2548" s="12"/>
      <c r="O2548" s="5"/>
      <c r="P2548" s="5"/>
      <c r="Q2548" s="10"/>
      <c r="R2548" s="37"/>
      <c r="S2548" s="5"/>
      <c r="T2548" s="6"/>
      <c r="U2548" s="10"/>
      <c r="V2548" s="10"/>
      <c r="W2548" s="12"/>
      <c r="X2548" s="5"/>
      <c r="Y2548" s="11"/>
      <c r="Z2548" s="2"/>
      <c r="AA2548" s="64"/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2"/>
      <c r="DH2548" s="1"/>
      <c r="DI2548" s="1"/>
      <c r="DJ2548" s="1"/>
      <c r="DK2548" s="1"/>
      <c r="DL2548" s="1"/>
      <c r="DM2548" s="1"/>
    </row>
    <row r="2549" spans="1:117" x14ac:dyDescent="0.2">
      <c r="A2549" s="97"/>
      <c r="B2549" s="5"/>
      <c r="C2549" s="5"/>
      <c r="D2549" s="63"/>
      <c r="E2549" s="11"/>
      <c r="F2549" s="143"/>
      <c r="G2549" s="9"/>
      <c r="H2549" s="64"/>
      <c r="I2549" s="64"/>
      <c r="J2549" s="1"/>
      <c r="K2549" s="1"/>
      <c r="L2549" s="5"/>
      <c r="M2549" s="12"/>
      <c r="N2549" s="12"/>
      <c r="O2549" s="5"/>
      <c r="P2549" s="5"/>
      <c r="Q2549" s="10"/>
      <c r="R2549" s="37"/>
      <c r="S2549" s="5"/>
      <c r="T2549" s="6"/>
      <c r="U2549" s="10"/>
      <c r="V2549" s="10"/>
      <c r="W2549" s="12"/>
      <c r="X2549" s="5"/>
      <c r="Y2549" s="11"/>
      <c r="Z2549" s="2"/>
      <c r="AA2549" s="64"/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2"/>
      <c r="DH2549" s="1"/>
      <c r="DI2549" s="1"/>
      <c r="DJ2549" s="1"/>
      <c r="DK2549" s="1"/>
      <c r="DL2549" s="1"/>
      <c r="DM2549" s="1"/>
    </row>
    <row r="2550" spans="1:117" x14ac:dyDescent="0.2">
      <c r="A2550" s="97"/>
      <c r="B2550" s="5"/>
      <c r="C2550" s="5"/>
      <c r="D2550" s="63"/>
      <c r="E2550" s="11"/>
      <c r="F2550" s="143"/>
      <c r="G2550" s="9"/>
      <c r="H2550" s="64"/>
      <c r="I2550" s="64"/>
      <c r="J2550" s="1"/>
      <c r="K2550" s="1"/>
      <c r="L2550" s="5"/>
      <c r="M2550" s="12"/>
      <c r="N2550" s="12"/>
      <c r="O2550" s="5"/>
      <c r="P2550" s="5"/>
      <c r="Q2550" s="10"/>
      <c r="R2550" s="37"/>
      <c r="S2550" s="5"/>
      <c r="T2550" s="6"/>
      <c r="U2550" s="10"/>
      <c r="V2550" s="10"/>
      <c r="W2550" s="12"/>
      <c r="X2550" s="5"/>
      <c r="Y2550" s="11"/>
      <c r="Z2550" s="2"/>
      <c r="AA2550" s="64"/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2"/>
      <c r="DH2550" s="1"/>
      <c r="DI2550" s="1"/>
      <c r="DJ2550" s="1"/>
      <c r="DK2550" s="1"/>
      <c r="DL2550" s="1"/>
      <c r="DM2550" s="1"/>
    </row>
    <row r="2551" spans="1:117" x14ac:dyDescent="0.2">
      <c r="A2551" s="97"/>
      <c r="B2551" s="5"/>
      <c r="C2551" s="5"/>
      <c r="D2551" s="63"/>
      <c r="E2551" s="11"/>
      <c r="F2551" s="143"/>
      <c r="G2551" s="9"/>
      <c r="H2551" s="64"/>
      <c r="I2551" s="64"/>
      <c r="J2551" s="1"/>
      <c r="K2551" s="1"/>
      <c r="L2551" s="5"/>
      <c r="M2551" s="12"/>
      <c r="N2551" s="12"/>
      <c r="O2551" s="5"/>
      <c r="P2551" s="5"/>
      <c r="Q2551" s="10"/>
      <c r="R2551" s="37"/>
      <c r="S2551" s="5"/>
      <c r="T2551" s="6"/>
      <c r="U2551" s="10"/>
      <c r="V2551" s="10"/>
      <c r="W2551" s="12"/>
      <c r="X2551" s="5"/>
      <c r="Y2551" s="11"/>
      <c r="Z2551" s="2"/>
      <c r="AA2551" s="64"/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2"/>
      <c r="DH2551" s="1"/>
      <c r="DI2551" s="1"/>
      <c r="DJ2551" s="1"/>
      <c r="DK2551" s="1"/>
      <c r="DL2551" s="1"/>
      <c r="DM2551" s="1"/>
    </row>
    <row r="2552" spans="1:117" x14ac:dyDescent="0.2">
      <c r="A2552" s="97"/>
      <c r="B2552" s="5"/>
      <c r="C2552" s="5"/>
      <c r="D2552" s="63"/>
      <c r="E2552" s="11"/>
      <c r="F2552" s="143"/>
      <c r="G2552" s="9"/>
      <c r="H2552" s="64"/>
      <c r="I2552" s="64"/>
      <c r="J2552" s="1"/>
      <c r="K2552" s="1"/>
      <c r="L2552" s="5"/>
      <c r="M2552" s="12"/>
      <c r="N2552" s="12"/>
      <c r="O2552" s="5"/>
      <c r="P2552" s="5"/>
      <c r="Q2552" s="10"/>
      <c r="R2552" s="37"/>
      <c r="S2552" s="5"/>
      <c r="T2552" s="6"/>
      <c r="U2552" s="10"/>
      <c r="V2552" s="10"/>
      <c r="W2552" s="12"/>
      <c r="X2552" s="5"/>
      <c r="Y2552" s="11"/>
      <c r="Z2552" s="2"/>
      <c r="AA2552" s="64"/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2"/>
      <c r="DH2552" s="1"/>
      <c r="DI2552" s="1"/>
      <c r="DJ2552" s="1"/>
      <c r="DK2552" s="1"/>
      <c r="DL2552" s="1"/>
      <c r="DM2552" s="1"/>
    </row>
    <row r="2553" spans="1:117" x14ac:dyDescent="0.2">
      <c r="A2553" s="97"/>
      <c r="B2553" s="5"/>
      <c r="C2553" s="5"/>
      <c r="D2553" s="63"/>
      <c r="E2553" s="11"/>
      <c r="F2553" s="143"/>
      <c r="G2553" s="9"/>
      <c r="H2553" s="64"/>
      <c r="I2553" s="64"/>
      <c r="J2553" s="1"/>
      <c r="K2553" s="1"/>
      <c r="L2553" s="5"/>
      <c r="M2553" s="12"/>
      <c r="N2553" s="12"/>
      <c r="O2553" s="5"/>
      <c r="P2553" s="5"/>
      <c r="Q2553" s="10"/>
      <c r="R2553" s="37"/>
      <c r="S2553" s="5"/>
      <c r="T2553" s="6"/>
      <c r="U2553" s="10"/>
      <c r="V2553" s="10"/>
      <c r="W2553" s="12"/>
      <c r="X2553" s="5"/>
      <c r="Y2553" s="11"/>
      <c r="Z2553" s="2"/>
      <c r="AA2553" s="64"/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2"/>
      <c r="DH2553" s="1"/>
      <c r="DI2553" s="1"/>
      <c r="DJ2553" s="1"/>
      <c r="DK2553" s="1"/>
      <c r="DL2553" s="1"/>
      <c r="DM2553" s="1"/>
    </row>
    <row r="2554" spans="1:117" x14ac:dyDescent="0.2">
      <c r="A2554" s="97"/>
      <c r="B2554" s="5"/>
      <c r="C2554" s="5"/>
      <c r="D2554" s="63"/>
      <c r="E2554" s="11"/>
      <c r="F2554" s="143"/>
      <c r="G2554" s="9"/>
      <c r="H2554" s="64"/>
      <c r="I2554" s="64"/>
      <c r="J2554" s="1"/>
      <c r="K2554" s="1"/>
      <c r="L2554" s="5"/>
      <c r="M2554" s="12"/>
      <c r="N2554" s="12"/>
      <c r="O2554" s="5"/>
      <c r="P2554" s="5"/>
      <c r="Q2554" s="10"/>
      <c r="R2554" s="37"/>
      <c r="S2554" s="5"/>
      <c r="T2554" s="6"/>
      <c r="U2554" s="10"/>
      <c r="V2554" s="10"/>
      <c r="W2554" s="12"/>
      <c r="X2554" s="5"/>
      <c r="Y2554" s="11"/>
      <c r="Z2554" s="2"/>
      <c r="AA2554" s="64"/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2"/>
      <c r="DH2554" s="1"/>
      <c r="DI2554" s="1"/>
      <c r="DJ2554" s="1"/>
      <c r="DK2554" s="1"/>
      <c r="DL2554" s="1"/>
      <c r="DM2554" s="1"/>
    </row>
    <row r="2555" spans="1:117" x14ac:dyDescent="0.2">
      <c r="A2555" s="97"/>
      <c r="B2555" s="5"/>
      <c r="C2555" s="5"/>
      <c r="D2555" s="63"/>
      <c r="E2555" s="11"/>
      <c r="F2555" s="143"/>
      <c r="G2555" s="9"/>
      <c r="H2555" s="64"/>
      <c r="I2555" s="64"/>
      <c r="J2555" s="1"/>
      <c r="K2555" s="1"/>
      <c r="L2555" s="5"/>
      <c r="M2555" s="12"/>
      <c r="N2555" s="12"/>
      <c r="O2555" s="5"/>
      <c r="P2555" s="5"/>
      <c r="Q2555" s="10"/>
      <c r="R2555" s="37"/>
      <c r="S2555" s="5"/>
      <c r="T2555" s="6"/>
      <c r="U2555" s="10"/>
      <c r="V2555" s="10"/>
      <c r="W2555" s="12"/>
      <c r="X2555" s="5"/>
      <c r="Y2555" s="11"/>
      <c r="Z2555" s="2"/>
      <c r="AA2555" s="64"/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2"/>
      <c r="DH2555" s="1"/>
      <c r="DI2555" s="1"/>
      <c r="DJ2555" s="1"/>
      <c r="DK2555" s="1"/>
      <c r="DL2555" s="1"/>
      <c r="DM2555" s="1"/>
    </row>
    <row r="2556" spans="1:117" x14ac:dyDescent="0.2">
      <c r="A2556" s="97"/>
      <c r="B2556" s="5"/>
      <c r="C2556" s="5"/>
      <c r="D2556" s="63"/>
      <c r="E2556" s="11"/>
      <c r="F2556" s="143"/>
      <c r="G2556" s="9"/>
      <c r="H2556" s="64"/>
      <c r="I2556" s="64"/>
      <c r="J2556" s="1"/>
      <c r="K2556" s="1"/>
      <c r="L2556" s="5"/>
      <c r="M2556" s="12"/>
      <c r="N2556" s="12"/>
      <c r="O2556" s="5"/>
      <c r="P2556" s="5"/>
      <c r="Q2556" s="10"/>
      <c r="R2556" s="37"/>
      <c r="S2556" s="5"/>
      <c r="T2556" s="6"/>
      <c r="U2556" s="10"/>
      <c r="V2556" s="10"/>
      <c r="W2556" s="12"/>
      <c r="X2556" s="5"/>
      <c r="Y2556" s="11"/>
      <c r="Z2556" s="2"/>
      <c r="AA2556" s="64"/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2"/>
      <c r="DH2556" s="1"/>
      <c r="DI2556" s="1"/>
      <c r="DJ2556" s="1"/>
      <c r="DK2556" s="1"/>
      <c r="DL2556" s="1"/>
      <c r="DM2556" s="1"/>
    </row>
    <row r="2557" spans="1:117" x14ac:dyDescent="0.2">
      <c r="A2557" s="97"/>
      <c r="B2557" s="5"/>
      <c r="C2557" s="5"/>
      <c r="D2557" s="63"/>
      <c r="E2557" s="11"/>
      <c r="F2557" s="143"/>
      <c r="G2557" s="9"/>
      <c r="H2557" s="64"/>
      <c r="I2557" s="64"/>
      <c r="J2557" s="1"/>
      <c r="K2557" s="1"/>
      <c r="L2557" s="5"/>
      <c r="M2557" s="12"/>
      <c r="N2557" s="12"/>
      <c r="O2557" s="5"/>
      <c r="P2557" s="5"/>
      <c r="Q2557" s="10"/>
      <c r="R2557" s="37"/>
      <c r="S2557" s="5"/>
      <c r="T2557" s="6"/>
      <c r="U2557" s="10"/>
      <c r="V2557" s="10"/>
      <c r="W2557" s="12"/>
      <c r="X2557" s="5"/>
      <c r="Y2557" s="11"/>
      <c r="Z2557" s="2"/>
      <c r="AA2557" s="64"/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2"/>
      <c r="DH2557" s="1"/>
      <c r="DI2557" s="1"/>
      <c r="DJ2557" s="1"/>
      <c r="DK2557" s="1"/>
      <c r="DL2557" s="1"/>
      <c r="DM2557" s="1"/>
    </row>
    <row r="2558" spans="1:117" x14ac:dyDescent="0.2">
      <c r="A2558" s="97"/>
      <c r="B2558" s="5"/>
      <c r="C2558" s="5"/>
      <c r="D2558" s="63"/>
      <c r="E2558" s="11"/>
      <c r="F2558" s="143"/>
      <c r="G2558" s="9"/>
      <c r="H2558" s="64"/>
      <c r="I2558" s="64"/>
      <c r="J2558" s="1"/>
      <c r="K2558" s="1"/>
      <c r="L2558" s="5"/>
      <c r="M2558" s="12"/>
      <c r="N2558" s="12"/>
      <c r="O2558" s="5"/>
      <c r="P2558" s="5"/>
      <c r="Q2558" s="10"/>
      <c r="R2558" s="37"/>
      <c r="S2558" s="5"/>
      <c r="T2558" s="6"/>
      <c r="U2558" s="10"/>
      <c r="V2558" s="10"/>
      <c r="W2558" s="12"/>
      <c r="X2558" s="5"/>
      <c r="Y2558" s="11"/>
      <c r="Z2558" s="2"/>
      <c r="AA2558" s="64"/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2"/>
      <c r="DH2558" s="1"/>
      <c r="DI2558" s="1"/>
      <c r="DJ2558" s="1"/>
      <c r="DK2558" s="1"/>
      <c r="DL2558" s="1"/>
      <c r="DM2558" s="1"/>
    </row>
    <row r="2559" spans="1:117" x14ac:dyDescent="0.2">
      <c r="A2559" s="97"/>
      <c r="B2559" s="5"/>
      <c r="C2559" s="5"/>
      <c r="D2559" s="63"/>
      <c r="E2559" s="11"/>
      <c r="F2559" s="143"/>
      <c r="G2559" s="9"/>
      <c r="H2559" s="64"/>
      <c r="I2559" s="64"/>
      <c r="J2559" s="1"/>
      <c r="K2559" s="1"/>
      <c r="L2559" s="5"/>
      <c r="M2559" s="12"/>
      <c r="N2559" s="12"/>
      <c r="O2559" s="5"/>
      <c r="P2559" s="5"/>
      <c r="Q2559" s="10"/>
      <c r="R2559" s="37"/>
      <c r="S2559" s="5"/>
      <c r="T2559" s="6"/>
      <c r="U2559" s="10"/>
      <c r="V2559" s="10"/>
      <c r="W2559" s="12"/>
      <c r="X2559" s="5"/>
      <c r="Y2559" s="11"/>
      <c r="Z2559" s="2"/>
      <c r="AA2559" s="64"/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2"/>
      <c r="DH2559" s="1"/>
      <c r="DI2559" s="1"/>
      <c r="DJ2559" s="1"/>
      <c r="DK2559" s="1"/>
      <c r="DL2559" s="1"/>
      <c r="DM2559" s="1"/>
    </row>
    <row r="2560" spans="1:117" x14ac:dyDescent="0.2">
      <c r="A2560" s="97"/>
      <c r="B2560" s="5"/>
      <c r="C2560" s="5"/>
      <c r="D2560" s="63"/>
      <c r="E2560" s="11"/>
      <c r="F2560" s="143"/>
      <c r="G2560" s="9"/>
      <c r="H2560" s="64"/>
      <c r="I2560" s="64"/>
      <c r="J2560" s="1"/>
      <c r="K2560" s="1"/>
      <c r="L2560" s="5"/>
      <c r="M2560" s="12"/>
      <c r="N2560" s="12"/>
      <c r="O2560" s="5"/>
      <c r="P2560" s="5"/>
      <c r="Q2560" s="10"/>
      <c r="R2560" s="37"/>
      <c r="S2560" s="5"/>
      <c r="T2560" s="6"/>
      <c r="U2560" s="10"/>
      <c r="V2560" s="10"/>
      <c r="W2560" s="12"/>
      <c r="X2560" s="5"/>
      <c r="Y2560" s="11"/>
      <c r="Z2560" s="2"/>
      <c r="AA2560" s="64"/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2"/>
      <c r="DH2560" s="1"/>
      <c r="DI2560" s="1"/>
      <c r="DJ2560" s="1"/>
      <c r="DK2560" s="1"/>
      <c r="DL2560" s="1"/>
      <c r="DM2560" s="1"/>
    </row>
    <row r="2561" spans="1:117" x14ac:dyDescent="0.2">
      <c r="A2561" s="97"/>
      <c r="B2561" s="5"/>
      <c r="C2561" s="5"/>
      <c r="D2561" s="63"/>
      <c r="E2561" s="11"/>
      <c r="F2561" s="143"/>
      <c r="G2561" s="9"/>
      <c r="H2561" s="64"/>
      <c r="I2561" s="64"/>
      <c r="J2561" s="1"/>
      <c r="K2561" s="1"/>
      <c r="L2561" s="5"/>
      <c r="M2561" s="12"/>
      <c r="N2561" s="12"/>
      <c r="O2561" s="5"/>
      <c r="P2561" s="5"/>
      <c r="Q2561" s="10"/>
      <c r="R2561" s="37"/>
      <c r="S2561" s="5"/>
      <c r="T2561" s="6"/>
      <c r="U2561" s="10"/>
      <c r="V2561" s="10"/>
      <c r="W2561" s="12"/>
      <c r="X2561" s="5"/>
      <c r="Y2561" s="11"/>
      <c r="Z2561" s="2"/>
      <c r="AA2561" s="64"/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2"/>
      <c r="DH2561" s="1"/>
      <c r="DI2561" s="1"/>
      <c r="DJ2561" s="1"/>
      <c r="DK2561" s="1"/>
      <c r="DL2561" s="1"/>
      <c r="DM2561" s="1"/>
    </row>
    <row r="2562" spans="1:117" x14ac:dyDescent="0.2">
      <c r="A2562" s="97"/>
      <c r="B2562" s="5"/>
      <c r="C2562" s="5"/>
      <c r="D2562" s="63"/>
      <c r="E2562" s="11"/>
      <c r="F2562" s="143"/>
      <c r="G2562" s="9"/>
      <c r="H2562" s="64"/>
      <c r="I2562" s="64"/>
      <c r="J2562" s="1"/>
      <c r="K2562" s="1"/>
      <c r="L2562" s="5"/>
      <c r="M2562" s="12"/>
      <c r="N2562" s="12"/>
      <c r="O2562" s="5"/>
      <c r="P2562" s="5"/>
      <c r="Q2562" s="10"/>
      <c r="R2562" s="37"/>
      <c r="S2562" s="5"/>
      <c r="T2562" s="6"/>
      <c r="U2562" s="10"/>
      <c r="V2562" s="10"/>
      <c r="W2562" s="12"/>
      <c r="X2562" s="5"/>
      <c r="Y2562" s="11"/>
      <c r="Z2562" s="2"/>
      <c r="AA2562" s="64"/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2"/>
      <c r="DH2562" s="1"/>
      <c r="DI2562" s="1"/>
      <c r="DJ2562" s="1"/>
      <c r="DK2562" s="1"/>
      <c r="DL2562" s="1"/>
      <c r="DM2562" s="1"/>
    </row>
    <row r="2563" spans="1:117" x14ac:dyDescent="0.2">
      <c r="A2563" s="97"/>
      <c r="B2563" s="5"/>
      <c r="C2563" s="5"/>
      <c r="D2563" s="63"/>
      <c r="E2563" s="11"/>
      <c r="F2563" s="143"/>
      <c r="G2563" s="9"/>
      <c r="H2563" s="64"/>
      <c r="I2563" s="64"/>
      <c r="J2563" s="1"/>
      <c r="K2563" s="1"/>
      <c r="L2563" s="5"/>
      <c r="M2563" s="12"/>
      <c r="N2563" s="12"/>
      <c r="O2563" s="5"/>
      <c r="P2563" s="5"/>
      <c r="Q2563" s="10"/>
      <c r="R2563" s="37"/>
      <c r="S2563" s="5"/>
      <c r="T2563" s="6"/>
      <c r="U2563" s="10"/>
      <c r="V2563" s="10"/>
      <c r="W2563" s="12"/>
      <c r="X2563" s="5"/>
      <c r="Y2563" s="11"/>
      <c r="Z2563" s="2"/>
      <c r="AA2563" s="64"/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2"/>
      <c r="DH2563" s="1"/>
      <c r="DI2563" s="1"/>
      <c r="DJ2563" s="1"/>
      <c r="DK2563" s="1"/>
      <c r="DL2563" s="1"/>
      <c r="DM2563" s="1"/>
    </row>
    <row r="2564" spans="1:117" x14ac:dyDescent="0.2">
      <c r="A2564" s="97"/>
      <c r="B2564" s="5"/>
      <c r="C2564" s="5"/>
      <c r="D2564" s="63"/>
      <c r="E2564" s="11"/>
      <c r="F2564" s="143"/>
      <c r="G2564" s="9"/>
      <c r="H2564" s="64"/>
      <c r="I2564" s="64"/>
      <c r="J2564" s="1"/>
      <c r="K2564" s="1"/>
      <c r="L2564" s="5"/>
      <c r="M2564" s="12"/>
      <c r="N2564" s="12"/>
      <c r="O2564" s="5"/>
      <c r="P2564" s="5"/>
      <c r="Q2564" s="10"/>
      <c r="R2564" s="37"/>
      <c r="S2564" s="5"/>
      <c r="T2564" s="6"/>
      <c r="U2564" s="10"/>
      <c r="V2564" s="10"/>
      <c r="W2564" s="12"/>
      <c r="X2564" s="5"/>
      <c r="Y2564" s="11"/>
      <c r="Z2564" s="2"/>
      <c r="AA2564" s="64"/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2"/>
      <c r="DH2564" s="1"/>
      <c r="DI2564" s="1"/>
      <c r="DJ2564" s="1"/>
      <c r="DK2564" s="1"/>
      <c r="DL2564" s="1"/>
      <c r="DM2564" s="1"/>
    </row>
    <row r="2565" spans="1:117" x14ac:dyDescent="0.2">
      <c r="A2565" s="97"/>
      <c r="B2565" s="5"/>
      <c r="C2565" s="5"/>
      <c r="D2565" s="63"/>
      <c r="E2565" s="11"/>
      <c r="F2565" s="143"/>
      <c r="G2565" s="9"/>
      <c r="H2565" s="64"/>
      <c r="I2565" s="64"/>
      <c r="J2565" s="1"/>
      <c r="K2565" s="1"/>
      <c r="L2565" s="5"/>
      <c r="M2565" s="12"/>
      <c r="N2565" s="12"/>
      <c r="O2565" s="5"/>
      <c r="P2565" s="5"/>
      <c r="Q2565" s="10"/>
      <c r="R2565" s="37"/>
      <c r="S2565" s="5"/>
      <c r="T2565" s="6"/>
      <c r="U2565" s="10"/>
      <c r="V2565" s="10"/>
      <c r="W2565" s="12"/>
      <c r="X2565" s="5"/>
      <c r="Y2565" s="11"/>
      <c r="Z2565" s="2"/>
      <c r="AA2565" s="64"/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2"/>
      <c r="DH2565" s="1"/>
      <c r="DI2565" s="1"/>
      <c r="DJ2565" s="1"/>
      <c r="DK2565" s="1"/>
      <c r="DL2565" s="1"/>
      <c r="DM2565" s="1"/>
    </row>
    <row r="2566" spans="1:117" x14ac:dyDescent="0.2">
      <c r="A2566" s="97"/>
      <c r="B2566" s="5"/>
      <c r="C2566" s="5"/>
      <c r="D2566" s="63"/>
      <c r="E2566" s="11"/>
      <c r="F2566" s="143"/>
      <c r="G2566" s="9"/>
      <c r="H2566" s="64"/>
      <c r="I2566" s="64"/>
      <c r="J2566" s="1"/>
      <c r="K2566" s="1"/>
      <c r="L2566" s="5"/>
      <c r="M2566" s="12"/>
      <c r="N2566" s="12"/>
      <c r="O2566" s="5"/>
      <c r="P2566" s="5"/>
      <c r="Q2566" s="10"/>
      <c r="R2566" s="37"/>
      <c r="S2566" s="5"/>
      <c r="T2566" s="6"/>
      <c r="U2566" s="10"/>
      <c r="V2566" s="10"/>
      <c r="W2566" s="12"/>
      <c r="X2566" s="5"/>
      <c r="Y2566" s="11"/>
      <c r="Z2566" s="2"/>
      <c r="AA2566" s="64"/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2"/>
      <c r="DH2566" s="1"/>
      <c r="DI2566" s="1"/>
      <c r="DJ2566" s="1"/>
      <c r="DK2566" s="1"/>
      <c r="DL2566" s="1"/>
      <c r="DM2566" s="1"/>
    </row>
    <row r="2567" spans="1:117" x14ac:dyDescent="0.2">
      <c r="A2567" s="97"/>
      <c r="B2567" s="5"/>
      <c r="C2567" s="5"/>
      <c r="D2567" s="63"/>
      <c r="E2567" s="11"/>
      <c r="F2567" s="143"/>
      <c r="G2567" s="9"/>
      <c r="H2567" s="64"/>
      <c r="I2567" s="64"/>
      <c r="J2567" s="1"/>
      <c r="K2567" s="1"/>
      <c r="L2567" s="5"/>
      <c r="M2567" s="12"/>
      <c r="N2567" s="12"/>
      <c r="O2567" s="5"/>
      <c r="P2567" s="5"/>
      <c r="Q2567" s="10"/>
      <c r="R2567" s="37"/>
      <c r="S2567" s="5"/>
      <c r="T2567" s="6"/>
      <c r="U2567" s="10"/>
      <c r="V2567" s="10"/>
      <c r="W2567" s="12"/>
      <c r="X2567" s="5"/>
      <c r="Y2567" s="11"/>
      <c r="Z2567" s="2"/>
      <c r="AA2567" s="64"/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2"/>
      <c r="DH2567" s="1"/>
      <c r="DI2567" s="1"/>
      <c r="DJ2567" s="1"/>
      <c r="DK2567" s="1"/>
      <c r="DL2567" s="1"/>
      <c r="DM2567" s="1"/>
    </row>
    <row r="2568" spans="1:117" x14ac:dyDescent="0.2">
      <c r="A2568" s="97"/>
      <c r="B2568" s="5"/>
      <c r="C2568" s="5"/>
      <c r="D2568" s="63"/>
      <c r="E2568" s="11"/>
      <c r="F2568" s="143"/>
      <c r="G2568" s="9"/>
      <c r="H2568" s="64"/>
      <c r="I2568" s="64"/>
      <c r="J2568" s="1"/>
      <c r="K2568" s="1"/>
      <c r="L2568" s="5"/>
      <c r="M2568" s="12"/>
      <c r="N2568" s="12"/>
      <c r="O2568" s="5"/>
      <c r="P2568" s="5"/>
      <c r="Q2568" s="10"/>
      <c r="R2568" s="37"/>
      <c r="S2568" s="5"/>
      <c r="T2568" s="6"/>
      <c r="U2568" s="10"/>
      <c r="V2568" s="10"/>
      <c r="W2568" s="12"/>
      <c r="X2568" s="5"/>
      <c r="Y2568" s="11"/>
      <c r="Z2568" s="2"/>
      <c r="AA2568" s="64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2"/>
      <c r="DH2568" s="1"/>
      <c r="DI2568" s="1"/>
      <c r="DJ2568" s="1"/>
      <c r="DK2568" s="1"/>
      <c r="DL2568" s="1"/>
      <c r="DM2568" s="1"/>
    </row>
    <row r="2569" spans="1:117" x14ac:dyDescent="0.2">
      <c r="A2569" s="97"/>
      <c r="B2569" s="5"/>
      <c r="C2569" s="5"/>
      <c r="D2569" s="63"/>
      <c r="E2569" s="11"/>
      <c r="F2569" s="143"/>
      <c r="G2569" s="9"/>
      <c r="H2569" s="64"/>
      <c r="I2569" s="64"/>
      <c r="J2569" s="1"/>
      <c r="K2569" s="1"/>
      <c r="L2569" s="5"/>
      <c r="M2569" s="12"/>
      <c r="N2569" s="12"/>
      <c r="O2569" s="5"/>
      <c r="P2569" s="5"/>
      <c r="Q2569" s="10"/>
      <c r="R2569" s="37"/>
      <c r="S2569" s="5"/>
      <c r="T2569" s="6"/>
      <c r="U2569" s="10"/>
      <c r="V2569" s="10"/>
      <c r="W2569" s="12"/>
      <c r="X2569" s="5"/>
      <c r="Y2569" s="11"/>
      <c r="Z2569" s="2"/>
      <c r="AA2569" s="64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2"/>
      <c r="DH2569" s="1"/>
      <c r="DI2569" s="1"/>
      <c r="DJ2569" s="1"/>
      <c r="DK2569" s="1"/>
      <c r="DL2569" s="1"/>
      <c r="DM2569" s="1"/>
    </row>
    <row r="2570" spans="1:117" x14ac:dyDescent="0.2">
      <c r="A2570" s="97"/>
      <c r="B2570" s="5"/>
      <c r="C2570" s="5"/>
      <c r="D2570" s="63"/>
      <c r="E2570" s="11"/>
      <c r="F2570" s="143"/>
      <c r="G2570" s="9"/>
      <c r="H2570" s="64"/>
      <c r="I2570" s="64"/>
      <c r="J2570" s="1"/>
      <c r="K2570" s="1"/>
      <c r="L2570" s="5"/>
      <c r="M2570" s="12"/>
      <c r="N2570" s="12"/>
      <c r="O2570" s="5"/>
      <c r="P2570" s="5"/>
      <c r="Q2570" s="10"/>
      <c r="R2570" s="37"/>
      <c r="S2570" s="5"/>
      <c r="T2570" s="6"/>
      <c r="U2570" s="10"/>
      <c r="V2570" s="10"/>
      <c r="W2570" s="12"/>
      <c r="X2570" s="5"/>
      <c r="Y2570" s="11"/>
      <c r="Z2570" s="2"/>
      <c r="AA2570" s="64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2"/>
      <c r="DH2570" s="1"/>
      <c r="DI2570" s="1"/>
      <c r="DJ2570" s="1"/>
      <c r="DK2570" s="1"/>
      <c r="DL2570" s="1"/>
      <c r="DM2570" s="1"/>
    </row>
    <row r="2571" spans="1:117" x14ac:dyDescent="0.2">
      <c r="A2571" s="97"/>
      <c r="B2571" s="5"/>
      <c r="C2571" s="5"/>
      <c r="D2571" s="63"/>
      <c r="E2571" s="11"/>
      <c r="F2571" s="143"/>
      <c r="G2571" s="9"/>
      <c r="H2571" s="64"/>
      <c r="I2571" s="64"/>
      <c r="J2571" s="1"/>
      <c r="K2571" s="1"/>
      <c r="L2571" s="5"/>
      <c r="M2571" s="12"/>
      <c r="N2571" s="12"/>
      <c r="O2571" s="5"/>
      <c r="P2571" s="5"/>
      <c r="Q2571" s="10"/>
      <c r="R2571" s="37"/>
      <c r="S2571" s="5"/>
      <c r="T2571" s="6"/>
      <c r="U2571" s="10"/>
      <c r="V2571" s="10"/>
      <c r="W2571" s="12"/>
      <c r="X2571" s="5"/>
      <c r="Y2571" s="11"/>
      <c r="Z2571" s="2"/>
      <c r="AA2571" s="64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2"/>
      <c r="DH2571" s="1"/>
      <c r="DI2571" s="1"/>
      <c r="DJ2571" s="1"/>
      <c r="DK2571" s="1"/>
      <c r="DL2571" s="1"/>
      <c r="DM2571" s="1"/>
    </row>
    <row r="2572" spans="1:117" x14ac:dyDescent="0.2">
      <c r="A2572" s="97"/>
      <c r="B2572" s="5"/>
      <c r="C2572" s="5"/>
      <c r="D2572" s="63"/>
      <c r="E2572" s="11"/>
      <c r="F2572" s="143"/>
      <c r="G2572" s="9"/>
      <c r="H2572" s="64"/>
      <c r="I2572" s="64"/>
      <c r="J2572" s="1"/>
      <c r="K2572" s="1"/>
      <c r="L2572" s="5"/>
      <c r="M2572" s="12"/>
      <c r="N2572" s="12"/>
      <c r="O2572" s="5"/>
      <c r="P2572" s="5"/>
      <c r="Q2572" s="10"/>
      <c r="R2572" s="37"/>
      <c r="S2572" s="5"/>
      <c r="T2572" s="6"/>
      <c r="U2572" s="10"/>
      <c r="V2572" s="10"/>
      <c r="W2572" s="12"/>
      <c r="X2572" s="5"/>
      <c r="Y2572" s="11"/>
      <c r="Z2572" s="2"/>
      <c r="AA2572" s="64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2"/>
      <c r="DH2572" s="1"/>
      <c r="DI2572" s="1"/>
      <c r="DJ2572" s="1"/>
      <c r="DK2572" s="1"/>
      <c r="DL2572" s="1"/>
      <c r="DM2572" s="1"/>
    </row>
    <row r="2573" spans="1:117" x14ac:dyDescent="0.2">
      <c r="A2573" s="97"/>
      <c r="B2573" s="5"/>
      <c r="C2573" s="5"/>
      <c r="D2573" s="63"/>
      <c r="E2573" s="11"/>
      <c r="F2573" s="143"/>
      <c r="G2573" s="9"/>
      <c r="H2573" s="64"/>
      <c r="I2573" s="64"/>
      <c r="J2573" s="1"/>
      <c r="K2573" s="1"/>
      <c r="L2573" s="5"/>
      <c r="M2573" s="12"/>
      <c r="N2573" s="12"/>
      <c r="O2573" s="5"/>
      <c r="P2573" s="5"/>
      <c r="Q2573" s="10"/>
      <c r="R2573" s="37"/>
      <c r="S2573" s="5"/>
      <c r="T2573" s="6"/>
      <c r="U2573" s="10"/>
      <c r="V2573" s="10"/>
      <c r="W2573" s="12"/>
      <c r="X2573" s="5"/>
      <c r="Y2573" s="11"/>
      <c r="Z2573" s="2"/>
      <c r="AA2573" s="64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2"/>
      <c r="DH2573" s="1"/>
      <c r="DI2573" s="1"/>
      <c r="DJ2573" s="1"/>
      <c r="DK2573" s="1"/>
      <c r="DL2573" s="1"/>
      <c r="DM2573" s="1"/>
    </row>
    <row r="2574" spans="1:117" x14ac:dyDescent="0.2">
      <c r="A2574" s="97"/>
      <c r="B2574" s="5"/>
      <c r="C2574" s="5"/>
      <c r="D2574" s="63"/>
      <c r="E2574" s="11"/>
      <c r="F2574" s="143"/>
      <c r="G2574" s="9"/>
      <c r="H2574" s="64"/>
      <c r="I2574" s="64"/>
      <c r="J2574" s="1"/>
      <c r="K2574" s="1"/>
      <c r="L2574" s="5"/>
      <c r="M2574" s="12"/>
      <c r="N2574" s="12"/>
      <c r="O2574" s="5"/>
      <c r="P2574" s="5"/>
      <c r="Q2574" s="10"/>
      <c r="R2574" s="37"/>
      <c r="S2574" s="5"/>
      <c r="T2574" s="6"/>
      <c r="U2574" s="10"/>
      <c r="V2574" s="10"/>
      <c r="W2574" s="12"/>
      <c r="X2574" s="5"/>
      <c r="Y2574" s="11"/>
      <c r="Z2574" s="2"/>
      <c r="AA2574" s="64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2"/>
      <c r="DH2574" s="1"/>
      <c r="DI2574" s="1"/>
      <c r="DJ2574" s="1"/>
      <c r="DK2574" s="1"/>
      <c r="DL2574" s="1"/>
      <c r="DM2574" s="1"/>
    </row>
    <row r="2575" spans="1:117" x14ac:dyDescent="0.2">
      <c r="A2575" s="97"/>
      <c r="B2575" s="5"/>
      <c r="C2575" s="5"/>
      <c r="D2575" s="63"/>
      <c r="E2575" s="11"/>
      <c r="F2575" s="143"/>
      <c r="G2575" s="9"/>
      <c r="H2575" s="64"/>
      <c r="I2575" s="64"/>
      <c r="J2575" s="1"/>
      <c r="K2575" s="1"/>
      <c r="L2575" s="5"/>
      <c r="M2575" s="12"/>
      <c r="N2575" s="12"/>
      <c r="O2575" s="5"/>
      <c r="P2575" s="5"/>
      <c r="Q2575" s="10"/>
      <c r="R2575" s="37"/>
      <c r="S2575" s="5"/>
      <c r="T2575" s="6"/>
      <c r="U2575" s="10"/>
      <c r="V2575" s="10"/>
      <c r="W2575" s="12"/>
      <c r="X2575" s="5"/>
      <c r="Y2575" s="11"/>
      <c r="Z2575" s="2"/>
      <c r="AA2575" s="64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2"/>
      <c r="DH2575" s="1"/>
      <c r="DI2575" s="1"/>
      <c r="DJ2575" s="1"/>
      <c r="DK2575" s="1"/>
      <c r="DL2575" s="1"/>
      <c r="DM2575" s="1"/>
    </row>
    <row r="2576" spans="1:117" x14ac:dyDescent="0.2">
      <c r="A2576" s="97"/>
      <c r="B2576" s="5"/>
      <c r="C2576" s="5"/>
      <c r="D2576" s="63"/>
      <c r="E2576" s="11"/>
      <c r="F2576" s="143"/>
      <c r="G2576" s="9"/>
      <c r="H2576" s="64"/>
      <c r="I2576" s="64"/>
      <c r="J2576" s="1"/>
      <c r="K2576" s="1"/>
      <c r="L2576" s="5"/>
      <c r="M2576" s="12"/>
      <c r="N2576" s="12"/>
      <c r="O2576" s="5"/>
      <c r="P2576" s="5"/>
      <c r="Q2576" s="10"/>
      <c r="R2576" s="37"/>
      <c r="S2576" s="5"/>
      <c r="T2576" s="6"/>
      <c r="U2576" s="10"/>
      <c r="V2576" s="10"/>
      <c r="W2576" s="12"/>
      <c r="X2576" s="5"/>
      <c r="Y2576" s="11"/>
      <c r="Z2576" s="2"/>
      <c r="AA2576" s="64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2"/>
      <c r="DH2576" s="1"/>
      <c r="DI2576" s="1"/>
      <c r="DJ2576" s="1"/>
      <c r="DK2576" s="1"/>
      <c r="DL2576" s="1"/>
      <c r="DM2576" s="1"/>
    </row>
    <row r="2577" spans="1:117" x14ac:dyDescent="0.2">
      <c r="A2577" s="97"/>
      <c r="B2577" s="5"/>
      <c r="C2577" s="5"/>
      <c r="D2577" s="63"/>
      <c r="E2577" s="11"/>
      <c r="F2577" s="143"/>
      <c r="G2577" s="9"/>
      <c r="H2577" s="64"/>
      <c r="I2577" s="64"/>
      <c r="J2577" s="1"/>
      <c r="K2577" s="1"/>
      <c r="L2577" s="5"/>
      <c r="M2577" s="12"/>
      <c r="N2577" s="12"/>
      <c r="O2577" s="5"/>
      <c r="P2577" s="5"/>
      <c r="Q2577" s="10"/>
      <c r="R2577" s="37"/>
      <c r="S2577" s="5"/>
      <c r="T2577" s="6"/>
      <c r="U2577" s="10"/>
      <c r="V2577" s="10"/>
      <c r="W2577" s="12"/>
      <c r="X2577" s="5"/>
      <c r="Y2577" s="11"/>
      <c r="Z2577" s="2"/>
      <c r="AA2577" s="64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2"/>
      <c r="DH2577" s="1"/>
      <c r="DI2577" s="1"/>
      <c r="DJ2577" s="1"/>
      <c r="DK2577" s="1"/>
      <c r="DL2577" s="1"/>
      <c r="DM2577" s="1"/>
    </row>
    <row r="2578" spans="1:117" x14ac:dyDescent="0.2">
      <c r="A2578" s="97"/>
      <c r="B2578" s="5"/>
      <c r="C2578" s="5"/>
      <c r="D2578" s="63"/>
      <c r="E2578" s="11"/>
      <c r="F2578" s="143"/>
      <c r="G2578" s="9"/>
      <c r="H2578" s="64"/>
      <c r="I2578" s="64"/>
      <c r="J2578" s="1"/>
      <c r="K2578" s="1"/>
      <c r="L2578" s="5"/>
      <c r="M2578" s="12"/>
      <c r="N2578" s="12"/>
      <c r="O2578" s="5"/>
      <c r="P2578" s="5"/>
      <c r="Q2578" s="10"/>
      <c r="R2578" s="37"/>
      <c r="S2578" s="5"/>
      <c r="T2578" s="6"/>
      <c r="U2578" s="10"/>
      <c r="V2578" s="10"/>
      <c r="W2578" s="12"/>
      <c r="X2578" s="5"/>
      <c r="Y2578" s="11"/>
      <c r="Z2578" s="2"/>
      <c r="AA2578" s="64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2"/>
      <c r="DH2578" s="1"/>
      <c r="DI2578" s="1"/>
      <c r="DJ2578" s="1"/>
      <c r="DK2578" s="1"/>
      <c r="DL2578" s="1"/>
      <c r="DM2578" s="1"/>
    </row>
    <row r="2579" spans="1:117" x14ac:dyDescent="0.2">
      <c r="A2579" s="97"/>
      <c r="B2579" s="5"/>
      <c r="C2579" s="5"/>
      <c r="D2579" s="63"/>
      <c r="E2579" s="11"/>
      <c r="F2579" s="143"/>
      <c r="G2579" s="9"/>
      <c r="H2579" s="64"/>
      <c r="I2579" s="64"/>
      <c r="J2579" s="1"/>
      <c r="K2579" s="1"/>
      <c r="L2579" s="5"/>
      <c r="M2579" s="12"/>
      <c r="N2579" s="12"/>
      <c r="O2579" s="5"/>
      <c r="P2579" s="5"/>
      <c r="Q2579" s="10"/>
      <c r="R2579" s="37"/>
      <c r="S2579" s="5"/>
      <c r="T2579" s="6"/>
      <c r="U2579" s="10"/>
      <c r="V2579" s="10"/>
      <c r="W2579" s="12"/>
      <c r="X2579" s="5"/>
      <c r="Y2579" s="11"/>
      <c r="Z2579" s="2"/>
      <c r="AA2579" s="64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2"/>
      <c r="DH2579" s="1"/>
      <c r="DI2579" s="1"/>
      <c r="DJ2579" s="1"/>
      <c r="DK2579" s="1"/>
      <c r="DL2579" s="1"/>
      <c r="DM2579" s="1"/>
    </row>
    <row r="2580" spans="1:117" x14ac:dyDescent="0.2">
      <c r="A2580" s="97"/>
      <c r="B2580" s="5"/>
      <c r="C2580" s="5"/>
      <c r="D2580" s="63"/>
      <c r="E2580" s="11"/>
      <c r="F2580" s="143"/>
      <c r="G2580" s="9"/>
      <c r="H2580" s="64"/>
      <c r="I2580" s="64"/>
      <c r="J2580" s="1"/>
      <c r="K2580" s="1"/>
      <c r="L2580" s="5"/>
      <c r="M2580" s="12"/>
      <c r="N2580" s="12"/>
      <c r="O2580" s="5"/>
      <c r="P2580" s="5"/>
      <c r="Q2580" s="10"/>
      <c r="R2580" s="37"/>
      <c r="S2580" s="5"/>
      <c r="T2580" s="6"/>
      <c r="U2580" s="10"/>
      <c r="V2580" s="10"/>
      <c r="W2580" s="12"/>
      <c r="X2580" s="5"/>
      <c r="Y2580" s="11"/>
      <c r="Z2580" s="2"/>
      <c r="AA2580" s="64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2"/>
      <c r="DH2580" s="1"/>
      <c r="DI2580" s="1"/>
      <c r="DJ2580" s="1"/>
      <c r="DK2580" s="1"/>
      <c r="DL2580" s="1"/>
      <c r="DM2580" s="1"/>
    </row>
    <row r="2581" spans="1:117" x14ac:dyDescent="0.2">
      <c r="A2581" s="97"/>
      <c r="B2581" s="5"/>
      <c r="C2581" s="5"/>
      <c r="D2581" s="63"/>
      <c r="E2581" s="11"/>
      <c r="F2581" s="143"/>
      <c r="G2581" s="9"/>
      <c r="H2581" s="64"/>
      <c r="I2581" s="64"/>
      <c r="J2581" s="1"/>
      <c r="K2581" s="1"/>
      <c r="L2581" s="5"/>
      <c r="M2581" s="12"/>
      <c r="N2581" s="12"/>
      <c r="O2581" s="5"/>
      <c r="P2581" s="5"/>
      <c r="Q2581" s="10"/>
      <c r="R2581" s="37"/>
      <c r="S2581" s="5"/>
      <c r="T2581" s="6"/>
      <c r="U2581" s="10"/>
      <c r="V2581" s="10"/>
      <c r="W2581" s="12"/>
      <c r="X2581" s="5"/>
      <c r="Y2581" s="11"/>
      <c r="Z2581" s="2"/>
      <c r="AA2581" s="64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2"/>
      <c r="DH2581" s="1"/>
      <c r="DI2581" s="1"/>
      <c r="DJ2581" s="1"/>
      <c r="DK2581" s="1"/>
      <c r="DL2581" s="1"/>
      <c r="DM2581" s="1"/>
    </row>
    <row r="2582" spans="1:117" x14ac:dyDescent="0.2">
      <c r="A2582" s="97"/>
      <c r="B2582" s="5"/>
      <c r="C2582" s="5"/>
      <c r="D2582" s="63"/>
      <c r="E2582" s="11"/>
      <c r="F2582" s="143"/>
      <c r="G2582" s="9"/>
      <c r="H2582" s="64"/>
      <c r="I2582" s="64"/>
      <c r="J2582" s="1"/>
      <c r="K2582" s="1"/>
      <c r="L2582" s="5"/>
      <c r="M2582" s="12"/>
      <c r="N2582" s="12"/>
      <c r="O2582" s="5"/>
      <c r="P2582" s="5"/>
      <c r="Q2582" s="10"/>
      <c r="R2582" s="37"/>
      <c r="S2582" s="5"/>
      <c r="T2582" s="6"/>
      <c r="U2582" s="10"/>
      <c r="V2582" s="10"/>
      <c r="W2582" s="12"/>
      <c r="X2582" s="5"/>
      <c r="Y2582" s="11"/>
      <c r="Z2582" s="2"/>
      <c r="AA2582" s="64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2"/>
      <c r="DH2582" s="1"/>
      <c r="DI2582" s="1"/>
      <c r="DJ2582" s="1"/>
      <c r="DK2582" s="1"/>
      <c r="DL2582" s="1"/>
      <c r="DM2582" s="1"/>
    </row>
    <row r="2583" spans="1:117" x14ac:dyDescent="0.2">
      <c r="A2583" s="97"/>
      <c r="B2583" s="5"/>
      <c r="C2583" s="5"/>
      <c r="D2583" s="63"/>
      <c r="E2583" s="11"/>
      <c r="F2583" s="143"/>
      <c r="G2583" s="9"/>
      <c r="H2583" s="64"/>
      <c r="I2583" s="64"/>
      <c r="J2583" s="1"/>
      <c r="K2583" s="1"/>
      <c r="L2583" s="5"/>
      <c r="M2583" s="12"/>
      <c r="N2583" s="12"/>
      <c r="O2583" s="5"/>
      <c r="P2583" s="5"/>
      <c r="Q2583" s="10"/>
      <c r="R2583" s="37"/>
      <c r="S2583" s="5"/>
      <c r="T2583" s="6"/>
      <c r="U2583" s="10"/>
      <c r="V2583" s="10"/>
      <c r="W2583" s="12"/>
      <c r="X2583" s="5"/>
      <c r="Y2583" s="11"/>
      <c r="Z2583" s="2"/>
      <c r="AA2583" s="64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2"/>
      <c r="DH2583" s="1"/>
      <c r="DI2583" s="1"/>
      <c r="DJ2583" s="1"/>
      <c r="DK2583" s="1"/>
      <c r="DL2583" s="1"/>
      <c r="DM2583" s="1"/>
    </row>
    <row r="2584" spans="1:117" x14ac:dyDescent="0.2">
      <c r="A2584" s="97"/>
      <c r="B2584" s="5"/>
      <c r="C2584" s="5"/>
      <c r="D2584" s="63"/>
      <c r="E2584" s="11"/>
      <c r="F2584" s="143"/>
      <c r="G2584" s="9"/>
      <c r="H2584" s="64"/>
      <c r="I2584" s="64"/>
      <c r="J2584" s="1"/>
      <c r="K2584" s="1"/>
      <c r="L2584" s="5"/>
      <c r="M2584" s="12"/>
      <c r="N2584" s="12"/>
      <c r="O2584" s="5"/>
      <c r="P2584" s="5"/>
      <c r="Q2584" s="10"/>
      <c r="R2584" s="37"/>
      <c r="S2584" s="5"/>
      <c r="T2584" s="6"/>
      <c r="U2584" s="10"/>
      <c r="V2584" s="10"/>
      <c r="W2584" s="12"/>
      <c r="X2584" s="5"/>
      <c r="Y2584" s="11"/>
      <c r="Z2584" s="2"/>
      <c r="AA2584" s="64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2"/>
      <c r="DH2584" s="1"/>
      <c r="DI2584" s="1"/>
      <c r="DJ2584" s="1"/>
      <c r="DK2584" s="1"/>
      <c r="DL2584" s="1"/>
      <c r="DM2584" s="1"/>
    </row>
    <row r="2585" spans="1:117" x14ac:dyDescent="0.2">
      <c r="A2585" s="97"/>
      <c r="B2585" s="5"/>
      <c r="C2585" s="5"/>
      <c r="D2585" s="63"/>
      <c r="E2585" s="11"/>
      <c r="F2585" s="143"/>
      <c r="G2585" s="9"/>
      <c r="H2585" s="64"/>
      <c r="I2585" s="64"/>
      <c r="J2585" s="1"/>
      <c r="K2585" s="1"/>
      <c r="L2585" s="5"/>
      <c r="M2585" s="12"/>
      <c r="N2585" s="12"/>
      <c r="O2585" s="5"/>
      <c r="P2585" s="5"/>
      <c r="Q2585" s="10"/>
      <c r="R2585" s="37"/>
      <c r="S2585" s="5"/>
      <c r="T2585" s="6"/>
      <c r="U2585" s="10"/>
      <c r="V2585" s="10"/>
      <c r="W2585" s="12"/>
      <c r="X2585" s="5"/>
      <c r="Y2585" s="11"/>
      <c r="Z2585" s="2"/>
      <c r="AA2585" s="64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2"/>
      <c r="DH2585" s="1"/>
      <c r="DI2585" s="1"/>
      <c r="DJ2585" s="1"/>
      <c r="DK2585" s="1"/>
      <c r="DL2585" s="1"/>
      <c r="DM2585" s="1"/>
    </row>
    <row r="2586" spans="1:117" x14ac:dyDescent="0.2">
      <c r="A2586" s="97"/>
      <c r="B2586" s="5"/>
      <c r="C2586" s="5"/>
      <c r="D2586" s="63"/>
      <c r="E2586" s="11"/>
      <c r="F2586" s="143"/>
      <c r="G2586" s="9"/>
      <c r="H2586" s="64"/>
      <c r="I2586" s="64"/>
      <c r="J2586" s="1"/>
      <c r="K2586" s="1"/>
      <c r="L2586" s="5"/>
      <c r="M2586" s="12"/>
      <c r="N2586" s="12"/>
      <c r="O2586" s="5"/>
      <c r="P2586" s="5"/>
      <c r="Q2586" s="10"/>
      <c r="R2586" s="37"/>
      <c r="S2586" s="5"/>
      <c r="T2586" s="6"/>
      <c r="U2586" s="10"/>
      <c r="V2586" s="10"/>
      <c r="W2586" s="12"/>
      <c r="X2586" s="5"/>
      <c r="Y2586" s="11"/>
      <c r="Z2586" s="2"/>
      <c r="AA2586" s="64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2"/>
      <c r="DH2586" s="1"/>
      <c r="DI2586" s="1"/>
      <c r="DJ2586" s="1"/>
      <c r="DK2586" s="1"/>
      <c r="DL2586" s="1"/>
      <c r="DM2586" s="1"/>
    </row>
    <row r="2587" spans="1:117" x14ac:dyDescent="0.2">
      <c r="A2587" s="97"/>
      <c r="B2587" s="5"/>
      <c r="C2587" s="5"/>
      <c r="D2587" s="63"/>
      <c r="E2587" s="11"/>
      <c r="F2587" s="143"/>
      <c r="G2587" s="9"/>
      <c r="H2587" s="64"/>
      <c r="I2587" s="64"/>
      <c r="J2587" s="1"/>
      <c r="K2587" s="1"/>
      <c r="L2587" s="5"/>
      <c r="M2587" s="12"/>
      <c r="N2587" s="12"/>
      <c r="O2587" s="5"/>
      <c r="P2587" s="5"/>
      <c r="Q2587" s="10"/>
      <c r="R2587" s="37"/>
      <c r="S2587" s="5"/>
      <c r="T2587" s="6"/>
      <c r="U2587" s="10"/>
      <c r="V2587" s="10"/>
      <c r="W2587" s="12"/>
      <c r="X2587" s="5"/>
      <c r="Y2587" s="11"/>
      <c r="Z2587" s="2"/>
      <c r="AA2587" s="64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2"/>
      <c r="DH2587" s="1"/>
      <c r="DI2587" s="1"/>
      <c r="DJ2587" s="1"/>
      <c r="DK2587" s="1"/>
      <c r="DL2587" s="1"/>
      <c r="DM2587" s="1"/>
    </row>
    <row r="2588" spans="1:117" x14ac:dyDescent="0.2">
      <c r="A2588" s="97"/>
      <c r="B2588" s="5"/>
      <c r="C2588" s="5"/>
      <c r="D2588" s="63"/>
      <c r="E2588" s="11"/>
      <c r="F2588" s="143"/>
      <c r="G2588" s="9"/>
      <c r="H2588" s="64"/>
      <c r="I2588" s="64"/>
      <c r="J2588" s="1"/>
      <c r="K2588" s="1"/>
      <c r="L2588" s="5"/>
      <c r="M2588" s="12"/>
      <c r="N2588" s="12"/>
      <c r="O2588" s="5"/>
      <c r="P2588" s="5"/>
      <c r="Q2588" s="10"/>
      <c r="R2588" s="37"/>
      <c r="S2588" s="5"/>
      <c r="T2588" s="6"/>
      <c r="U2588" s="10"/>
      <c r="V2588" s="10"/>
      <c r="W2588" s="12"/>
      <c r="X2588" s="5"/>
      <c r="Y2588" s="11"/>
      <c r="Z2588" s="2"/>
      <c r="AA2588" s="64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2"/>
      <c r="DH2588" s="1"/>
      <c r="DI2588" s="1"/>
      <c r="DJ2588" s="1"/>
      <c r="DK2588" s="1"/>
      <c r="DL2588" s="1"/>
      <c r="DM2588" s="1"/>
    </row>
    <row r="2589" spans="1:117" x14ac:dyDescent="0.2">
      <c r="A2589" s="97"/>
      <c r="B2589" s="5"/>
      <c r="C2589" s="5"/>
      <c r="D2589" s="63"/>
      <c r="E2589" s="11"/>
      <c r="F2589" s="143"/>
      <c r="G2589" s="9"/>
      <c r="H2589" s="64"/>
      <c r="I2589" s="64"/>
      <c r="J2589" s="1"/>
      <c r="K2589" s="1"/>
      <c r="L2589" s="5"/>
      <c r="M2589" s="12"/>
      <c r="N2589" s="12"/>
      <c r="O2589" s="5"/>
      <c r="P2589" s="5"/>
      <c r="Q2589" s="10"/>
      <c r="R2589" s="37"/>
      <c r="S2589" s="5"/>
      <c r="T2589" s="6"/>
      <c r="U2589" s="10"/>
      <c r="V2589" s="10"/>
      <c r="W2589" s="12"/>
      <c r="X2589" s="5"/>
      <c r="Y2589" s="11"/>
      <c r="Z2589" s="2"/>
      <c r="AA2589" s="64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2"/>
      <c r="DH2589" s="1"/>
      <c r="DI2589" s="1"/>
      <c r="DJ2589" s="1"/>
      <c r="DK2589" s="1"/>
      <c r="DL2589" s="1"/>
      <c r="DM2589" s="1"/>
    </row>
    <row r="2590" spans="1:117" x14ac:dyDescent="0.2">
      <c r="A2590" s="97"/>
      <c r="B2590" s="5"/>
      <c r="C2590" s="5"/>
      <c r="D2590" s="63"/>
      <c r="E2590" s="11"/>
      <c r="F2590" s="143"/>
      <c r="G2590" s="9"/>
      <c r="H2590" s="64"/>
      <c r="I2590" s="64"/>
      <c r="J2590" s="1"/>
      <c r="K2590" s="1"/>
      <c r="L2590" s="5"/>
      <c r="M2590" s="12"/>
      <c r="N2590" s="12"/>
      <c r="O2590" s="5"/>
      <c r="P2590" s="5"/>
      <c r="Q2590" s="10"/>
      <c r="R2590" s="37"/>
      <c r="S2590" s="5"/>
      <c r="T2590" s="6"/>
      <c r="U2590" s="10"/>
      <c r="V2590" s="10"/>
      <c r="W2590" s="12"/>
      <c r="X2590" s="5"/>
      <c r="Y2590" s="11"/>
      <c r="Z2590" s="2"/>
      <c r="AA2590" s="64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2"/>
      <c r="DH2590" s="1"/>
      <c r="DI2590" s="1"/>
      <c r="DJ2590" s="1"/>
      <c r="DK2590" s="1"/>
      <c r="DL2590" s="1"/>
      <c r="DM2590" s="1"/>
    </row>
    <row r="2591" spans="1:117" x14ac:dyDescent="0.2">
      <c r="A2591" s="97"/>
      <c r="B2591" s="5"/>
      <c r="C2591" s="5"/>
      <c r="D2591" s="63"/>
      <c r="E2591" s="11"/>
      <c r="F2591" s="143"/>
      <c r="G2591" s="9"/>
      <c r="H2591" s="64"/>
      <c r="I2591" s="64"/>
      <c r="J2591" s="1"/>
      <c r="K2591" s="1"/>
      <c r="L2591" s="5"/>
      <c r="M2591" s="12"/>
      <c r="N2591" s="12"/>
      <c r="O2591" s="5"/>
      <c r="P2591" s="5"/>
      <c r="Q2591" s="10"/>
      <c r="R2591" s="37"/>
      <c r="S2591" s="5"/>
      <c r="T2591" s="6"/>
      <c r="U2591" s="10"/>
      <c r="V2591" s="10"/>
      <c r="W2591" s="12"/>
      <c r="X2591" s="5"/>
      <c r="Y2591" s="11"/>
      <c r="Z2591" s="2"/>
      <c r="AA2591" s="64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2"/>
      <c r="DH2591" s="1"/>
      <c r="DI2591" s="1"/>
      <c r="DJ2591" s="1"/>
      <c r="DK2591" s="1"/>
      <c r="DL2591" s="1"/>
      <c r="DM2591" s="1"/>
    </row>
    <row r="2592" spans="1:117" x14ac:dyDescent="0.2">
      <c r="A2592" s="97"/>
      <c r="B2592" s="5"/>
      <c r="C2592" s="5"/>
      <c r="D2592" s="63"/>
      <c r="E2592" s="11"/>
      <c r="F2592" s="143"/>
      <c r="G2592" s="9"/>
      <c r="H2592" s="64"/>
      <c r="I2592" s="64"/>
      <c r="J2592" s="1"/>
      <c r="K2592" s="1"/>
      <c r="L2592" s="5"/>
      <c r="M2592" s="12"/>
      <c r="N2592" s="12"/>
      <c r="O2592" s="5"/>
      <c r="P2592" s="5"/>
      <c r="Q2592" s="10"/>
      <c r="R2592" s="37"/>
      <c r="S2592" s="5"/>
      <c r="T2592" s="6"/>
      <c r="U2592" s="10"/>
      <c r="V2592" s="10"/>
      <c r="W2592" s="12"/>
      <c r="X2592" s="5"/>
      <c r="Y2592" s="11"/>
      <c r="Z2592" s="2"/>
      <c r="AA2592" s="64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2"/>
      <c r="DH2592" s="1"/>
      <c r="DI2592" s="1"/>
      <c r="DJ2592" s="1"/>
      <c r="DK2592" s="1"/>
      <c r="DL2592" s="1"/>
      <c r="DM2592" s="1"/>
    </row>
    <row r="2593" spans="1:117" x14ac:dyDescent="0.2">
      <c r="A2593" s="97"/>
      <c r="B2593" s="5"/>
      <c r="C2593" s="5"/>
      <c r="D2593" s="63"/>
      <c r="E2593" s="11"/>
      <c r="F2593" s="143"/>
      <c r="G2593" s="9"/>
      <c r="H2593" s="64"/>
      <c r="I2593" s="64"/>
      <c r="J2593" s="1"/>
      <c r="K2593" s="1"/>
      <c r="L2593" s="5"/>
      <c r="M2593" s="12"/>
      <c r="N2593" s="12"/>
      <c r="O2593" s="5"/>
      <c r="P2593" s="5"/>
      <c r="Q2593" s="10"/>
      <c r="R2593" s="37"/>
      <c r="S2593" s="5"/>
      <c r="T2593" s="6"/>
      <c r="U2593" s="10"/>
      <c r="V2593" s="10"/>
      <c r="W2593" s="12"/>
      <c r="X2593" s="5"/>
      <c r="Y2593" s="11"/>
      <c r="Z2593" s="2"/>
      <c r="AA2593" s="64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2"/>
      <c r="DH2593" s="1"/>
      <c r="DI2593" s="1"/>
      <c r="DJ2593" s="1"/>
      <c r="DK2593" s="1"/>
      <c r="DL2593" s="1"/>
      <c r="DM2593" s="1"/>
    </row>
    <row r="2594" spans="1:117" x14ac:dyDescent="0.2">
      <c r="A2594" s="97"/>
      <c r="B2594" s="5"/>
      <c r="C2594" s="5"/>
      <c r="D2594" s="63"/>
      <c r="E2594" s="11"/>
      <c r="F2594" s="143"/>
      <c r="G2594" s="9"/>
      <c r="H2594" s="64"/>
      <c r="I2594" s="64"/>
      <c r="J2594" s="1"/>
      <c r="K2594" s="1"/>
      <c r="L2594" s="5"/>
      <c r="M2594" s="12"/>
      <c r="N2594" s="12"/>
      <c r="O2594" s="5"/>
      <c r="P2594" s="5"/>
      <c r="Q2594" s="10"/>
      <c r="R2594" s="37"/>
      <c r="S2594" s="5"/>
      <c r="T2594" s="6"/>
      <c r="U2594" s="10"/>
      <c r="V2594" s="10"/>
      <c r="W2594" s="12"/>
      <c r="X2594" s="5"/>
      <c r="Y2594" s="11"/>
      <c r="Z2594" s="2"/>
      <c r="AA2594" s="64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2"/>
      <c r="DH2594" s="1"/>
      <c r="DI2594" s="1"/>
      <c r="DJ2594" s="1"/>
      <c r="DK2594" s="1"/>
      <c r="DL2594" s="1"/>
      <c r="DM2594" s="1"/>
    </row>
    <row r="2595" spans="1:117" x14ac:dyDescent="0.2">
      <c r="A2595" s="97"/>
      <c r="B2595" s="5"/>
      <c r="C2595" s="5"/>
      <c r="D2595" s="63"/>
      <c r="E2595" s="11"/>
      <c r="F2595" s="143"/>
      <c r="G2595" s="9"/>
      <c r="H2595" s="64"/>
      <c r="I2595" s="64"/>
      <c r="J2595" s="1"/>
      <c r="K2595" s="1"/>
      <c r="L2595" s="5"/>
      <c r="M2595" s="12"/>
      <c r="N2595" s="12"/>
      <c r="O2595" s="5"/>
      <c r="P2595" s="5"/>
      <c r="Q2595" s="10"/>
      <c r="R2595" s="37"/>
      <c r="S2595" s="5"/>
      <c r="T2595" s="6"/>
      <c r="U2595" s="10"/>
      <c r="V2595" s="10"/>
      <c r="W2595" s="12"/>
      <c r="X2595" s="5"/>
      <c r="Y2595" s="11"/>
      <c r="Z2595" s="2"/>
      <c r="AA2595" s="64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2"/>
      <c r="DH2595" s="1"/>
      <c r="DI2595" s="1"/>
      <c r="DJ2595" s="1"/>
      <c r="DK2595" s="1"/>
      <c r="DL2595" s="1"/>
      <c r="DM2595" s="1"/>
    </row>
    <row r="2596" spans="1:117" x14ac:dyDescent="0.2">
      <c r="A2596" s="97"/>
      <c r="B2596" s="5"/>
      <c r="C2596" s="5"/>
      <c r="D2596" s="63"/>
      <c r="E2596" s="11"/>
      <c r="F2596" s="143"/>
      <c r="G2596" s="9"/>
      <c r="H2596" s="64"/>
      <c r="I2596" s="64"/>
      <c r="J2596" s="1"/>
      <c r="K2596" s="1"/>
      <c r="L2596" s="5"/>
      <c r="M2596" s="12"/>
      <c r="N2596" s="12"/>
      <c r="O2596" s="5"/>
      <c r="P2596" s="5"/>
      <c r="Q2596" s="10"/>
      <c r="R2596" s="37"/>
      <c r="S2596" s="5"/>
      <c r="T2596" s="6"/>
      <c r="U2596" s="10"/>
      <c r="V2596" s="10"/>
      <c r="W2596" s="12"/>
      <c r="X2596" s="5"/>
      <c r="Y2596" s="11"/>
      <c r="Z2596" s="2"/>
      <c r="AA2596" s="64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2"/>
      <c r="DH2596" s="1"/>
      <c r="DI2596" s="1"/>
      <c r="DJ2596" s="1"/>
      <c r="DK2596" s="1"/>
      <c r="DL2596" s="1"/>
      <c r="DM2596" s="1"/>
    </row>
    <row r="2597" spans="1:117" x14ac:dyDescent="0.2">
      <c r="A2597" s="97"/>
      <c r="B2597" s="5"/>
      <c r="C2597" s="5"/>
      <c r="D2597" s="63"/>
      <c r="E2597" s="11"/>
      <c r="F2597" s="143"/>
      <c r="G2597" s="9"/>
      <c r="H2597" s="64"/>
      <c r="I2597" s="64"/>
      <c r="J2597" s="1"/>
      <c r="K2597" s="1"/>
      <c r="L2597" s="5"/>
      <c r="M2597" s="12"/>
      <c r="N2597" s="12"/>
      <c r="O2597" s="5"/>
      <c r="P2597" s="5"/>
      <c r="Q2597" s="10"/>
      <c r="R2597" s="37"/>
      <c r="S2597" s="5"/>
      <c r="T2597" s="6"/>
      <c r="U2597" s="10"/>
      <c r="V2597" s="10"/>
      <c r="W2597" s="12"/>
      <c r="X2597" s="5"/>
      <c r="Y2597" s="11"/>
      <c r="Z2597" s="2"/>
      <c r="AA2597" s="64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2"/>
      <c r="DH2597" s="1"/>
      <c r="DI2597" s="1"/>
      <c r="DJ2597" s="1"/>
      <c r="DK2597" s="1"/>
      <c r="DL2597" s="1"/>
      <c r="DM2597" s="1"/>
    </row>
    <row r="2598" spans="1:117" x14ac:dyDescent="0.2">
      <c r="A2598" s="97"/>
      <c r="B2598" s="5"/>
      <c r="C2598" s="5"/>
      <c r="D2598" s="63"/>
      <c r="E2598" s="11"/>
      <c r="F2598" s="143"/>
      <c r="G2598" s="9"/>
      <c r="H2598" s="64"/>
      <c r="I2598" s="64"/>
      <c r="J2598" s="1"/>
      <c r="K2598" s="1"/>
      <c r="L2598" s="5"/>
      <c r="M2598" s="12"/>
      <c r="N2598" s="12"/>
      <c r="O2598" s="5"/>
      <c r="P2598" s="5"/>
      <c r="Q2598" s="10"/>
      <c r="R2598" s="37"/>
      <c r="S2598" s="5"/>
      <c r="T2598" s="6"/>
      <c r="U2598" s="10"/>
      <c r="V2598" s="10"/>
      <c r="W2598" s="12"/>
      <c r="X2598" s="5"/>
      <c r="Y2598" s="11"/>
      <c r="Z2598" s="2"/>
      <c r="AA2598" s="64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2"/>
      <c r="DH2598" s="1"/>
      <c r="DI2598" s="1"/>
      <c r="DJ2598" s="1"/>
      <c r="DK2598" s="1"/>
      <c r="DL2598" s="1"/>
      <c r="DM2598" s="1"/>
    </row>
    <row r="2599" spans="1:117" x14ac:dyDescent="0.2">
      <c r="A2599" s="97"/>
      <c r="B2599" s="5"/>
      <c r="C2599" s="5"/>
      <c r="D2599" s="63"/>
      <c r="E2599" s="11"/>
      <c r="F2599" s="143"/>
      <c r="G2599" s="9"/>
      <c r="H2599" s="64"/>
      <c r="I2599" s="64"/>
      <c r="J2599" s="1"/>
      <c r="K2599" s="1"/>
      <c r="L2599" s="5"/>
      <c r="M2599" s="12"/>
      <c r="N2599" s="12"/>
      <c r="O2599" s="5"/>
      <c r="P2599" s="5"/>
      <c r="Q2599" s="10"/>
      <c r="R2599" s="37"/>
      <c r="S2599" s="5"/>
      <c r="T2599" s="6"/>
      <c r="U2599" s="10"/>
      <c r="V2599" s="10"/>
      <c r="W2599" s="12"/>
      <c r="X2599" s="5"/>
      <c r="Y2599" s="11"/>
      <c r="Z2599" s="2"/>
      <c r="AA2599" s="64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2"/>
      <c r="DH2599" s="1"/>
      <c r="DI2599" s="1"/>
      <c r="DJ2599" s="1"/>
      <c r="DK2599" s="1"/>
      <c r="DL2599" s="1"/>
      <c r="DM2599" s="1"/>
    </row>
    <row r="2600" spans="1:117" x14ac:dyDescent="0.2">
      <c r="A2600" s="97"/>
      <c r="B2600" s="5"/>
      <c r="C2600" s="5"/>
      <c r="D2600" s="63"/>
      <c r="E2600" s="11"/>
      <c r="F2600" s="143"/>
      <c r="G2600" s="9"/>
      <c r="H2600" s="64"/>
      <c r="I2600" s="64"/>
      <c r="J2600" s="1"/>
      <c r="K2600" s="1"/>
      <c r="L2600" s="5"/>
      <c r="M2600" s="12"/>
      <c r="N2600" s="12"/>
      <c r="O2600" s="5"/>
      <c r="P2600" s="5"/>
      <c r="Q2600" s="10"/>
      <c r="R2600" s="37"/>
      <c r="S2600" s="5"/>
      <c r="T2600" s="6"/>
      <c r="U2600" s="10"/>
      <c r="V2600" s="10"/>
      <c r="W2600" s="12"/>
      <c r="X2600" s="5"/>
      <c r="Y2600" s="11"/>
      <c r="Z2600" s="2"/>
      <c r="AA2600" s="64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2"/>
      <c r="DH2600" s="1"/>
      <c r="DI2600" s="1"/>
      <c r="DJ2600" s="1"/>
      <c r="DK2600" s="1"/>
      <c r="DL2600" s="1"/>
      <c r="DM2600" s="1"/>
    </row>
    <row r="2601" spans="1:117" x14ac:dyDescent="0.2">
      <c r="A2601" s="97"/>
      <c r="B2601" s="5"/>
      <c r="C2601" s="5"/>
      <c r="D2601" s="63"/>
      <c r="E2601" s="11"/>
      <c r="F2601" s="143"/>
      <c r="G2601" s="9"/>
      <c r="H2601" s="64"/>
      <c r="I2601" s="64"/>
      <c r="J2601" s="1"/>
      <c r="K2601" s="1"/>
      <c r="L2601" s="5"/>
      <c r="M2601" s="12"/>
      <c r="N2601" s="12"/>
      <c r="O2601" s="5"/>
      <c r="P2601" s="5"/>
      <c r="Q2601" s="10"/>
      <c r="R2601" s="37"/>
      <c r="S2601" s="5"/>
      <c r="T2601" s="6"/>
      <c r="U2601" s="10"/>
      <c r="V2601" s="10"/>
      <c r="W2601" s="12"/>
      <c r="X2601" s="5"/>
      <c r="Y2601" s="11"/>
      <c r="Z2601" s="2"/>
      <c r="AA2601" s="64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2"/>
      <c r="DH2601" s="1"/>
      <c r="DI2601" s="1"/>
      <c r="DJ2601" s="1"/>
      <c r="DK2601" s="1"/>
      <c r="DL2601" s="1"/>
      <c r="DM2601" s="1"/>
    </row>
    <row r="2602" spans="1:117" x14ac:dyDescent="0.2">
      <c r="A2602" s="97"/>
      <c r="B2602" s="5"/>
      <c r="C2602" s="5"/>
      <c r="D2602" s="63"/>
      <c r="E2602" s="11"/>
      <c r="F2602" s="143"/>
      <c r="G2602" s="9"/>
      <c r="H2602" s="64"/>
      <c r="I2602" s="64"/>
      <c r="J2602" s="1"/>
      <c r="K2602" s="1"/>
      <c r="L2602" s="5"/>
      <c r="M2602" s="12"/>
      <c r="N2602" s="12"/>
      <c r="O2602" s="5"/>
      <c r="P2602" s="5"/>
      <c r="Q2602" s="10"/>
      <c r="R2602" s="37"/>
      <c r="S2602" s="5"/>
      <c r="T2602" s="6"/>
      <c r="U2602" s="10"/>
      <c r="V2602" s="10"/>
      <c r="W2602" s="12"/>
      <c r="X2602" s="5"/>
      <c r="Y2602" s="11"/>
      <c r="Z2602" s="2"/>
      <c r="AA2602" s="64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2"/>
      <c r="DH2602" s="1"/>
      <c r="DI2602" s="1"/>
      <c r="DJ2602" s="1"/>
      <c r="DK2602" s="1"/>
      <c r="DL2602" s="1"/>
      <c r="DM2602" s="1"/>
    </row>
    <row r="2603" spans="1:117" x14ac:dyDescent="0.2">
      <c r="A2603" s="97"/>
      <c r="B2603" s="5"/>
      <c r="C2603" s="5"/>
      <c r="D2603" s="63"/>
      <c r="E2603" s="11"/>
      <c r="F2603" s="143"/>
      <c r="G2603" s="9"/>
      <c r="H2603" s="64"/>
      <c r="I2603" s="64"/>
      <c r="J2603" s="1"/>
      <c r="K2603" s="1"/>
      <c r="L2603" s="5"/>
      <c r="M2603" s="12"/>
      <c r="N2603" s="12"/>
      <c r="O2603" s="5"/>
      <c r="P2603" s="5"/>
      <c r="Q2603" s="10"/>
      <c r="R2603" s="37"/>
      <c r="S2603" s="5"/>
      <c r="T2603" s="6"/>
      <c r="U2603" s="10"/>
      <c r="V2603" s="10"/>
      <c r="W2603" s="12"/>
      <c r="X2603" s="5"/>
      <c r="Y2603" s="11"/>
      <c r="Z2603" s="2"/>
      <c r="AA2603" s="64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2"/>
      <c r="DH2603" s="1"/>
      <c r="DI2603" s="1"/>
      <c r="DJ2603" s="1"/>
      <c r="DK2603" s="1"/>
      <c r="DL2603" s="1"/>
      <c r="DM2603" s="1"/>
    </row>
    <row r="2604" spans="1:117" x14ac:dyDescent="0.2">
      <c r="A2604" s="97"/>
      <c r="B2604" s="5"/>
      <c r="C2604" s="5"/>
      <c r="D2604" s="63"/>
      <c r="E2604" s="11"/>
      <c r="F2604" s="143"/>
      <c r="G2604" s="9"/>
      <c r="H2604" s="64"/>
      <c r="I2604" s="64"/>
      <c r="J2604" s="1"/>
      <c r="K2604" s="1"/>
      <c r="L2604" s="5"/>
      <c r="M2604" s="12"/>
      <c r="N2604" s="12"/>
      <c r="O2604" s="5"/>
      <c r="P2604" s="5"/>
      <c r="Q2604" s="10"/>
      <c r="R2604" s="37"/>
      <c r="S2604" s="5"/>
      <c r="T2604" s="6"/>
      <c r="U2604" s="10"/>
      <c r="V2604" s="10"/>
      <c r="W2604" s="12"/>
      <c r="X2604" s="5"/>
      <c r="Y2604" s="11"/>
      <c r="Z2604" s="2"/>
      <c r="AA2604" s="64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2"/>
      <c r="DH2604" s="1"/>
      <c r="DI2604" s="1"/>
      <c r="DJ2604" s="1"/>
      <c r="DK2604" s="1"/>
      <c r="DL2604" s="1"/>
      <c r="DM2604" s="1"/>
    </row>
    <row r="2605" spans="1:117" x14ac:dyDescent="0.2">
      <c r="A2605" s="97"/>
      <c r="B2605" s="5"/>
      <c r="C2605" s="5"/>
      <c r="D2605" s="63"/>
      <c r="E2605" s="11"/>
      <c r="F2605" s="143"/>
      <c r="G2605" s="9"/>
      <c r="H2605" s="64"/>
      <c r="I2605" s="64"/>
      <c r="J2605" s="1"/>
      <c r="K2605" s="1"/>
      <c r="L2605" s="5"/>
      <c r="M2605" s="12"/>
      <c r="N2605" s="12"/>
      <c r="O2605" s="5"/>
      <c r="P2605" s="5"/>
      <c r="Q2605" s="10"/>
      <c r="R2605" s="37"/>
      <c r="S2605" s="5"/>
      <c r="T2605" s="6"/>
      <c r="U2605" s="10"/>
      <c r="V2605" s="10"/>
      <c r="W2605" s="12"/>
      <c r="X2605" s="5"/>
      <c r="Y2605" s="11"/>
      <c r="Z2605" s="2"/>
      <c r="AA2605" s="64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2"/>
      <c r="DH2605" s="1"/>
      <c r="DI2605" s="1"/>
      <c r="DJ2605" s="1"/>
      <c r="DK2605" s="1"/>
      <c r="DL2605" s="1"/>
      <c r="DM2605" s="1"/>
    </row>
    <row r="2606" spans="1:117" x14ac:dyDescent="0.2">
      <c r="A2606" s="97"/>
      <c r="B2606" s="5"/>
      <c r="C2606" s="5"/>
      <c r="D2606" s="63"/>
      <c r="E2606" s="11"/>
      <c r="F2606" s="143"/>
      <c r="G2606" s="9"/>
      <c r="H2606" s="64"/>
      <c r="I2606" s="64"/>
      <c r="J2606" s="1"/>
      <c r="K2606" s="1"/>
      <c r="L2606" s="5"/>
      <c r="M2606" s="12"/>
      <c r="N2606" s="12"/>
      <c r="O2606" s="5"/>
      <c r="P2606" s="5"/>
      <c r="Q2606" s="10"/>
      <c r="R2606" s="37"/>
      <c r="S2606" s="5"/>
      <c r="T2606" s="6"/>
      <c r="U2606" s="10"/>
      <c r="V2606" s="10"/>
      <c r="W2606" s="12"/>
      <c r="X2606" s="5"/>
      <c r="Y2606" s="11"/>
      <c r="Z2606" s="2"/>
      <c r="AA2606" s="64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2"/>
      <c r="DH2606" s="1"/>
      <c r="DI2606" s="1"/>
      <c r="DJ2606" s="1"/>
      <c r="DK2606" s="1"/>
      <c r="DL2606" s="1"/>
      <c r="DM2606" s="1"/>
    </row>
    <row r="2607" spans="1:117" x14ac:dyDescent="0.2">
      <c r="A2607" s="97"/>
      <c r="B2607" s="5"/>
      <c r="C2607" s="5"/>
      <c r="D2607" s="63"/>
      <c r="E2607" s="11"/>
      <c r="F2607" s="143"/>
      <c r="G2607" s="9"/>
      <c r="H2607" s="64"/>
      <c r="I2607" s="64"/>
      <c r="J2607" s="1"/>
      <c r="K2607" s="1"/>
      <c r="L2607" s="5"/>
      <c r="M2607" s="12"/>
      <c r="N2607" s="12"/>
      <c r="O2607" s="5"/>
      <c r="P2607" s="5"/>
      <c r="Q2607" s="10"/>
      <c r="R2607" s="37"/>
      <c r="S2607" s="5"/>
      <c r="T2607" s="6"/>
      <c r="U2607" s="10"/>
      <c r="V2607" s="10"/>
      <c r="W2607" s="12"/>
      <c r="X2607" s="5"/>
      <c r="Y2607" s="11"/>
      <c r="Z2607" s="2"/>
      <c r="AA2607" s="64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2"/>
      <c r="DH2607" s="1"/>
      <c r="DI2607" s="1"/>
      <c r="DJ2607" s="1"/>
      <c r="DK2607" s="1"/>
      <c r="DL2607" s="1"/>
      <c r="DM2607" s="1"/>
    </row>
    <row r="2608" spans="1:117" x14ac:dyDescent="0.2">
      <c r="A2608" s="97"/>
      <c r="B2608" s="5"/>
      <c r="C2608" s="5"/>
      <c r="D2608" s="63"/>
      <c r="E2608" s="11"/>
      <c r="F2608" s="143"/>
      <c r="G2608" s="9"/>
      <c r="H2608" s="64"/>
      <c r="I2608" s="64"/>
      <c r="J2608" s="1"/>
      <c r="K2608" s="1"/>
      <c r="L2608" s="5"/>
      <c r="M2608" s="12"/>
      <c r="N2608" s="12"/>
      <c r="O2608" s="5"/>
      <c r="P2608" s="5"/>
      <c r="Q2608" s="10"/>
      <c r="R2608" s="37"/>
      <c r="S2608" s="5"/>
      <c r="T2608" s="6"/>
      <c r="U2608" s="10"/>
      <c r="V2608" s="10"/>
      <c r="W2608" s="12"/>
      <c r="X2608" s="5"/>
      <c r="Y2608" s="11"/>
      <c r="Z2608" s="2"/>
      <c r="AA2608" s="64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2"/>
      <c r="DH2608" s="1"/>
      <c r="DI2608" s="1"/>
      <c r="DJ2608" s="1"/>
      <c r="DK2608" s="1"/>
      <c r="DL2608" s="1"/>
      <c r="DM2608" s="1"/>
    </row>
    <row r="2609" spans="1:117" x14ac:dyDescent="0.2">
      <c r="A2609" s="97"/>
      <c r="B2609" s="5"/>
      <c r="C2609" s="5"/>
      <c r="D2609" s="63"/>
      <c r="E2609" s="11"/>
      <c r="F2609" s="143"/>
      <c r="G2609" s="9"/>
      <c r="H2609" s="64"/>
      <c r="I2609" s="64"/>
      <c r="J2609" s="1"/>
      <c r="K2609" s="1"/>
      <c r="L2609" s="5"/>
      <c r="M2609" s="12"/>
      <c r="N2609" s="12"/>
      <c r="O2609" s="5"/>
      <c r="P2609" s="5"/>
      <c r="Q2609" s="10"/>
      <c r="R2609" s="37"/>
      <c r="S2609" s="5"/>
      <c r="T2609" s="6"/>
      <c r="U2609" s="10"/>
      <c r="V2609" s="10"/>
      <c r="W2609" s="12"/>
      <c r="X2609" s="5"/>
      <c r="Y2609" s="11"/>
      <c r="Z2609" s="2"/>
      <c r="AA2609" s="64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2"/>
      <c r="DH2609" s="1"/>
      <c r="DI2609" s="1"/>
      <c r="DJ2609" s="1"/>
      <c r="DK2609" s="1"/>
      <c r="DL2609" s="1"/>
      <c r="DM2609" s="1"/>
    </row>
    <row r="2610" spans="1:117" x14ac:dyDescent="0.2">
      <c r="A2610" s="97"/>
      <c r="B2610" s="5"/>
      <c r="C2610" s="5"/>
      <c r="D2610" s="63"/>
      <c r="E2610" s="11"/>
      <c r="F2610" s="143"/>
      <c r="G2610" s="9"/>
      <c r="H2610" s="64"/>
      <c r="I2610" s="64"/>
      <c r="J2610" s="1"/>
      <c r="K2610" s="1"/>
      <c r="L2610" s="5"/>
      <c r="M2610" s="12"/>
      <c r="N2610" s="12"/>
      <c r="O2610" s="5"/>
      <c r="P2610" s="5"/>
      <c r="Q2610" s="10"/>
      <c r="R2610" s="37"/>
      <c r="S2610" s="5"/>
      <c r="T2610" s="6"/>
      <c r="U2610" s="10"/>
      <c r="V2610" s="10"/>
      <c r="W2610" s="12"/>
      <c r="X2610" s="5"/>
      <c r="Y2610" s="11"/>
      <c r="Z2610" s="2"/>
      <c r="AA2610" s="64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2"/>
      <c r="DH2610" s="1"/>
      <c r="DI2610" s="1"/>
      <c r="DJ2610" s="1"/>
      <c r="DK2610" s="1"/>
      <c r="DL2610" s="1"/>
      <c r="DM2610" s="1"/>
    </row>
    <row r="2611" spans="1:117" x14ac:dyDescent="0.2">
      <c r="A2611" s="97"/>
      <c r="B2611" s="5"/>
      <c r="C2611" s="5"/>
      <c r="D2611" s="63"/>
      <c r="E2611" s="11"/>
      <c r="F2611" s="143"/>
      <c r="G2611" s="9"/>
      <c r="H2611" s="64"/>
      <c r="I2611" s="64"/>
      <c r="J2611" s="1"/>
      <c r="K2611" s="1"/>
      <c r="L2611" s="5"/>
      <c r="M2611" s="12"/>
      <c r="N2611" s="12"/>
      <c r="O2611" s="5"/>
      <c r="P2611" s="5"/>
      <c r="Q2611" s="10"/>
      <c r="R2611" s="37"/>
      <c r="S2611" s="5"/>
      <c r="T2611" s="6"/>
      <c r="U2611" s="10"/>
      <c r="V2611" s="10"/>
      <c r="W2611" s="12"/>
      <c r="X2611" s="5"/>
      <c r="Y2611" s="11"/>
      <c r="Z2611" s="2"/>
      <c r="AA2611" s="64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2"/>
      <c r="DH2611" s="1"/>
      <c r="DI2611" s="1"/>
      <c r="DJ2611" s="1"/>
      <c r="DK2611" s="1"/>
      <c r="DL2611" s="1"/>
      <c r="DM2611" s="1"/>
    </row>
    <row r="2612" spans="1:117" x14ac:dyDescent="0.2">
      <c r="A2612" s="97"/>
      <c r="B2612" s="5"/>
      <c r="C2612" s="5"/>
      <c r="D2612" s="63"/>
      <c r="E2612" s="11"/>
      <c r="F2612" s="143"/>
      <c r="G2612" s="9"/>
      <c r="H2612" s="64"/>
      <c r="I2612" s="64"/>
      <c r="J2612" s="1"/>
      <c r="K2612" s="1"/>
      <c r="L2612" s="5"/>
      <c r="M2612" s="12"/>
      <c r="N2612" s="12"/>
      <c r="O2612" s="5"/>
      <c r="P2612" s="5"/>
      <c r="Q2612" s="10"/>
      <c r="R2612" s="37"/>
      <c r="S2612" s="5"/>
      <c r="T2612" s="6"/>
      <c r="U2612" s="10"/>
      <c r="V2612" s="10"/>
      <c r="W2612" s="12"/>
      <c r="X2612" s="5"/>
      <c r="Y2612" s="11"/>
      <c r="Z2612" s="2"/>
      <c r="AA2612" s="64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2"/>
      <c r="DH2612" s="1"/>
      <c r="DI2612" s="1"/>
      <c r="DJ2612" s="1"/>
      <c r="DK2612" s="1"/>
      <c r="DL2612" s="1"/>
      <c r="DM2612" s="1"/>
    </row>
    <row r="2613" spans="1:117" x14ac:dyDescent="0.2">
      <c r="A2613" s="97"/>
      <c r="B2613" s="5"/>
      <c r="C2613" s="5"/>
      <c r="D2613" s="63"/>
      <c r="E2613" s="11"/>
      <c r="F2613" s="143"/>
      <c r="G2613" s="9"/>
      <c r="H2613" s="64"/>
      <c r="I2613" s="64"/>
      <c r="J2613" s="1"/>
      <c r="K2613" s="1"/>
      <c r="L2613" s="5"/>
      <c r="M2613" s="12"/>
      <c r="N2613" s="12"/>
      <c r="O2613" s="5"/>
      <c r="P2613" s="5"/>
      <c r="Q2613" s="10"/>
      <c r="R2613" s="37"/>
      <c r="S2613" s="5"/>
      <c r="T2613" s="6"/>
      <c r="U2613" s="10"/>
      <c r="V2613" s="10"/>
      <c r="W2613" s="12"/>
      <c r="X2613" s="5"/>
      <c r="Y2613" s="11"/>
      <c r="Z2613" s="2"/>
      <c r="AA2613" s="64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2"/>
      <c r="DH2613" s="1"/>
      <c r="DI2613" s="1"/>
      <c r="DJ2613" s="1"/>
      <c r="DK2613" s="1"/>
      <c r="DL2613" s="1"/>
      <c r="DM2613" s="1"/>
    </row>
    <row r="2614" spans="1:117" x14ac:dyDescent="0.2">
      <c r="A2614" s="97"/>
      <c r="B2614" s="5"/>
      <c r="C2614" s="5"/>
      <c r="D2614" s="63"/>
      <c r="E2614" s="11"/>
      <c r="F2614" s="143"/>
      <c r="G2614" s="9"/>
      <c r="H2614" s="64"/>
      <c r="I2614" s="64"/>
      <c r="J2614" s="1"/>
      <c r="K2614" s="1"/>
      <c r="L2614" s="5"/>
      <c r="M2614" s="12"/>
      <c r="N2614" s="12"/>
      <c r="O2614" s="5"/>
      <c r="P2614" s="5"/>
      <c r="Q2614" s="10"/>
      <c r="R2614" s="37"/>
      <c r="S2614" s="5"/>
      <c r="T2614" s="6"/>
      <c r="U2614" s="10"/>
      <c r="V2614" s="10"/>
      <c r="W2614" s="12"/>
      <c r="X2614" s="5"/>
      <c r="Y2614" s="11"/>
      <c r="Z2614" s="2"/>
      <c r="AA2614" s="64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2"/>
      <c r="DH2614" s="1"/>
      <c r="DI2614" s="1"/>
      <c r="DJ2614" s="1"/>
      <c r="DK2614" s="1"/>
      <c r="DL2614" s="1"/>
      <c r="DM2614" s="1"/>
    </row>
    <row r="2615" spans="1:117" x14ac:dyDescent="0.2">
      <c r="A2615" s="97"/>
      <c r="B2615" s="5"/>
      <c r="C2615" s="5"/>
      <c r="D2615" s="63"/>
      <c r="E2615" s="11"/>
      <c r="F2615" s="143"/>
      <c r="G2615" s="9"/>
      <c r="H2615" s="64"/>
      <c r="I2615" s="64"/>
      <c r="J2615" s="1"/>
      <c r="K2615" s="1"/>
      <c r="L2615" s="5"/>
      <c r="M2615" s="12"/>
      <c r="N2615" s="12"/>
      <c r="O2615" s="5"/>
      <c r="P2615" s="5"/>
      <c r="Q2615" s="10"/>
      <c r="R2615" s="37"/>
      <c r="S2615" s="5"/>
      <c r="T2615" s="6"/>
      <c r="U2615" s="10"/>
      <c r="V2615" s="10"/>
      <c r="W2615" s="12"/>
      <c r="X2615" s="5"/>
      <c r="Y2615" s="11"/>
      <c r="Z2615" s="2"/>
      <c r="AA2615" s="64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2"/>
      <c r="DH2615" s="1"/>
      <c r="DI2615" s="1"/>
      <c r="DJ2615" s="1"/>
      <c r="DK2615" s="1"/>
      <c r="DL2615" s="1"/>
      <c r="DM2615" s="1"/>
    </row>
    <row r="2616" spans="1:117" x14ac:dyDescent="0.2">
      <c r="A2616" s="97"/>
      <c r="B2616" s="5"/>
      <c r="C2616" s="5"/>
      <c r="D2616" s="63"/>
      <c r="E2616" s="11"/>
      <c r="F2616" s="143"/>
      <c r="G2616" s="9"/>
      <c r="H2616" s="64"/>
      <c r="I2616" s="64"/>
      <c r="J2616" s="1"/>
      <c r="K2616" s="1"/>
      <c r="L2616" s="5"/>
      <c r="M2616" s="12"/>
      <c r="N2616" s="12"/>
      <c r="O2616" s="5"/>
      <c r="P2616" s="5"/>
      <c r="Q2616" s="10"/>
      <c r="R2616" s="37"/>
      <c r="S2616" s="5"/>
      <c r="T2616" s="6"/>
      <c r="U2616" s="10"/>
      <c r="V2616" s="10"/>
      <c r="W2616" s="12"/>
      <c r="X2616" s="5"/>
      <c r="Y2616" s="11"/>
      <c r="Z2616" s="2"/>
      <c r="AA2616" s="64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2"/>
      <c r="DH2616" s="1"/>
      <c r="DI2616" s="1"/>
      <c r="DJ2616" s="1"/>
      <c r="DK2616" s="1"/>
      <c r="DL2616" s="1"/>
      <c r="DM2616" s="1"/>
    </row>
    <row r="2617" spans="1:117" x14ac:dyDescent="0.2">
      <c r="A2617" s="97"/>
      <c r="B2617" s="5"/>
      <c r="C2617" s="5"/>
      <c r="D2617" s="63"/>
      <c r="E2617" s="11"/>
      <c r="F2617" s="143"/>
      <c r="G2617" s="9"/>
      <c r="H2617" s="64"/>
      <c r="I2617" s="64"/>
      <c r="J2617" s="1"/>
      <c r="K2617" s="1"/>
      <c r="L2617" s="5"/>
      <c r="M2617" s="12"/>
      <c r="N2617" s="12"/>
      <c r="O2617" s="5"/>
      <c r="P2617" s="5"/>
      <c r="Q2617" s="10"/>
      <c r="R2617" s="37"/>
      <c r="S2617" s="5"/>
      <c r="T2617" s="6"/>
      <c r="U2617" s="10"/>
      <c r="V2617" s="10"/>
      <c r="W2617" s="12"/>
      <c r="X2617" s="5"/>
      <c r="Y2617" s="11"/>
      <c r="Z2617" s="2"/>
      <c r="AA2617" s="64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2"/>
      <c r="DH2617" s="1"/>
      <c r="DI2617" s="1"/>
      <c r="DJ2617" s="1"/>
      <c r="DK2617" s="1"/>
      <c r="DL2617" s="1"/>
      <c r="DM2617" s="1"/>
    </row>
    <row r="2618" spans="1:117" x14ac:dyDescent="0.2">
      <c r="A2618" s="97"/>
      <c r="B2618" s="5"/>
      <c r="C2618" s="5"/>
      <c r="D2618" s="63"/>
      <c r="E2618" s="11"/>
      <c r="F2618" s="143"/>
      <c r="G2618" s="9"/>
      <c r="H2618" s="64"/>
      <c r="I2618" s="64"/>
      <c r="J2618" s="1"/>
      <c r="K2618" s="1"/>
      <c r="L2618" s="5"/>
      <c r="M2618" s="12"/>
      <c r="N2618" s="12"/>
      <c r="O2618" s="5"/>
      <c r="P2618" s="5"/>
      <c r="Q2618" s="10"/>
      <c r="R2618" s="37"/>
      <c r="S2618" s="5"/>
      <c r="T2618" s="6"/>
      <c r="U2618" s="10"/>
      <c r="V2618" s="10"/>
      <c r="W2618" s="12"/>
      <c r="X2618" s="5"/>
      <c r="Y2618" s="11"/>
      <c r="Z2618" s="2"/>
      <c r="AA2618" s="64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2"/>
      <c r="DH2618" s="1"/>
      <c r="DI2618" s="1"/>
      <c r="DJ2618" s="1"/>
      <c r="DK2618" s="1"/>
      <c r="DL2618" s="1"/>
      <c r="DM2618" s="1"/>
    </row>
    <row r="2619" spans="1:117" x14ac:dyDescent="0.2">
      <c r="A2619" s="97"/>
      <c r="B2619" s="5"/>
      <c r="C2619" s="5"/>
      <c r="D2619" s="63"/>
      <c r="E2619" s="11"/>
      <c r="F2619" s="143"/>
      <c r="G2619" s="9"/>
      <c r="H2619" s="64"/>
      <c r="I2619" s="64"/>
      <c r="J2619" s="1"/>
      <c r="K2619" s="1"/>
      <c r="L2619" s="5"/>
      <c r="M2619" s="12"/>
      <c r="N2619" s="12"/>
      <c r="O2619" s="5"/>
      <c r="P2619" s="5"/>
      <c r="Q2619" s="10"/>
      <c r="R2619" s="37"/>
      <c r="S2619" s="5"/>
      <c r="T2619" s="6"/>
      <c r="U2619" s="10"/>
      <c r="V2619" s="10"/>
      <c r="W2619" s="12"/>
      <c r="X2619" s="5"/>
      <c r="Y2619" s="11"/>
      <c r="Z2619" s="2"/>
      <c r="AA2619" s="64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2"/>
      <c r="DH2619" s="1"/>
      <c r="DI2619" s="1"/>
      <c r="DJ2619" s="1"/>
      <c r="DK2619" s="1"/>
      <c r="DL2619" s="1"/>
      <c r="DM2619" s="1"/>
    </row>
    <row r="2620" spans="1:117" x14ac:dyDescent="0.2">
      <c r="A2620" s="97"/>
      <c r="B2620" s="5"/>
      <c r="C2620" s="5"/>
      <c r="D2620" s="63"/>
      <c r="E2620" s="11"/>
      <c r="F2620" s="143"/>
      <c r="G2620" s="9"/>
      <c r="H2620" s="64"/>
      <c r="I2620" s="64"/>
      <c r="J2620" s="1"/>
      <c r="K2620" s="1"/>
      <c r="L2620" s="5"/>
      <c r="M2620" s="12"/>
      <c r="N2620" s="12"/>
      <c r="O2620" s="5"/>
      <c r="P2620" s="5"/>
      <c r="Q2620" s="10"/>
      <c r="R2620" s="37"/>
      <c r="S2620" s="5"/>
      <c r="T2620" s="6"/>
      <c r="U2620" s="10"/>
      <c r="V2620" s="10"/>
      <c r="W2620" s="12"/>
      <c r="X2620" s="5"/>
      <c r="Y2620" s="11"/>
      <c r="Z2620" s="2"/>
      <c r="AA2620" s="64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2"/>
      <c r="DH2620" s="1"/>
      <c r="DI2620" s="1"/>
      <c r="DJ2620" s="1"/>
      <c r="DK2620" s="1"/>
      <c r="DL2620" s="1"/>
      <c r="DM2620" s="1"/>
    </row>
    <row r="2621" spans="1:117" x14ac:dyDescent="0.2">
      <c r="A2621" s="97"/>
      <c r="B2621" s="5"/>
      <c r="C2621" s="5"/>
      <c r="D2621" s="63"/>
      <c r="E2621" s="11"/>
      <c r="F2621" s="143"/>
      <c r="G2621" s="9"/>
      <c r="H2621" s="64"/>
      <c r="I2621" s="64"/>
      <c r="J2621" s="1"/>
      <c r="K2621" s="1"/>
      <c r="L2621" s="5"/>
      <c r="M2621" s="12"/>
      <c r="N2621" s="12"/>
      <c r="O2621" s="5"/>
      <c r="P2621" s="5"/>
      <c r="Q2621" s="10"/>
      <c r="R2621" s="37"/>
      <c r="S2621" s="5"/>
      <c r="T2621" s="6"/>
      <c r="U2621" s="10"/>
      <c r="V2621" s="10"/>
      <c r="W2621" s="12"/>
      <c r="X2621" s="5"/>
      <c r="Y2621" s="11"/>
      <c r="Z2621" s="2"/>
      <c r="AA2621" s="64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2"/>
      <c r="DH2621" s="1"/>
      <c r="DI2621" s="1"/>
      <c r="DJ2621" s="1"/>
      <c r="DK2621" s="1"/>
      <c r="DL2621" s="1"/>
      <c r="DM2621" s="1"/>
    </row>
    <row r="2622" spans="1:117" x14ac:dyDescent="0.2">
      <c r="A2622" s="97"/>
      <c r="B2622" s="5"/>
      <c r="C2622" s="5"/>
      <c r="D2622" s="63"/>
      <c r="E2622" s="11"/>
      <c r="F2622" s="143"/>
      <c r="G2622" s="9"/>
      <c r="H2622" s="64"/>
      <c r="I2622" s="64"/>
      <c r="J2622" s="1"/>
      <c r="K2622" s="1"/>
      <c r="L2622" s="5"/>
      <c r="M2622" s="12"/>
      <c r="N2622" s="12"/>
      <c r="O2622" s="5"/>
      <c r="P2622" s="5"/>
      <c r="Q2622" s="10"/>
      <c r="R2622" s="37"/>
      <c r="S2622" s="5"/>
      <c r="T2622" s="6"/>
      <c r="U2622" s="10"/>
      <c r="V2622" s="10"/>
      <c r="W2622" s="12"/>
      <c r="X2622" s="5"/>
      <c r="Y2622" s="11"/>
      <c r="Z2622" s="2"/>
      <c r="AA2622" s="64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2"/>
      <c r="DH2622" s="1"/>
      <c r="DI2622" s="1"/>
      <c r="DJ2622" s="1"/>
      <c r="DK2622" s="1"/>
      <c r="DL2622" s="1"/>
      <c r="DM2622" s="1"/>
    </row>
    <row r="2623" spans="1:117" x14ac:dyDescent="0.2">
      <c r="A2623" s="97"/>
      <c r="B2623" s="5"/>
      <c r="C2623" s="5"/>
      <c r="D2623" s="63"/>
      <c r="E2623" s="11"/>
      <c r="F2623" s="143"/>
      <c r="G2623" s="9"/>
      <c r="H2623" s="64"/>
      <c r="I2623" s="64"/>
      <c r="J2623" s="1"/>
      <c r="K2623" s="1"/>
      <c r="L2623" s="5"/>
      <c r="M2623" s="12"/>
      <c r="N2623" s="12"/>
      <c r="O2623" s="5"/>
      <c r="P2623" s="5"/>
      <c r="Q2623" s="10"/>
      <c r="R2623" s="37"/>
      <c r="S2623" s="5"/>
      <c r="T2623" s="6"/>
      <c r="U2623" s="10"/>
      <c r="V2623" s="10"/>
      <c r="W2623" s="12"/>
      <c r="X2623" s="5"/>
      <c r="Y2623" s="11"/>
      <c r="Z2623" s="2"/>
      <c r="AA2623" s="64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2"/>
      <c r="DH2623" s="1"/>
      <c r="DI2623" s="1"/>
      <c r="DJ2623" s="1"/>
      <c r="DK2623" s="1"/>
      <c r="DL2623" s="1"/>
      <c r="DM2623" s="1"/>
    </row>
    <row r="2624" spans="1:117" x14ac:dyDescent="0.2">
      <c r="A2624" s="97"/>
      <c r="B2624" s="5"/>
      <c r="C2624" s="5"/>
      <c r="D2624" s="63"/>
      <c r="E2624" s="11"/>
      <c r="F2624" s="143"/>
      <c r="G2624" s="9"/>
      <c r="H2624" s="64"/>
      <c r="I2624" s="64"/>
      <c r="J2624" s="1"/>
      <c r="K2624" s="1"/>
      <c r="L2624" s="5"/>
      <c r="M2624" s="12"/>
      <c r="N2624" s="12"/>
      <c r="O2624" s="5"/>
      <c r="P2624" s="5"/>
      <c r="Q2624" s="10"/>
      <c r="R2624" s="37"/>
      <c r="S2624" s="5"/>
      <c r="T2624" s="6"/>
      <c r="U2624" s="10"/>
      <c r="V2624" s="10"/>
      <c r="W2624" s="12"/>
      <c r="X2624" s="5"/>
      <c r="Y2624" s="11"/>
      <c r="Z2624" s="2"/>
      <c r="AA2624" s="64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2"/>
      <c r="DH2624" s="1"/>
      <c r="DI2624" s="1"/>
      <c r="DJ2624" s="1"/>
      <c r="DK2624" s="1"/>
      <c r="DL2624" s="1"/>
      <c r="DM2624" s="1"/>
    </row>
    <row r="2625" spans="1:117" x14ac:dyDescent="0.2">
      <c r="A2625" s="97"/>
      <c r="B2625" s="5"/>
      <c r="C2625" s="5"/>
      <c r="D2625" s="63"/>
      <c r="E2625" s="11"/>
      <c r="F2625" s="143"/>
      <c r="G2625" s="9"/>
      <c r="H2625" s="64"/>
      <c r="I2625" s="64"/>
      <c r="J2625" s="1"/>
      <c r="K2625" s="1"/>
      <c r="L2625" s="5"/>
      <c r="M2625" s="12"/>
      <c r="N2625" s="12"/>
      <c r="O2625" s="5"/>
      <c r="P2625" s="5"/>
      <c r="Q2625" s="10"/>
      <c r="R2625" s="37"/>
      <c r="S2625" s="5"/>
      <c r="T2625" s="6"/>
      <c r="U2625" s="10"/>
      <c r="V2625" s="10"/>
      <c r="W2625" s="12"/>
      <c r="X2625" s="5"/>
      <c r="Y2625" s="11"/>
      <c r="Z2625" s="2"/>
      <c r="AA2625" s="64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2"/>
      <c r="DH2625" s="1"/>
      <c r="DI2625" s="1"/>
      <c r="DJ2625" s="1"/>
      <c r="DK2625" s="1"/>
      <c r="DL2625" s="1"/>
      <c r="DM2625" s="1"/>
    </row>
    <row r="2626" spans="1:117" x14ac:dyDescent="0.2">
      <c r="A2626" s="97"/>
      <c r="B2626" s="5"/>
      <c r="C2626" s="5"/>
      <c r="D2626" s="63"/>
      <c r="E2626" s="11"/>
      <c r="F2626" s="143"/>
      <c r="G2626" s="9"/>
      <c r="H2626" s="64"/>
      <c r="I2626" s="64"/>
      <c r="J2626" s="1"/>
      <c r="K2626" s="1"/>
      <c r="L2626" s="5"/>
      <c r="M2626" s="12"/>
      <c r="N2626" s="12"/>
      <c r="O2626" s="5"/>
      <c r="P2626" s="5"/>
      <c r="Q2626" s="10"/>
      <c r="R2626" s="37"/>
      <c r="S2626" s="5"/>
      <c r="T2626" s="6"/>
      <c r="U2626" s="10"/>
      <c r="V2626" s="10"/>
      <c r="W2626" s="12"/>
      <c r="X2626" s="5"/>
      <c r="Y2626" s="11"/>
      <c r="Z2626" s="2"/>
      <c r="AA2626" s="64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2"/>
      <c r="DH2626" s="1"/>
      <c r="DI2626" s="1"/>
      <c r="DJ2626" s="1"/>
      <c r="DK2626" s="1"/>
      <c r="DL2626" s="1"/>
      <c r="DM2626" s="1"/>
    </row>
    <row r="2627" spans="1:117" x14ac:dyDescent="0.2">
      <c r="A2627" s="97"/>
      <c r="B2627" s="5"/>
      <c r="C2627" s="5"/>
      <c r="D2627" s="63"/>
      <c r="E2627" s="11"/>
      <c r="F2627" s="143"/>
      <c r="G2627" s="9"/>
      <c r="H2627" s="64"/>
      <c r="I2627" s="64"/>
      <c r="J2627" s="1"/>
      <c r="K2627" s="1"/>
      <c r="L2627" s="5"/>
      <c r="M2627" s="12"/>
      <c r="N2627" s="12"/>
      <c r="O2627" s="5"/>
      <c r="P2627" s="5"/>
      <c r="Q2627" s="10"/>
      <c r="R2627" s="37"/>
      <c r="S2627" s="5"/>
      <c r="T2627" s="6"/>
      <c r="U2627" s="10"/>
      <c r="V2627" s="10"/>
      <c r="W2627" s="12"/>
      <c r="X2627" s="5"/>
      <c r="Y2627" s="11"/>
      <c r="Z2627" s="2"/>
      <c r="AA2627" s="64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2"/>
      <c r="DH2627" s="1"/>
      <c r="DI2627" s="1"/>
      <c r="DJ2627" s="1"/>
      <c r="DK2627" s="1"/>
      <c r="DL2627" s="1"/>
      <c r="DM2627" s="1"/>
    </row>
    <row r="2628" spans="1:117" x14ac:dyDescent="0.2">
      <c r="A2628" s="97"/>
      <c r="B2628" s="5"/>
      <c r="C2628" s="5"/>
      <c r="D2628" s="63"/>
      <c r="E2628" s="11"/>
      <c r="F2628" s="143"/>
      <c r="G2628" s="9"/>
      <c r="H2628" s="64"/>
      <c r="I2628" s="64"/>
      <c r="J2628" s="1"/>
      <c r="K2628" s="1"/>
      <c r="L2628" s="5"/>
      <c r="M2628" s="12"/>
      <c r="N2628" s="12"/>
      <c r="O2628" s="5"/>
      <c r="P2628" s="5"/>
      <c r="Q2628" s="10"/>
      <c r="R2628" s="37"/>
      <c r="S2628" s="5"/>
      <c r="T2628" s="6"/>
      <c r="U2628" s="10"/>
      <c r="V2628" s="10"/>
      <c r="W2628" s="12"/>
      <c r="X2628" s="5"/>
      <c r="Y2628" s="11"/>
      <c r="Z2628" s="2"/>
      <c r="AA2628" s="64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2"/>
      <c r="DH2628" s="1"/>
      <c r="DI2628" s="1"/>
      <c r="DJ2628" s="1"/>
      <c r="DK2628" s="1"/>
      <c r="DL2628" s="1"/>
      <c r="DM2628" s="1"/>
    </row>
    <row r="2629" spans="1:117" x14ac:dyDescent="0.2">
      <c r="A2629" s="97"/>
      <c r="B2629" s="5"/>
      <c r="C2629" s="5"/>
      <c r="D2629" s="63"/>
      <c r="E2629" s="11"/>
      <c r="F2629" s="143"/>
      <c r="G2629" s="9"/>
      <c r="H2629" s="64"/>
      <c r="I2629" s="64"/>
      <c r="J2629" s="1"/>
      <c r="K2629" s="1"/>
      <c r="L2629" s="5"/>
      <c r="M2629" s="12"/>
      <c r="N2629" s="12"/>
      <c r="O2629" s="5"/>
      <c r="P2629" s="5"/>
      <c r="Q2629" s="10"/>
      <c r="R2629" s="37"/>
      <c r="S2629" s="5"/>
      <c r="T2629" s="6"/>
      <c r="U2629" s="10"/>
      <c r="V2629" s="10"/>
      <c r="W2629" s="12"/>
      <c r="X2629" s="5"/>
      <c r="Y2629" s="11"/>
      <c r="Z2629" s="2"/>
      <c r="AA2629" s="64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2"/>
      <c r="DH2629" s="1"/>
      <c r="DI2629" s="1"/>
      <c r="DJ2629" s="1"/>
      <c r="DK2629" s="1"/>
      <c r="DL2629" s="1"/>
      <c r="DM2629" s="1"/>
    </row>
    <row r="2630" spans="1:117" x14ac:dyDescent="0.2">
      <c r="A2630" s="97"/>
      <c r="B2630" s="5"/>
      <c r="C2630" s="5"/>
      <c r="D2630" s="63"/>
      <c r="E2630" s="11"/>
      <c r="F2630" s="143"/>
      <c r="G2630" s="9"/>
      <c r="H2630" s="64"/>
      <c r="I2630" s="64"/>
      <c r="J2630" s="1"/>
      <c r="K2630" s="1"/>
      <c r="L2630" s="5"/>
      <c r="M2630" s="12"/>
      <c r="N2630" s="12"/>
      <c r="O2630" s="5"/>
      <c r="P2630" s="5"/>
      <c r="Q2630" s="10"/>
      <c r="R2630" s="37"/>
      <c r="S2630" s="5"/>
      <c r="T2630" s="6"/>
      <c r="U2630" s="10"/>
      <c r="V2630" s="10"/>
      <c r="W2630" s="12"/>
      <c r="X2630" s="5"/>
      <c r="Y2630" s="11"/>
      <c r="Z2630" s="2"/>
      <c r="AA2630" s="64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2"/>
      <c r="DH2630" s="1"/>
      <c r="DI2630" s="1"/>
      <c r="DJ2630" s="1"/>
      <c r="DK2630" s="1"/>
      <c r="DL2630" s="1"/>
      <c r="DM2630" s="1"/>
    </row>
    <row r="2631" spans="1:117" x14ac:dyDescent="0.2">
      <c r="A2631" s="97"/>
      <c r="B2631" s="5"/>
      <c r="C2631" s="5"/>
      <c r="D2631" s="63"/>
      <c r="E2631" s="11"/>
      <c r="F2631" s="143"/>
      <c r="G2631" s="9"/>
      <c r="H2631" s="64"/>
      <c r="I2631" s="64"/>
      <c r="J2631" s="1"/>
      <c r="K2631" s="1"/>
      <c r="L2631" s="5"/>
      <c r="M2631" s="12"/>
      <c r="N2631" s="12"/>
      <c r="O2631" s="5"/>
      <c r="P2631" s="5"/>
      <c r="Q2631" s="10"/>
      <c r="R2631" s="37"/>
      <c r="S2631" s="5"/>
      <c r="T2631" s="6"/>
      <c r="U2631" s="10"/>
      <c r="V2631" s="10"/>
      <c r="W2631" s="12"/>
      <c r="X2631" s="5"/>
      <c r="Y2631" s="11"/>
      <c r="Z2631" s="2"/>
      <c r="AA2631" s="64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2"/>
      <c r="DH2631" s="1"/>
      <c r="DI2631" s="1"/>
      <c r="DJ2631" s="1"/>
      <c r="DK2631" s="1"/>
      <c r="DL2631" s="1"/>
      <c r="DM2631" s="1"/>
    </row>
    <row r="2632" spans="1:117" x14ac:dyDescent="0.2">
      <c r="A2632" s="97"/>
      <c r="B2632" s="5"/>
      <c r="C2632" s="5"/>
      <c r="D2632" s="63"/>
      <c r="E2632" s="11"/>
      <c r="F2632" s="143"/>
      <c r="G2632" s="9"/>
      <c r="H2632" s="64"/>
      <c r="I2632" s="64"/>
      <c r="J2632" s="1"/>
      <c r="K2632" s="1"/>
      <c r="L2632" s="5"/>
      <c r="M2632" s="12"/>
      <c r="N2632" s="12"/>
      <c r="O2632" s="5"/>
      <c r="P2632" s="5"/>
      <c r="Q2632" s="10"/>
      <c r="R2632" s="37"/>
      <c r="S2632" s="5"/>
      <c r="T2632" s="6"/>
      <c r="U2632" s="10"/>
      <c r="V2632" s="10"/>
      <c r="W2632" s="12"/>
      <c r="X2632" s="5"/>
      <c r="Y2632" s="11"/>
      <c r="Z2632" s="2"/>
      <c r="AA2632" s="64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2"/>
      <c r="DH2632" s="1"/>
      <c r="DI2632" s="1"/>
      <c r="DJ2632" s="1"/>
      <c r="DK2632" s="1"/>
      <c r="DL2632" s="1"/>
      <c r="DM2632" s="1"/>
    </row>
    <row r="2633" spans="1:117" x14ac:dyDescent="0.2">
      <c r="A2633" s="97"/>
      <c r="B2633" s="5"/>
      <c r="C2633" s="5"/>
      <c r="D2633" s="63"/>
      <c r="E2633" s="11"/>
      <c r="F2633" s="143"/>
      <c r="G2633" s="9"/>
      <c r="H2633" s="64"/>
      <c r="I2633" s="64"/>
      <c r="J2633" s="1"/>
      <c r="K2633" s="1"/>
      <c r="L2633" s="5"/>
      <c r="M2633" s="12"/>
      <c r="N2633" s="12"/>
      <c r="O2633" s="5"/>
      <c r="P2633" s="5"/>
      <c r="Q2633" s="10"/>
      <c r="R2633" s="37"/>
      <c r="S2633" s="5"/>
      <c r="T2633" s="6"/>
      <c r="U2633" s="10"/>
      <c r="V2633" s="10"/>
      <c r="W2633" s="12"/>
      <c r="X2633" s="5"/>
      <c r="Y2633" s="11"/>
      <c r="Z2633" s="2"/>
      <c r="AA2633" s="64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2"/>
      <c r="DH2633" s="1"/>
      <c r="DI2633" s="1"/>
      <c r="DJ2633" s="1"/>
      <c r="DK2633" s="1"/>
      <c r="DL2633" s="1"/>
      <c r="DM2633" s="1"/>
    </row>
    <row r="2634" spans="1:117" x14ac:dyDescent="0.2">
      <c r="A2634" s="97"/>
      <c r="B2634" s="5"/>
      <c r="C2634" s="5"/>
      <c r="D2634" s="63"/>
      <c r="E2634" s="11"/>
      <c r="F2634" s="143"/>
      <c r="G2634" s="9"/>
      <c r="H2634" s="64"/>
      <c r="I2634" s="64"/>
      <c r="J2634" s="1"/>
      <c r="K2634" s="1"/>
      <c r="L2634" s="5"/>
      <c r="M2634" s="12"/>
      <c r="N2634" s="12"/>
      <c r="O2634" s="5"/>
      <c r="P2634" s="5"/>
      <c r="Q2634" s="10"/>
      <c r="R2634" s="37"/>
      <c r="S2634" s="5"/>
      <c r="T2634" s="6"/>
      <c r="U2634" s="10"/>
      <c r="V2634" s="10"/>
      <c r="W2634" s="12"/>
      <c r="X2634" s="5"/>
      <c r="Y2634" s="11"/>
      <c r="Z2634" s="2"/>
      <c r="AA2634" s="64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2"/>
      <c r="DH2634" s="1"/>
      <c r="DI2634" s="1"/>
      <c r="DJ2634" s="1"/>
      <c r="DK2634" s="1"/>
      <c r="DL2634" s="1"/>
      <c r="DM2634" s="1"/>
    </row>
    <row r="2635" spans="1:117" x14ac:dyDescent="0.2">
      <c r="A2635" s="97"/>
      <c r="B2635" s="5"/>
      <c r="C2635" s="5"/>
      <c r="D2635" s="63"/>
      <c r="E2635" s="11"/>
      <c r="F2635" s="143"/>
      <c r="G2635" s="9"/>
      <c r="H2635" s="64"/>
      <c r="I2635" s="64"/>
      <c r="J2635" s="1"/>
      <c r="K2635" s="1"/>
      <c r="L2635" s="5"/>
      <c r="M2635" s="12"/>
      <c r="N2635" s="12"/>
      <c r="O2635" s="5"/>
      <c r="P2635" s="5"/>
      <c r="Q2635" s="10"/>
      <c r="R2635" s="37"/>
      <c r="S2635" s="5"/>
      <c r="T2635" s="6"/>
      <c r="U2635" s="10"/>
      <c r="V2635" s="10"/>
      <c r="W2635" s="12"/>
      <c r="X2635" s="5"/>
      <c r="Y2635" s="11"/>
      <c r="Z2635" s="2"/>
      <c r="AA2635" s="64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2"/>
      <c r="DH2635" s="1"/>
      <c r="DI2635" s="1"/>
      <c r="DJ2635" s="1"/>
      <c r="DK2635" s="1"/>
      <c r="DL2635" s="1"/>
      <c r="DM2635" s="1"/>
    </row>
    <row r="2636" spans="1:117" x14ac:dyDescent="0.2">
      <c r="A2636" s="97"/>
      <c r="B2636" s="5"/>
      <c r="C2636" s="5"/>
      <c r="D2636" s="63"/>
      <c r="E2636" s="11"/>
      <c r="F2636" s="143"/>
      <c r="G2636" s="9"/>
      <c r="H2636" s="64"/>
      <c r="I2636" s="64"/>
      <c r="J2636" s="1"/>
      <c r="K2636" s="1"/>
      <c r="L2636" s="5"/>
      <c r="M2636" s="12"/>
      <c r="N2636" s="12"/>
      <c r="O2636" s="5"/>
      <c r="P2636" s="5"/>
      <c r="Q2636" s="10"/>
      <c r="R2636" s="37"/>
      <c r="S2636" s="5"/>
      <c r="T2636" s="6"/>
      <c r="U2636" s="10"/>
      <c r="V2636" s="10"/>
      <c r="W2636" s="12"/>
      <c r="X2636" s="5"/>
      <c r="Y2636" s="11"/>
      <c r="Z2636" s="2"/>
      <c r="AA2636" s="64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2"/>
      <c r="DH2636" s="1"/>
      <c r="DI2636" s="1"/>
      <c r="DJ2636" s="1"/>
      <c r="DK2636" s="1"/>
      <c r="DL2636" s="1"/>
      <c r="DM2636" s="1"/>
    </row>
    <row r="2637" spans="1:117" x14ac:dyDescent="0.2">
      <c r="A2637" s="97"/>
      <c r="B2637" s="5"/>
      <c r="C2637" s="5"/>
      <c r="D2637" s="63"/>
      <c r="E2637" s="11"/>
      <c r="F2637" s="143"/>
      <c r="G2637" s="9"/>
      <c r="H2637" s="64"/>
      <c r="I2637" s="64"/>
      <c r="J2637" s="1"/>
      <c r="K2637" s="1"/>
      <c r="L2637" s="5"/>
      <c r="M2637" s="12"/>
      <c r="N2637" s="12"/>
      <c r="O2637" s="5"/>
      <c r="P2637" s="5"/>
      <c r="Q2637" s="10"/>
      <c r="R2637" s="37"/>
      <c r="S2637" s="5"/>
      <c r="T2637" s="6"/>
      <c r="U2637" s="10"/>
      <c r="V2637" s="10"/>
      <c r="W2637" s="12"/>
      <c r="X2637" s="5"/>
      <c r="Y2637" s="11"/>
      <c r="Z2637" s="2"/>
      <c r="AA2637" s="64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2"/>
      <c r="DH2637" s="1"/>
      <c r="DI2637" s="1"/>
      <c r="DJ2637" s="1"/>
      <c r="DK2637" s="1"/>
      <c r="DL2637" s="1"/>
      <c r="DM2637" s="1"/>
    </row>
    <row r="2638" spans="1:117" x14ac:dyDescent="0.2">
      <c r="A2638" s="97"/>
      <c r="B2638" s="5"/>
      <c r="C2638" s="5"/>
      <c r="D2638" s="63"/>
      <c r="E2638" s="11"/>
      <c r="F2638" s="143"/>
      <c r="G2638" s="9"/>
      <c r="H2638" s="64"/>
      <c r="I2638" s="64"/>
      <c r="J2638" s="1"/>
      <c r="K2638" s="1"/>
      <c r="L2638" s="5"/>
      <c r="M2638" s="12"/>
      <c r="N2638" s="12"/>
      <c r="O2638" s="5"/>
      <c r="P2638" s="5"/>
      <c r="Q2638" s="10"/>
      <c r="R2638" s="37"/>
      <c r="S2638" s="5"/>
      <c r="T2638" s="6"/>
      <c r="U2638" s="10"/>
      <c r="V2638" s="10"/>
      <c r="W2638" s="12"/>
      <c r="X2638" s="5"/>
      <c r="Y2638" s="11"/>
      <c r="Z2638" s="2"/>
      <c r="AA2638" s="64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2"/>
      <c r="DH2638" s="1"/>
      <c r="DI2638" s="1"/>
      <c r="DJ2638" s="1"/>
      <c r="DK2638" s="1"/>
      <c r="DL2638" s="1"/>
      <c r="DM2638" s="1"/>
    </row>
    <row r="2639" spans="1:117" x14ac:dyDescent="0.2">
      <c r="A2639" s="97"/>
      <c r="B2639" s="5"/>
      <c r="C2639" s="5"/>
      <c r="D2639" s="63"/>
      <c r="E2639" s="11"/>
      <c r="F2639" s="143"/>
      <c r="G2639" s="9"/>
      <c r="H2639" s="64"/>
      <c r="I2639" s="64"/>
      <c r="J2639" s="1"/>
      <c r="K2639" s="1"/>
      <c r="L2639" s="5"/>
      <c r="M2639" s="12"/>
      <c r="N2639" s="12"/>
      <c r="O2639" s="5"/>
      <c r="P2639" s="5"/>
      <c r="Q2639" s="10"/>
      <c r="R2639" s="37"/>
      <c r="S2639" s="5"/>
      <c r="T2639" s="6"/>
      <c r="U2639" s="10"/>
      <c r="V2639" s="10"/>
      <c r="W2639" s="12"/>
      <c r="X2639" s="5"/>
      <c r="Y2639" s="11"/>
      <c r="Z2639" s="2"/>
      <c r="AA2639" s="64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2"/>
      <c r="DH2639" s="1"/>
      <c r="DI2639" s="1"/>
      <c r="DJ2639" s="1"/>
      <c r="DK2639" s="1"/>
      <c r="DL2639" s="1"/>
      <c r="DM2639" s="1"/>
    </row>
    <row r="2640" spans="1:117" x14ac:dyDescent="0.2">
      <c r="A2640" s="97"/>
      <c r="B2640" s="5"/>
      <c r="C2640" s="5"/>
      <c r="D2640" s="63"/>
      <c r="E2640" s="11"/>
      <c r="F2640" s="143"/>
      <c r="G2640" s="9"/>
      <c r="H2640" s="64"/>
      <c r="I2640" s="64"/>
      <c r="J2640" s="1"/>
      <c r="K2640" s="1"/>
      <c r="L2640" s="5"/>
      <c r="M2640" s="12"/>
      <c r="N2640" s="12"/>
      <c r="O2640" s="5"/>
      <c r="P2640" s="5"/>
      <c r="Q2640" s="10"/>
      <c r="R2640" s="37"/>
      <c r="S2640" s="5"/>
      <c r="T2640" s="6"/>
      <c r="U2640" s="10"/>
      <c r="V2640" s="10"/>
      <c r="W2640" s="12"/>
      <c r="X2640" s="5"/>
      <c r="Y2640" s="11"/>
      <c r="Z2640" s="2"/>
      <c r="AA2640" s="64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2"/>
      <c r="DH2640" s="1"/>
      <c r="DI2640" s="1"/>
      <c r="DJ2640" s="1"/>
      <c r="DK2640" s="1"/>
      <c r="DL2640" s="1"/>
      <c r="DM2640" s="1"/>
    </row>
    <row r="2641" spans="1:117" x14ac:dyDescent="0.2">
      <c r="A2641" s="97"/>
      <c r="B2641" s="5"/>
      <c r="C2641" s="5"/>
      <c r="D2641" s="63"/>
      <c r="E2641" s="11"/>
      <c r="F2641" s="143"/>
      <c r="G2641" s="9"/>
      <c r="H2641" s="64"/>
      <c r="I2641" s="64"/>
      <c r="J2641" s="1"/>
      <c r="K2641" s="1"/>
      <c r="L2641" s="5"/>
      <c r="M2641" s="12"/>
      <c r="N2641" s="12"/>
      <c r="O2641" s="5"/>
      <c r="P2641" s="5"/>
      <c r="Q2641" s="10"/>
      <c r="R2641" s="37"/>
      <c r="S2641" s="5"/>
      <c r="T2641" s="6"/>
      <c r="U2641" s="10"/>
      <c r="V2641" s="10"/>
      <c r="W2641" s="12"/>
      <c r="X2641" s="5"/>
      <c r="Y2641" s="11"/>
      <c r="Z2641" s="2"/>
      <c r="AA2641" s="64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2"/>
      <c r="DH2641" s="1"/>
      <c r="DI2641" s="1"/>
      <c r="DJ2641" s="1"/>
      <c r="DK2641" s="1"/>
      <c r="DL2641" s="1"/>
      <c r="DM2641" s="1"/>
    </row>
    <row r="2642" spans="1:117" x14ac:dyDescent="0.2">
      <c r="A2642" s="97"/>
      <c r="B2642" s="5"/>
      <c r="C2642" s="5"/>
      <c r="D2642" s="63"/>
      <c r="E2642" s="11"/>
      <c r="F2642" s="143"/>
      <c r="G2642" s="9"/>
      <c r="H2642" s="64"/>
      <c r="I2642" s="64"/>
      <c r="J2642" s="1"/>
      <c r="K2642" s="1"/>
      <c r="L2642" s="5"/>
      <c r="M2642" s="12"/>
      <c r="N2642" s="12"/>
      <c r="O2642" s="5"/>
      <c r="P2642" s="5"/>
      <c r="Q2642" s="10"/>
      <c r="R2642" s="37"/>
      <c r="S2642" s="5"/>
      <c r="T2642" s="6"/>
      <c r="U2642" s="10"/>
      <c r="V2642" s="10"/>
      <c r="W2642" s="12"/>
      <c r="X2642" s="5"/>
      <c r="Y2642" s="11"/>
      <c r="Z2642" s="2"/>
      <c r="AA2642" s="64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2"/>
      <c r="DH2642" s="1"/>
      <c r="DI2642" s="1"/>
      <c r="DJ2642" s="1"/>
      <c r="DK2642" s="1"/>
      <c r="DL2642" s="1"/>
      <c r="DM2642" s="1"/>
    </row>
    <row r="2643" spans="1:117" x14ac:dyDescent="0.2">
      <c r="A2643" s="97"/>
      <c r="B2643" s="5"/>
      <c r="C2643" s="5"/>
      <c r="D2643" s="63"/>
      <c r="E2643" s="11"/>
      <c r="F2643" s="143"/>
      <c r="G2643" s="9"/>
      <c r="H2643" s="64"/>
      <c r="I2643" s="64"/>
      <c r="J2643" s="1"/>
      <c r="K2643" s="1"/>
      <c r="L2643" s="5"/>
      <c r="M2643" s="12"/>
      <c r="N2643" s="12"/>
      <c r="O2643" s="5"/>
      <c r="P2643" s="5"/>
      <c r="Q2643" s="10"/>
      <c r="R2643" s="37"/>
      <c r="S2643" s="5"/>
      <c r="T2643" s="6"/>
      <c r="U2643" s="10"/>
      <c r="V2643" s="10"/>
      <c r="W2643" s="12"/>
      <c r="X2643" s="5"/>
      <c r="Y2643" s="11"/>
      <c r="Z2643" s="2"/>
      <c r="AA2643" s="64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2"/>
      <c r="DH2643" s="1"/>
      <c r="DI2643" s="1"/>
      <c r="DJ2643" s="1"/>
      <c r="DK2643" s="1"/>
      <c r="DL2643" s="1"/>
      <c r="DM2643" s="1"/>
    </row>
    <row r="2644" spans="1:117" x14ac:dyDescent="0.2">
      <c r="A2644" s="97"/>
      <c r="B2644" s="5"/>
      <c r="C2644" s="5"/>
      <c r="D2644" s="63"/>
      <c r="E2644" s="11"/>
      <c r="F2644" s="143"/>
      <c r="G2644" s="9"/>
      <c r="H2644" s="64"/>
      <c r="I2644" s="64"/>
      <c r="J2644" s="1"/>
      <c r="K2644" s="1"/>
      <c r="L2644" s="5"/>
      <c r="M2644" s="12"/>
      <c r="N2644" s="12"/>
      <c r="O2644" s="5"/>
      <c r="P2644" s="5"/>
      <c r="Q2644" s="10"/>
      <c r="R2644" s="37"/>
      <c r="S2644" s="5"/>
      <c r="T2644" s="6"/>
      <c r="U2644" s="10"/>
      <c r="V2644" s="10"/>
      <c r="W2644" s="12"/>
      <c r="X2644" s="5"/>
      <c r="Y2644" s="11"/>
      <c r="Z2644" s="2"/>
      <c r="AA2644" s="64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2"/>
      <c r="DH2644" s="1"/>
      <c r="DI2644" s="1"/>
      <c r="DJ2644" s="1"/>
      <c r="DK2644" s="1"/>
      <c r="DL2644" s="1"/>
      <c r="DM2644" s="1"/>
    </row>
    <row r="2645" spans="1:117" x14ac:dyDescent="0.2">
      <c r="A2645" s="97"/>
      <c r="B2645" s="5"/>
      <c r="C2645" s="5"/>
      <c r="D2645" s="63"/>
      <c r="E2645" s="11"/>
      <c r="F2645" s="143"/>
      <c r="G2645" s="9"/>
      <c r="H2645" s="64"/>
      <c r="I2645" s="64"/>
      <c r="J2645" s="1"/>
      <c r="K2645" s="1"/>
      <c r="L2645" s="5"/>
      <c r="M2645" s="12"/>
      <c r="N2645" s="12"/>
      <c r="O2645" s="5"/>
      <c r="P2645" s="5"/>
      <c r="Q2645" s="10"/>
      <c r="R2645" s="37"/>
      <c r="S2645" s="5"/>
      <c r="T2645" s="6"/>
      <c r="U2645" s="10"/>
      <c r="V2645" s="10"/>
      <c r="W2645" s="12"/>
      <c r="X2645" s="5"/>
      <c r="Y2645" s="11"/>
      <c r="Z2645" s="2"/>
      <c r="AA2645" s="64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2"/>
      <c r="DH2645" s="1"/>
      <c r="DI2645" s="1"/>
      <c r="DJ2645" s="1"/>
      <c r="DK2645" s="1"/>
      <c r="DL2645" s="1"/>
      <c r="DM2645" s="1"/>
    </row>
    <row r="2646" spans="1:117" x14ac:dyDescent="0.2">
      <c r="A2646" s="97"/>
      <c r="B2646" s="5"/>
      <c r="C2646" s="5"/>
      <c r="D2646" s="63"/>
      <c r="E2646" s="11"/>
      <c r="F2646" s="143"/>
      <c r="G2646" s="9"/>
      <c r="H2646" s="64"/>
      <c r="I2646" s="64"/>
      <c r="J2646" s="1"/>
      <c r="K2646" s="1"/>
      <c r="L2646" s="5"/>
      <c r="M2646" s="12"/>
      <c r="N2646" s="12"/>
      <c r="O2646" s="5"/>
      <c r="P2646" s="5"/>
      <c r="Q2646" s="10"/>
      <c r="R2646" s="37"/>
      <c r="S2646" s="5"/>
      <c r="T2646" s="6"/>
      <c r="U2646" s="10"/>
      <c r="V2646" s="10"/>
      <c r="W2646" s="12"/>
      <c r="X2646" s="5"/>
      <c r="Y2646" s="11"/>
      <c r="Z2646" s="2"/>
      <c r="AA2646" s="64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2"/>
      <c r="DH2646" s="1"/>
      <c r="DI2646" s="1"/>
      <c r="DJ2646" s="1"/>
      <c r="DK2646" s="1"/>
      <c r="DL2646" s="1"/>
      <c r="DM2646" s="1"/>
    </row>
    <row r="2647" spans="1:117" x14ac:dyDescent="0.2">
      <c r="A2647" s="97"/>
      <c r="B2647" s="5"/>
      <c r="C2647" s="5"/>
      <c r="D2647" s="63"/>
      <c r="E2647" s="11"/>
      <c r="F2647" s="143"/>
      <c r="G2647" s="9"/>
      <c r="H2647" s="64"/>
      <c r="I2647" s="64"/>
      <c r="J2647" s="1"/>
      <c r="K2647" s="1"/>
      <c r="L2647" s="5"/>
      <c r="M2647" s="12"/>
      <c r="N2647" s="12"/>
      <c r="O2647" s="5"/>
      <c r="P2647" s="5"/>
      <c r="Q2647" s="10"/>
      <c r="R2647" s="37"/>
      <c r="S2647" s="5"/>
      <c r="T2647" s="6"/>
      <c r="U2647" s="10"/>
      <c r="V2647" s="10"/>
      <c r="W2647" s="12"/>
      <c r="X2647" s="5"/>
      <c r="Y2647" s="11"/>
      <c r="Z2647" s="2"/>
      <c r="AA2647" s="64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2"/>
      <c r="DH2647" s="1"/>
      <c r="DI2647" s="1"/>
      <c r="DJ2647" s="1"/>
      <c r="DK2647" s="1"/>
      <c r="DL2647" s="1"/>
      <c r="DM2647" s="1"/>
    </row>
    <row r="2648" spans="1:117" x14ac:dyDescent="0.2">
      <c r="A2648" s="97"/>
      <c r="B2648" s="5"/>
      <c r="C2648" s="5"/>
      <c r="D2648" s="63"/>
      <c r="E2648" s="11"/>
      <c r="F2648" s="143"/>
      <c r="G2648" s="9"/>
      <c r="H2648" s="64"/>
      <c r="I2648" s="64"/>
      <c r="J2648" s="1"/>
      <c r="K2648" s="1"/>
      <c r="L2648" s="5"/>
      <c r="M2648" s="12"/>
      <c r="N2648" s="12"/>
      <c r="O2648" s="5"/>
      <c r="P2648" s="5"/>
      <c r="Q2648" s="10"/>
      <c r="R2648" s="37"/>
      <c r="S2648" s="5"/>
      <c r="T2648" s="6"/>
      <c r="U2648" s="10"/>
      <c r="V2648" s="10"/>
      <c r="W2648" s="12"/>
      <c r="X2648" s="5"/>
      <c r="Y2648" s="11"/>
      <c r="Z2648" s="2"/>
      <c r="AA2648" s="64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2"/>
      <c r="DH2648" s="1"/>
      <c r="DI2648" s="1"/>
      <c r="DJ2648" s="1"/>
      <c r="DK2648" s="1"/>
      <c r="DL2648" s="1"/>
      <c r="DM2648" s="1"/>
    </row>
    <row r="2649" spans="1:117" x14ac:dyDescent="0.2">
      <c r="A2649" s="97"/>
      <c r="B2649" s="5"/>
      <c r="C2649" s="5"/>
      <c r="D2649" s="63"/>
      <c r="E2649" s="11"/>
      <c r="F2649" s="143"/>
      <c r="G2649" s="9"/>
      <c r="H2649" s="64"/>
      <c r="I2649" s="64"/>
      <c r="J2649" s="1"/>
      <c r="K2649" s="1"/>
      <c r="L2649" s="5"/>
      <c r="M2649" s="12"/>
      <c r="N2649" s="12"/>
      <c r="O2649" s="5"/>
      <c r="P2649" s="5"/>
      <c r="Q2649" s="10"/>
      <c r="R2649" s="37"/>
      <c r="S2649" s="5"/>
      <c r="T2649" s="6"/>
      <c r="U2649" s="10"/>
      <c r="V2649" s="10"/>
      <c r="W2649" s="12"/>
      <c r="X2649" s="5"/>
      <c r="Y2649" s="11"/>
      <c r="Z2649" s="2"/>
      <c r="AA2649" s="64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2"/>
      <c r="DH2649" s="1"/>
      <c r="DI2649" s="1"/>
      <c r="DJ2649" s="1"/>
      <c r="DK2649" s="1"/>
      <c r="DL2649" s="1"/>
      <c r="DM2649" s="1"/>
    </row>
    <row r="2650" spans="1:117" x14ac:dyDescent="0.2">
      <c r="A2650" s="97"/>
      <c r="B2650" s="5"/>
      <c r="C2650" s="5"/>
      <c r="D2650" s="63"/>
      <c r="E2650" s="11"/>
      <c r="F2650" s="143"/>
      <c r="G2650" s="9"/>
      <c r="H2650" s="64"/>
      <c r="I2650" s="64"/>
      <c r="J2650" s="1"/>
      <c r="K2650" s="1"/>
      <c r="L2650" s="5"/>
      <c r="M2650" s="12"/>
      <c r="N2650" s="12"/>
      <c r="O2650" s="5"/>
      <c r="P2650" s="5"/>
      <c r="Q2650" s="10"/>
      <c r="R2650" s="37"/>
      <c r="S2650" s="5"/>
      <c r="T2650" s="6"/>
      <c r="U2650" s="10"/>
      <c r="V2650" s="10"/>
      <c r="W2650" s="12"/>
      <c r="X2650" s="5"/>
      <c r="Y2650" s="11"/>
      <c r="Z2650" s="2"/>
      <c r="AA2650" s="64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2"/>
      <c r="DH2650" s="1"/>
      <c r="DI2650" s="1"/>
      <c r="DJ2650" s="1"/>
      <c r="DK2650" s="1"/>
      <c r="DL2650" s="1"/>
      <c r="DM2650" s="1"/>
    </row>
    <row r="2651" spans="1:117" x14ac:dyDescent="0.2">
      <c r="A2651" s="97"/>
      <c r="B2651" s="5"/>
      <c r="C2651" s="5"/>
      <c r="D2651" s="63"/>
      <c r="E2651" s="11"/>
      <c r="F2651" s="143"/>
      <c r="G2651" s="9"/>
      <c r="H2651" s="64"/>
      <c r="I2651" s="64"/>
      <c r="J2651" s="1"/>
      <c r="K2651" s="1"/>
      <c r="L2651" s="5"/>
      <c r="M2651" s="12"/>
      <c r="N2651" s="12"/>
      <c r="O2651" s="5"/>
      <c r="P2651" s="5"/>
      <c r="Q2651" s="10"/>
      <c r="R2651" s="37"/>
      <c r="S2651" s="5"/>
      <c r="T2651" s="6"/>
      <c r="U2651" s="10"/>
      <c r="V2651" s="10"/>
      <c r="W2651" s="12"/>
      <c r="X2651" s="5"/>
      <c r="Y2651" s="11"/>
      <c r="Z2651" s="2"/>
      <c r="AA2651" s="64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2"/>
      <c r="DH2651" s="1"/>
      <c r="DI2651" s="1"/>
      <c r="DJ2651" s="1"/>
      <c r="DK2651" s="1"/>
      <c r="DL2651" s="1"/>
      <c r="DM2651" s="1"/>
    </row>
    <row r="2652" spans="1:117" x14ac:dyDescent="0.2">
      <c r="A2652" s="97"/>
      <c r="B2652" s="5"/>
      <c r="C2652" s="5"/>
      <c r="D2652" s="63"/>
      <c r="E2652" s="11"/>
      <c r="F2652" s="143"/>
      <c r="G2652" s="9"/>
      <c r="H2652" s="64"/>
      <c r="I2652" s="64"/>
      <c r="J2652" s="1"/>
      <c r="K2652" s="1"/>
      <c r="L2652" s="5"/>
      <c r="M2652" s="12"/>
      <c r="N2652" s="12"/>
      <c r="O2652" s="5"/>
      <c r="P2652" s="5"/>
      <c r="Q2652" s="10"/>
      <c r="R2652" s="37"/>
      <c r="S2652" s="5"/>
      <c r="T2652" s="6"/>
      <c r="U2652" s="10"/>
      <c r="V2652" s="10"/>
      <c r="W2652" s="12"/>
      <c r="X2652" s="5"/>
      <c r="Y2652" s="11"/>
      <c r="Z2652" s="2"/>
      <c r="AA2652" s="64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2"/>
      <c r="DH2652" s="1"/>
      <c r="DI2652" s="1"/>
      <c r="DJ2652" s="1"/>
      <c r="DK2652" s="1"/>
      <c r="DL2652" s="1"/>
      <c r="DM2652" s="1"/>
    </row>
    <row r="2653" spans="1:117" x14ac:dyDescent="0.2">
      <c r="A2653" s="97"/>
      <c r="B2653" s="5"/>
      <c r="C2653" s="5"/>
      <c r="D2653" s="63"/>
      <c r="E2653" s="11"/>
      <c r="F2653" s="143"/>
      <c r="G2653" s="9"/>
      <c r="H2653" s="64"/>
      <c r="I2653" s="64"/>
      <c r="J2653" s="1"/>
      <c r="K2653" s="1"/>
      <c r="L2653" s="5"/>
      <c r="M2653" s="12"/>
      <c r="N2653" s="12"/>
      <c r="O2653" s="5"/>
      <c r="P2653" s="5"/>
      <c r="Q2653" s="10"/>
      <c r="R2653" s="37"/>
      <c r="S2653" s="5"/>
      <c r="T2653" s="6"/>
      <c r="U2653" s="10"/>
      <c r="V2653" s="10"/>
      <c r="W2653" s="12"/>
      <c r="X2653" s="5"/>
      <c r="Y2653" s="11"/>
      <c r="Z2653" s="2"/>
      <c r="AA2653" s="64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2"/>
      <c r="DH2653" s="1"/>
      <c r="DI2653" s="1"/>
      <c r="DJ2653" s="1"/>
      <c r="DK2653" s="1"/>
      <c r="DL2653" s="1"/>
      <c r="DM2653" s="1"/>
    </row>
    <row r="2654" spans="1:117" x14ac:dyDescent="0.2">
      <c r="A2654" s="97"/>
      <c r="B2654" s="5"/>
      <c r="C2654" s="5"/>
      <c r="D2654" s="63"/>
      <c r="E2654" s="11"/>
      <c r="F2654" s="143"/>
      <c r="G2654" s="9"/>
      <c r="H2654" s="64"/>
      <c r="I2654" s="64"/>
      <c r="J2654" s="1"/>
      <c r="K2654" s="1"/>
      <c r="L2654" s="5"/>
      <c r="M2654" s="12"/>
      <c r="N2654" s="12"/>
      <c r="O2654" s="5"/>
      <c r="P2654" s="5"/>
      <c r="Q2654" s="10"/>
      <c r="R2654" s="37"/>
      <c r="S2654" s="5"/>
      <c r="T2654" s="6"/>
      <c r="U2654" s="10"/>
      <c r="V2654" s="10"/>
      <c r="W2654" s="12"/>
      <c r="X2654" s="5"/>
      <c r="Y2654" s="11"/>
      <c r="Z2654" s="2"/>
      <c r="AA2654" s="64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2"/>
      <c r="DH2654" s="1"/>
      <c r="DI2654" s="1"/>
      <c r="DJ2654" s="1"/>
      <c r="DK2654" s="1"/>
      <c r="DL2654" s="1"/>
      <c r="DM2654" s="1"/>
    </row>
    <row r="2655" spans="1:117" x14ac:dyDescent="0.2">
      <c r="A2655" s="97"/>
      <c r="B2655" s="5"/>
      <c r="C2655" s="5"/>
      <c r="D2655" s="63"/>
      <c r="E2655" s="11"/>
      <c r="F2655" s="143"/>
      <c r="G2655" s="9"/>
      <c r="H2655" s="64"/>
      <c r="I2655" s="64"/>
      <c r="J2655" s="1"/>
      <c r="K2655" s="1"/>
      <c r="L2655" s="5"/>
      <c r="M2655" s="12"/>
      <c r="N2655" s="12"/>
      <c r="O2655" s="5"/>
      <c r="P2655" s="5"/>
      <c r="Q2655" s="10"/>
      <c r="R2655" s="37"/>
      <c r="S2655" s="5"/>
      <c r="T2655" s="6"/>
      <c r="U2655" s="10"/>
      <c r="V2655" s="10"/>
      <c r="W2655" s="12"/>
      <c r="X2655" s="5"/>
      <c r="Y2655" s="11"/>
      <c r="Z2655" s="2"/>
      <c r="AA2655" s="64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2"/>
      <c r="DH2655" s="1"/>
      <c r="DI2655" s="1"/>
      <c r="DJ2655" s="1"/>
      <c r="DK2655" s="1"/>
      <c r="DL2655" s="1"/>
      <c r="DM2655" s="1"/>
    </row>
    <row r="2656" spans="1:117" x14ac:dyDescent="0.2">
      <c r="A2656" s="97"/>
      <c r="B2656" s="5"/>
      <c r="C2656" s="5"/>
      <c r="D2656" s="63"/>
      <c r="E2656" s="11"/>
      <c r="F2656" s="143"/>
      <c r="G2656" s="9"/>
      <c r="H2656" s="64"/>
      <c r="I2656" s="64"/>
      <c r="J2656" s="1"/>
      <c r="K2656" s="1"/>
      <c r="L2656" s="5"/>
      <c r="M2656" s="12"/>
      <c r="N2656" s="12"/>
      <c r="O2656" s="5"/>
      <c r="P2656" s="5"/>
      <c r="Q2656" s="10"/>
      <c r="R2656" s="37"/>
      <c r="S2656" s="5"/>
      <c r="T2656" s="6"/>
      <c r="U2656" s="10"/>
      <c r="V2656" s="10"/>
      <c r="W2656" s="12"/>
      <c r="X2656" s="5"/>
      <c r="Y2656" s="11"/>
      <c r="Z2656" s="2"/>
      <c r="AA2656" s="64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2"/>
      <c r="DH2656" s="1"/>
      <c r="DI2656" s="1"/>
      <c r="DJ2656" s="1"/>
      <c r="DK2656" s="1"/>
      <c r="DL2656" s="1"/>
      <c r="DM2656" s="1"/>
    </row>
    <row r="2657" spans="1:117" x14ac:dyDescent="0.2">
      <c r="A2657" s="97"/>
      <c r="B2657" s="5"/>
      <c r="C2657" s="5"/>
      <c r="D2657" s="63"/>
      <c r="E2657" s="11"/>
      <c r="F2657" s="143"/>
      <c r="G2657" s="9"/>
      <c r="H2657" s="64"/>
      <c r="I2657" s="64"/>
      <c r="J2657" s="1"/>
      <c r="K2657" s="1"/>
      <c r="L2657" s="5"/>
      <c r="M2657" s="12"/>
      <c r="N2657" s="12"/>
      <c r="O2657" s="5"/>
      <c r="P2657" s="5"/>
      <c r="Q2657" s="10"/>
      <c r="R2657" s="37"/>
      <c r="S2657" s="5"/>
      <c r="T2657" s="6"/>
      <c r="U2657" s="10"/>
      <c r="V2657" s="10"/>
      <c r="W2657" s="12"/>
      <c r="X2657" s="5"/>
      <c r="Y2657" s="11"/>
      <c r="Z2657" s="2"/>
      <c r="AA2657" s="64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2"/>
      <c r="DH2657" s="1"/>
      <c r="DI2657" s="1"/>
      <c r="DJ2657" s="1"/>
      <c r="DK2657" s="1"/>
      <c r="DL2657" s="1"/>
      <c r="DM2657" s="1"/>
    </row>
    <row r="2658" spans="1:117" x14ac:dyDescent="0.2">
      <c r="A2658" s="97"/>
      <c r="B2658" s="5"/>
      <c r="C2658" s="5"/>
      <c r="D2658" s="63"/>
      <c r="E2658" s="11"/>
      <c r="F2658" s="143"/>
      <c r="G2658" s="9"/>
      <c r="H2658" s="64"/>
      <c r="I2658" s="64"/>
      <c r="J2658" s="1"/>
      <c r="K2658" s="1"/>
      <c r="L2658" s="5"/>
      <c r="M2658" s="12"/>
      <c r="N2658" s="12"/>
      <c r="O2658" s="5"/>
      <c r="P2658" s="5"/>
      <c r="Q2658" s="10"/>
      <c r="R2658" s="37"/>
      <c r="S2658" s="5"/>
      <c r="T2658" s="6"/>
      <c r="U2658" s="10"/>
      <c r="V2658" s="10"/>
      <c r="W2658" s="12"/>
      <c r="X2658" s="5"/>
      <c r="Y2658" s="11"/>
      <c r="Z2658" s="2"/>
      <c r="AA2658" s="64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2"/>
      <c r="DH2658" s="1"/>
      <c r="DI2658" s="1"/>
      <c r="DJ2658" s="1"/>
      <c r="DK2658" s="1"/>
      <c r="DL2658" s="1"/>
      <c r="DM2658" s="1"/>
    </row>
    <row r="2659" spans="1:117" x14ac:dyDescent="0.2">
      <c r="A2659" s="97"/>
      <c r="B2659" s="5"/>
      <c r="C2659" s="5"/>
      <c r="D2659" s="63"/>
      <c r="E2659" s="11"/>
      <c r="F2659" s="143"/>
      <c r="G2659" s="9"/>
      <c r="H2659" s="64"/>
      <c r="I2659" s="64"/>
      <c r="J2659" s="1"/>
      <c r="K2659" s="1"/>
      <c r="L2659" s="5"/>
      <c r="M2659" s="12"/>
      <c r="N2659" s="12"/>
      <c r="O2659" s="5"/>
      <c r="P2659" s="5"/>
      <c r="Q2659" s="10"/>
      <c r="R2659" s="37"/>
      <c r="S2659" s="5"/>
      <c r="T2659" s="6"/>
      <c r="U2659" s="10"/>
      <c r="V2659" s="10"/>
      <c r="W2659" s="12"/>
      <c r="X2659" s="5"/>
      <c r="Y2659" s="11"/>
      <c r="Z2659" s="2"/>
      <c r="AA2659" s="64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2"/>
      <c r="DH2659" s="1"/>
      <c r="DI2659" s="1"/>
      <c r="DJ2659" s="1"/>
      <c r="DK2659" s="1"/>
      <c r="DL2659" s="1"/>
      <c r="DM2659" s="1"/>
    </row>
    <row r="2660" spans="1:117" x14ac:dyDescent="0.2">
      <c r="A2660" s="97"/>
      <c r="B2660" s="5"/>
      <c r="C2660" s="5"/>
      <c r="D2660" s="63"/>
      <c r="E2660" s="11"/>
      <c r="F2660" s="143"/>
      <c r="G2660" s="9"/>
      <c r="H2660" s="64"/>
      <c r="I2660" s="64"/>
      <c r="J2660" s="1"/>
      <c r="K2660" s="1"/>
      <c r="L2660" s="5"/>
      <c r="M2660" s="12"/>
      <c r="N2660" s="12"/>
      <c r="O2660" s="5"/>
      <c r="P2660" s="5"/>
      <c r="Q2660" s="10"/>
      <c r="R2660" s="37"/>
      <c r="S2660" s="5"/>
      <c r="T2660" s="6"/>
      <c r="U2660" s="10"/>
      <c r="V2660" s="10"/>
      <c r="W2660" s="12"/>
      <c r="X2660" s="5"/>
      <c r="Y2660" s="11"/>
      <c r="Z2660" s="2"/>
      <c r="AA2660" s="64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2"/>
      <c r="DH2660" s="1"/>
      <c r="DI2660" s="1"/>
      <c r="DJ2660" s="1"/>
      <c r="DK2660" s="1"/>
      <c r="DL2660" s="1"/>
      <c r="DM2660" s="1"/>
    </row>
    <row r="2661" spans="1:117" x14ac:dyDescent="0.2">
      <c r="A2661" s="97"/>
      <c r="B2661" s="5"/>
      <c r="C2661" s="5"/>
      <c r="D2661" s="63"/>
      <c r="E2661" s="11"/>
      <c r="F2661" s="143"/>
      <c r="G2661" s="9"/>
      <c r="H2661" s="64"/>
      <c r="I2661" s="64"/>
      <c r="J2661" s="1"/>
      <c r="K2661" s="1"/>
      <c r="L2661" s="5"/>
      <c r="M2661" s="12"/>
      <c r="N2661" s="12"/>
      <c r="O2661" s="5"/>
      <c r="P2661" s="5"/>
      <c r="Q2661" s="10"/>
      <c r="R2661" s="37"/>
      <c r="S2661" s="5"/>
      <c r="T2661" s="6"/>
      <c r="U2661" s="10"/>
      <c r="V2661" s="10"/>
      <c r="W2661" s="12"/>
      <c r="X2661" s="5"/>
      <c r="Y2661" s="11"/>
      <c r="Z2661" s="2"/>
      <c r="AA2661" s="64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2"/>
      <c r="DH2661" s="1"/>
      <c r="DI2661" s="1"/>
      <c r="DJ2661" s="1"/>
      <c r="DK2661" s="1"/>
      <c r="DL2661" s="1"/>
      <c r="DM2661" s="1"/>
    </row>
    <row r="2662" spans="1:117" x14ac:dyDescent="0.2">
      <c r="A2662" s="97"/>
      <c r="B2662" s="5"/>
      <c r="C2662" s="5"/>
      <c r="D2662" s="63"/>
      <c r="E2662" s="11"/>
      <c r="F2662" s="143"/>
      <c r="G2662" s="9"/>
      <c r="H2662" s="64"/>
      <c r="I2662" s="64"/>
      <c r="J2662" s="1"/>
      <c r="K2662" s="1"/>
      <c r="L2662" s="5"/>
      <c r="M2662" s="12"/>
      <c r="N2662" s="12"/>
      <c r="O2662" s="5"/>
      <c r="P2662" s="5"/>
      <c r="Q2662" s="10"/>
      <c r="R2662" s="37"/>
      <c r="S2662" s="5"/>
      <c r="T2662" s="6"/>
      <c r="U2662" s="10"/>
      <c r="V2662" s="10"/>
      <c r="W2662" s="12"/>
      <c r="X2662" s="5"/>
      <c r="Y2662" s="11"/>
      <c r="Z2662" s="2"/>
      <c r="AA2662" s="64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2"/>
      <c r="DH2662" s="1"/>
      <c r="DI2662" s="1"/>
      <c r="DJ2662" s="1"/>
      <c r="DK2662" s="1"/>
      <c r="DL2662" s="1"/>
      <c r="DM2662" s="1"/>
    </row>
    <row r="2663" spans="1:117" x14ac:dyDescent="0.2">
      <c r="A2663" s="97"/>
      <c r="B2663" s="5"/>
      <c r="C2663" s="5"/>
      <c r="D2663" s="63"/>
      <c r="E2663" s="11"/>
      <c r="F2663" s="143"/>
      <c r="G2663" s="9"/>
      <c r="H2663" s="64"/>
      <c r="I2663" s="64"/>
      <c r="J2663" s="1"/>
      <c r="K2663" s="1"/>
      <c r="L2663" s="5"/>
      <c r="M2663" s="12"/>
      <c r="N2663" s="12"/>
      <c r="O2663" s="5"/>
      <c r="P2663" s="5"/>
      <c r="Q2663" s="10"/>
      <c r="R2663" s="37"/>
      <c r="S2663" s="5"/>
      <c r="T2663" s="6"/>
      <c r="U2663" s="10"/>
      <c r="V2663" s="10"/>
      <c r="W2663" s="12"/>
      <c r="X2663" s="5"/>
      <c r="Y2663" s="11"/>
      <c r="Z2663" s="2"/>
      <c r="AA2663" s="64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2"/>
      <c r="DH2663" s="1"/>
      <c r="DI2663" s="1"/>
      <c r="DJ2663" s="1"/>
      <c r="DK2663" s="1"/>
      <c r="DL2663" s="1"/>
      <c r="DM2663" s="1"/>
    </row>
    <row r="2664" spans="1:117" x14ac:dyDescent="0.2">
      <c r="A2664" s="97"/>
      <c r="B2664" s="5"/>
      <c r="C2664" s="5"/>
      <c r="D2664" s="63"/>
      <c r="E2664" s="11"/>
      <c r="F2664" s="143"/>
      <c r="G2664" s="9"/>
      <c r="H2664" s="64"/>
      <c r="I2664" s="64"/>
      <c r="J2664" s="1"/>
      <c r="K2664" s="1"/>
      <c r="L2664" s="5"/>
      <c r="M2664" s="12"/>
      <c r="N2664" s="12"/>
      <c r="O2664" s="5"/>
      <c r="P2664" s="5"/>
      <c r="Q2664" s="10"/>
      <c r="R2664" s="37"/>
      <c r="S2664" s="5"/>
      <c r="T2664" s="6"/>
      <c r="U2664" s="10"/>
      <c r="V2664" s="10"/>
      <c r="W2664" s="12"/>
      <c r="X2664" s="5"/>
      <c r="Y2664" s="11"/>
      <c r="Z2664" s="2"/>
      <c r="AA2664" s="64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2"/>
      <c r="DH2664" s="1"/>
      <c r="DI2664" s="1"/>
      <c r="DJ2664" s="1"/>
      <c r="DK2664" s="1"/>
      <c r="DL2664" s="1"/>
      <c r="DM2664" s="1"/>
    </row>
    <row r="2665" spans="1:117" x14ac:dyDescent="0.2">
      <c r="A2665" s="97"/>
      <c r="B2665" s="5"/>
      <c r="C2665" s="5"/>
      <c r="D2665" s="63"/>
      <c r="E2665" s="11"/>
      <c r="F2665" s="143"/>
      <c r="G2665" s="9"/>
      <c r="H2665" s="64"/>
      <c r="I2665" s="64"/>
      <c r="J2665" s="1"/>
      <c r="K2665" s="1"/>
      <c r="L2665" s="5"/>
      <c r="M2665" s="12"/>
      <c r="N2665" s="12"/>
      <c r="O2665" s="5"/>
      <c r="P2665" s="5"/>
      <c r="Q2665" s="10"/>
      <c r="R2665" s="37"/>
      <c r="S2665" s="5"/>
      <c r="T2665" s="6"/>
      <c r="U2665" s="10"/>
      <c r="V2665" s="10"/>
      <c r="W2665" s="12"/>
      <c r="X2665" s="5"/>
      <c r="Y2665" s="11"/>
      <c r="Z2665" s="2"/>
      <c r="AA2665" s="64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2"/>
      <c r="DH2665" s="1"/>
      <c r="DI2665" s="1"/>
      <c r="DJ2665" s="1"/>
      <c r="DK2665" s="1"/>
      <c r="DL2665" s="1"/>
      <c r="DM2665" s="1"/>
    </row>
    <row r="2666" spans="1:117" x14ac:dyDescent="0.2">
      <c r="A2666" s="97"/>
      <c r="B2666" s="5"/>
      <c r="C2666" s="5"/>
      <c r="D2666" s="63"/>
      <c r="E2666" s="11"/>
      <c r="F2666" s="143"/>
      <c r="G2666" s="9"/>
      <c r="H2666" s="64"/>
      <c r="I2666" s="64"/>
      <c r="J2666" s="1"/>
      <c r="K2666" s="1"/>
      <c r="L2666" s="5"/>
      <c r="M2666" s="12"/>
      <c r="N2666" s="12"/>
      <c r="O2666" s="5"/>
      <c r="P2666" s="5"/>
      <c r="Q2666" s="10"/>
      <c r="R2666" s="37"/>
      <c r="S2666" s="5"/>
      <c r="T2666" s="6"/>
      <c r="U2666" s="10"/>
      <c r="V2666" s="10"/>
      <c r="W2666" s="12"/>
      <c r="X2666" s="5"/>
      <c r="Y2666" s="11"/>
      <c r="Z2666" s="2"/>
      <c r="AA2666" s="64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2"/>
      <c r="DH2666" s="1"/>
      <c r="DI2666" s="1"/>
      <c r="DJ2666" s="1"/>
      <c r="DK2666" s="1"/>
      <c r="DL2666" s="1"/>
      <c r="DM2666" s="1"/>
    </row>
    <row r="2667" spans="1:117" x14ac:dyDescent="0.2">
      <c r="A2667" s="97"/>
      <c r="B2667" s="5"/>
      <c r="C2667" s="5"/>
      <c r="D2667" s="63"/>
      <c r="E2667" s="11"/>
      <c r="F2667" s="143"/>
      <c r="G2667" s="9"/>
      <c r="H2667" s="64"/>
      <c r="I2667" s="64"/>
      <c r="J2667" s="1"/>
      <c r="K2667" s="1"/>
      <c r="L2667" s="5"/>
      <c r="M2667" s="12"/>
      <c r="N2667" s="12"/>
      <c r="O2667" s="5"/>
      <c r="P2667" s="5"/>
      <c r="Q2667" s="10"/>
      <c r="R2667" s="37"/>
      <c r="S2667" s="5"/>
      <c r="T2667" s="6"/>
      <c r="U2667" s="10"/>
      <c r="V2667" s="10"/>
      <c r="W2667" s="12"/>
      <c r="X2667" s="5"/>
      <c r="Y2667" s="11"/>
      <c r="Z2667" s="2"/>
      <c r="AA2667" s="64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2"/>
      <c r="DH2667" s="1"/>
      <c r="DI2667" s="1"/>
      <c r="DJ2667" s="1"/>
      <c r="DK2667" s="1"/>
      <c r="DL2667" s="1"/>
      <c r="DM2667" s="1"/>
    </row>
    <row r="2668" spans="1:117" x14ac:dyDescent="0.2">
      <c r="A2668" s="97"/>
      <c r="B2668" s="5"/>
      <c r="C2668" s="5"/>
      <c r="D2668" s="63"/>
      <c r="E2668" s="11"/>
      <c r="F2668" s="143"/>
      <c r="G2668" s="9"/>
      <c r="H2668" s="64"/>
      <c r="I2668" s="64"/>
      <c r="J2668" s="1"/>
      <c r="K2668" s="1"/>
      <c r="L2668" s="5"/>
      <c r="M2668" s="12"/>
      <c r="N2668" s="12"/>
      <c r="O2668" s="5"/>
      <c r="P2668" s="5"/>
      <c r="Q2668" s="10"/>
      <c r="R2668" s="37"/>
      <c r="S2668" s="5"/>
      <c r="T2668" s="6"/>
      <c r="U2668" s="10"/>
      <c r="V2668" s="10"/>
      <c r="W2668" s="12"/>
      <c r="X2668" s="5"/>
      <c r="Y2668" s="11"/>
      <c r="Z2668" s="2"/>
      <c r="AA2668" s="64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2"/>
      <c r="DH2668" s="1"/>
      <c r="DI2668" s="1"/>
      <c r="DJ2668" s="1"/>
      <c r="DK2668" s="1"/>
      <c r="DL2668" s="1"/>
      <c r="DM2668" s="1"/>
    </row>
    <row r="2669" spans="1:117" x14ac:dyDescent="0.2">
      <c r="A2669" s="97"/>
      <c r="B2669" s="5"/>
      <c r="C2669" s="5"/>
      <c r="D2669" s="63"/>
      <c r="E2669" s="11"/>
      <c r="F2669" s="143"/>
      <c r="G2669" s="9"/>
      <c r="H2669" s="64"/>
      <c r="I2669" s="64"/>
      <c r="J2669" s="1"/>
      <c r="K2669" s="1"/>
      <c r="L2669" s="5"/>
      <c r="M2669" s="12"/>
      <c r="N2669" s="12"/>
      <c r="O2669" s="5"/>
      <c r="P2669" s="5"/>
      <c r="Q2669" s="10"/>
      <c r="R2669" s="37"/>
      <c r="S2669" s="5"/>
      <c r="T2669" s="6"/>
      <c r="U2669" s="10"/>
      <c r="V2669" s="10"/>
      <c r="W2669" s="12"/>
      <c r="X2669" s="5"/>
      <c r="Y2669" s="11"/>
      <c r="Z2669" s="2"/>
      <c r="AA2669" s="64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2"/>
      <c r="DH2669" s="1"/>
      <c r="DI2669" s="1"/>
      <c r="DJ2669" s="1"/>
      <c r="DK2669" s="1"/>
      <c r="DL2669" s="1"/>
      <c r="DM2669" s="1"/>
    </row>
    <row r="2670" spans="1:117" x14ac:dyDescent="0.2">
      <c r="A2670" s="97"/>
      <c r="B2670" s="5"/>
      <c r="C2670" s="5"/>
      <c r="D2670" s="63"/>
      <c r="E2670" s="11"/>
      <c r="F2670" s="143"/>
      <c r="G2670" s="9"/>
      <c r="H2670" s="64"/>
      <c r="I2670" s="64"/>
      <c r="J2670" s="1"/>
      <c r="K2670" s="1"/>
      <c r="L2670" s="5"/>
      <c r="M2670" s="12"/>
      <c r="N2670" s="12"/>
      <c r="O2670" s="5"/>
      <c r="P2670" s="5"/>
      <c r="Q2670" s="10"/>
      <c r="R2670" s="37"/>
      <c r="S2670" s="5"/>
      <c r="T2670" s="6"/>
      <c r="U2670" s="10"/>
      <c r="V2670" s="10"/>
      <c r="W2670" s="12"/>
      <c r="X2670" s="5"/>
      <c r="Y2670" s="11"/>
      <c r="Z2670" s="2"/>
      <c r="AA2670" s="64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2"/>
      <c r="DH2670" s="1"/>
      <c r="DI2670" s="1"/>
      <c r="DJ2670" s="1"/>
      <c r="DK2670" s="1"/>
      <c r="DL2670" s="1"/>
      <c r="DM2670" s="1"/>
    </row>
    <row r="2671" spans="1:117" x14ac:dyDescent="0.2">
      <c r="A2671" s="97"/>
      <c r="B2671" s="5"/>
      <c r="C2671" s="5"/>
      <c r="D2671" s="63"/>
      <c r="E2671" s="11"/>
      <c r="F2671" s="143"/>
      <c r="G2671" s="9"/>
      <c r="H2671" s="64"/>
      <c r="I2671" s="64"/>
      <c r="J2671" s="1"/>
      <c r="K2671" s="1"/>
      <c r="L2671" s="5"/>
      <c r="M2671" s="12"/>
      <c r="N2671" s="12"/>
      <c r="O2671" s="5"/>
      <c r="P2671" s="5"/>
      <c r="Q2671" s="10"/>
      <c r="R2671" s="37"/>
      <c r="S2671" s="5"/>
      <c r="T2671" s="6"/>
      <c r="U2671" s="10"/>
      <c r="V2671" s="10"/>
      <c r="W2671" s="12"/>
      <c r="X2671" s="5"/>
      <c r="Y2671" s="11"/>
      <c r="Z2671" s="2"/>
      <c r="AA2671" s="64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2"/>
      <c r="DH2671" s="1"/>
      <c r="DI2671" s="1"/>
      <c r="DJ2671" s="1"/>
      <c r="DK2671" s="1"/>
      <c r="DL2671" s="1"/>
      <c r="DM2671" s="1"/>
    </row>
    <row r="2672" spans="1:117" x14ac:dyDescent="0.2">
      <c r="A2672" s="97"/>
      <c r="B2672" s="5"/>
      <c r="C2672" s="5"/>
      <c r="D2672" s="63"/>
      <c r="E2672" s="11"/>
      <c r="F2672" s="143"/>
      <c r="G2672" s="9"/>
      <c r="H2672" s="64"/>
      <c r="I2672" s="64"/>
      <c r="J2672" s="1"/>
      <c r="K2672" s="1"/>
      <c r="L2672" s="5"/>
      <c r="M2672" s="12"/>
      <c r="N2672" s="12"/>
      <c r="O2672" s="5"/>
      <c r="P2672" s="5"/>
      <c r="Q2672" s="10"/>
      <c r="R2672" s="37"/>
      <c r="S2672" s="5"/>
      <c r="T2672" s="6"/>
      <c r="U2672" s="10"/>
      <c r="V2672" s="10"/>
      <c r="W2672" s="12"/>
      <c r="X2672" s="5"/>
      <c r="Y2672" s="11"/>
      <c r="Z2672" s="2"/>
      <c r="AA2672" s="64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2"/>
      <c r="DH2672" s="1"/>
      <c r="DI2672" s="1"/>
      <c r="DJ2672" s="1"/>
      <c r="DK2672" s="1"/>
      <c r="DL2672" s="1"/>
      <c r="DM2672" s="1"/>
    </row>
    <row r="2673" spans="1:117" x14ac:dyDescent="0.2">
      <c r="A2673" s="97"/>
      <c r="B2673" s="5"/>
      <c r="C2673" s="5"/>
      <c r="D2673" s="63"/>
      <c r="E2673" s="11"/>
      <c r="F2673" s="143"/>
      <c r="G2673" s="9"/>
      <c r="H2673" s="64"/>
      <c r="I2673" s="64"/>
      <c r="J2673" s="1"/>
      <c r="K2673" s="1"/>
      <c r="L2673" s="5"/>
      <c r="M2673" s="12"/>
      <c r="N2673" s="12"/>
      <c r="O2673" s="5"/>
      <c r="P2673" s="5"/>
      <c r="Q2673" s="10"/>
      <c r="R2673" s="37"/>
      <c r="S2673" s="5"/>
      <c r="T2673" s="6"/>
      <c r="U2673" s="10"/>
      <c r="V2673" s="10"/>
      <c r="W2673" s="12"/>
      <c r="X2673" s="5"/>
      <c r="Y2673" s="11"/>
      <c r="Z2673" s="2"/>
      <c r="AA2673" s="64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2"/>
      <c r="DH2673" s="1"/>
      <c r="DI2673" s="1"/>
      <c r="DJ2673" s="1"/>
      <c r="DK2673" s="1"/>
      <c r="DL2673" s="1"/>
      <c r="DM2673" s="1"/>
    </row>
    <row r="2674" spans="1:117" x14ac:dyDescent="0.2">
      <c r="A2674" s="97"/>
      <c r="B2674" s="5"/>
      <c r="C2674" s="5"/>
      <c r="D2674" s="63"/>
      <c r="E2674" s="11"/>
      <c r="F2674" s="143"/>
      <c r="G2674" s="9"/>
      <c r="H2674" s="64"/>
      <c r="I2674" s="64"/>
      <c r="J2674" s="1"/>
      <c r="K2674" s="1"/>
      <c r="L2674" s="5"/>
      <c r="M2674" s="12"/>
      <c r="N2674" s="12"/>
      <c r="O2674" s="5"/>
      <c r="P2674" s="5"/>
      <c r="Q2674" s="10"/>
      <c r="R2674" s="37"/>
      <c r="S2674" s="5"/>
      <c r="T2674" s="6"/>
      <c r="U2674" s="10"/>
      <c r="V2674" s="10"/>
      <c r="W2674" s="12"/>
      <c r="X2674" s="5"/>
      <c r="Y2674" s="11"/>
      <c r="Z2674" s="2"/>
      <c r="AA2674" s="64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2"/>
      <c r="DH2674" s="1"/>
      <c r="DI2674" s="1"/>
      <c r="DJ2674" s="1"/>
      <c r="DK2674" s="1"/>
      <c r="DL2674" s="1"/>
      <c r="DM2674" s="1"/>
    </row>
    <row r="2675" spans="1:117" x14ac:dyDescent="0.2">
      <c r="A2675" s="97"/>
      <c r="B2675" s="5"/>
      <c r="C2675" s="5"/>
      <c r="D2675" s="63"/>
      <c r="E2675" s="11"/>
      <c r="F2675" s="143"/>
      <c r="G2675" s="9"/>
      <c r="H2675" s="64"/>
      <c r="I2675" s="64"/>
      <c r="J2675" s="1"/>
      <c r="K2675" s="1"/>
      <c r="L2675" s="5"/>
      <c r="M2675" s="12"/>
      <c r="N2675" s="12"/>
      <c r="O2675" s="5"/>
      <c r="P2675" s="5"/>
      <c r="Q2675" s="10"/>
      <c r="R2675" s="37"/>
      <c r="S2675" s="5"/>
      <c r="T2675" s="6"/>
      <c r="U2675" s="10"/>
      <c r="V2675" s="10"/>
      <c r="W2675" s="12"/>
      <c r="X2675" s="5"/>
      <c r="Y2675" s="11"/>
      <c r="Z2675" s="2"/>
      <c r="AA2675" s="64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2"/>
      <c r="DH2675" s="1"/>
      <c r="DI2675" s="1"/>
      <c r="DJ2675" s="1"/>
      <c r="DK2675" s="1"/>
      <c r="DL2675" s="1"/>
      <c r="DM2675" s="1"/>
    </row>
    <row r="2676" spans="1:117" x14ac:dyDescent="0.2">
      <c r="A2676" s="97"/>
      <c r="B2676" s="5"/>
      <c r="C2676" s="5"/>
      <c r="D2676" s="63"/>
      <c r="E2676" s="11"/>
      <c r="F2676" s="143"/>
      <c r="G2676" s="9"/>
      <c r="H2676" s="64"/>
      <c r="I2676" s="64"/>
      <c r="J2676" s="1"/>
      <c r="K2676" s="1"/>
      <c r="L2676" s="5"/>
      <c r="M2676" s="12"/>
      <c r="N2676" s="12"/>
      <c r="O2676" s="5"/>
      <c r="P2676" s="5"/>
      <c r="Q2676" s="10"/>
      <c r="R2676" s="37"/>
      <c r="S2676" s="5"/>
      <c r="T2676" s="6"/>
      <c r="U2676" s="10"/>
      <c r="V2676" s="10"/>
      <c r="W2676" s="12"/>
      <c r="X2676" s="5"/>
      <c r="Y2676" s="11"/>
      <c r="Z2676" s="2"/>
      <c r="AA2676" s="64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2"/>
      <c r="DH2676" s="1"/>
      <c r="DI2676" s="1"/>
      <c r="DJ2676" s="1"/>
      <c r="DK2676" s="1"/>
      <c r="DL2676" s="1"/>
      <c r="DM2676" s="1"/>
    </row>
    <row r="2677" spans="1:117" x14ac:dyDescent="0.2">
      <c r="A2677" s="97"/>
      <c r="B2677" s="5"/>
      <c r="C2677" s="5"/>
      <c r="D2677" s="63"/>
      <c r="E2677" s="11"/>
      <c r="F2677" s="143"/>
      <c r="G2677" s="9"/>
      <c r="H2677" s="64"/>
      <c r="I2677" s="64"/>
      <c r="J2677" s="1"/>
      <c r="K2677" s="1"/>
      <c r="L2677" s="5"/>
      <c r="M2677" s="12"/>
      <c r="N2677" s="12"/>
      <c r="O2677" s="5"/>
      <c r="P2677" s="5"/>
      <c r="Q2677" s="10"/>
      <c r="R2677" s="37"/>
      <c r="S2677" s="5"/>
      <c r="T2677" s="6"/>
      <c r="U2677" s="10"/>
      <c r="V2677" s="10"/>
      <c r="W2677" s="12"/>
      <c r="X2677" s="5"/>
      <c r="Y2677" s="11"/>
      <c r="Z2677" s="2"/>
      <c r="AA2677" s="64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2"/>
      <c r="DH2677" s="1"/>
      <c r="DI2677" s="1"/>
      <c r="DJ2677" s="1"/>
      <c r="DK2677" s="1"/>
      <c r="DL2677" s="1"/>
      <c r="DM2677" s="1"/>
    </row>
    <row r="2678" spans="1:117" x14ac:dyDescent="0.2">
      <c r="A2678" s="97"/>
      <c r="B2678" s="5"/>
      <c r="C2678" s="5"/>
      <c r="D2678" s="63"/>
      <c r="E2678" s="11"/>
      <c r="F2678" s="143"/>
      <c r="G2678" s="9"/>
      <c r="H2678" s="64"/>
      <c r="I2678" s="64"/>
      <c r="J2678" s="1"/>
      <c r="K2678" s="1"/>
      <c r="L2678" s="5"/>
      <c r="M2678" s="12"/>
      <c r="N2678" s="12"/>
      <c r="O2678" s="5"/>
      <c r="P2678" s="5"/>
      <c r="Q2678" s="10"/>
      <c r="R2678" s="37"/>
      <c r="S2678" s="5"/>
      <c r="T2678" s="6"/>
      <c r="U2678" s="10"/>
      <c r="V2678" s="10"/>
      <c r="W2678" s="12"/>
      <c r="X2678" s="5"/>
      <c r="Y2678" s="11"/>
      <c r="Z2678" s="2"/>
      <c r="AA2678" s="64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2"/>
      <c r="DH2678" s="1"/>
      <c r="DI2678" s="1"/>
      <c r="DJ2678" s="1"/>
      <c r="DK2678" s="1"/>
      <c r="DL2678" s="1"/>
      <c r="DM2678" s="1"/>
    </row>
    <row r="2679" spans="1:117" x14ac:dyDescent="0.2">
      <c r="A2679" s="97"/>
      <c r="B2679" s="5"/>
      <c r="C2679" s="5"/>
      <c r="D2679" s="63"/>
      <c r="E2679" s="11"/>
      <c r="F2679" s="143"/>
      <c r="G2679" s="9"/>
      <c r="H2679" s="64"/>
      <c r="I2679" s="64"/>
      <c r="J2679" s="1"/>
      <c r="K2679" s="1"/>
      <c r="L2679" s="5"/>
      <c r="M2679" s="12"/>
      <c r="N2679" s="12"/>
      <c r="O2679" s="5"/>
      <c r="P2679" s="5"/>
      <c r="Q2679" s="10"/>
      <c r="R2679" s="37"/>
      <c r="S2679" s="5"/>
      <c r="T2679" s="6"/>
      <c r="U2679" s="10"/>
      <c r="V2679" s="10"/>
      <c r="W2679" s="12"/>
      <c r="X2679" s="5"/>
      <c r="Y2679" s="11"/>
      <c r="Z2679" s="2"/>
      <c r="AA2679" s="64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2"/>
      <c r="DH2679" s="1"/>
      <c r="DI2679" s="1"/>
      <c r="DJ2679" s="1"/>
      <c r="DK2679" s="1"/>
      <c r="DL2679" s="1"/>
      <c r="DM2679" s="1"/>
    </row>
    <row r="2680" spans="1:117" x14ac:dyDescent="0.2">
      <c r="A2680" s="97"/>
      <c r="B2680" s="5"/>
      <c r="C2680" s="5"/>
      <c r="D2680" s="63"/>
      <c r="E2680" s="11"/>
      <c r="F2680" s="143"/>
      <c r="G2680" s="9"/>
      <c r="H2680" s="64"/>
      <c r="I2680" s="64"/>
      <c r="J2680" s="1"/>
      <c r="K2680" s="1"/>
      <c r="L2680" s="5"/>
      <c r="M2680" s="12"/>
      <c r="N2680" s="12"/>
      <c r="O2680" s="5"/>
      <c r="P2680" s="5"/>
      <c r="Q2680" s="10"/>
      <c r="R2680" s="37"/>
      <c r="S2680" s="5"/>
      <c r="T2680" s="6"/>
      <c r="U2680" s="10"/>
      <c r="V2680" s="10"/>
      <c r="W2680" s="12"/>
      <c r="X2680" s="5"/>
      <c r="Y2680" s="11"/>
      <c r="Z2680" s="2"/>
      <c r="AA2680" s="64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2"/>
      <c r="DH2680" s="1"/>
      <c r="DI2680" s="1"/>
      <c r="DJ2680" s="1"/>
      <c r="DK2680" s="1"/>
      <c r="DL2680" s="1"/>
      <c r="DM2680" s="1"/>
    </row>
    <row r="2681" spans="1:117" x14ac:dyDescent="0.2">
      <c r="A2681" s="97"/>
      <c r="B2681" s="5"/>
      <c r="C2681" s="5"/>
      <c r="D2681" s="63"/>
      <c r="E2681" s="11"/>
      <c r="F2681" s="143"/>
      <c r="G2681" s="9"/>
      <c r="H2681" s="64"/>
      <c r="I2681" s="64"/>
      <c r="J2681" s="1"/>
      <c r="K2681" s="1"/>
      <c r="L2681" s="5"/>
      <c r="M2681" s="12"/>
      <c r="N2681" s="12"/>
      <c r="O2681" s="5"/>
      <c r="P2681" s="5"/>
      <c r="Q2681" s="10"/>
      <c r="R2681" s="37"/>
      <c r="S2681" s="5"/>
      <c r="T2681" s="6"/>
      <c r="U2681" s="10"/>
      <c r="V2681" s="10"/>
      <c r="W2681" s="12"/>
      <c r="X2681" s="5"/>
      <c r="Y2681" s="11"/>
      <c r="Z2681" s="2"/>
      <c r="AA2681" s="64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2"/>
      <c r="DH2681" s="1"/>
      <c r="DI2681" s="1"/>
      <c r="DJ2681" s="1"/>
      <c r="DK2681" s="1"/>
      <c r="DL2681" s="1"/>
      <c r="DM2681" s="1"/>
    </row>
    <row r="2682" spans="1:117" x14ac:dyDescent="0.2">
      <c r="A2682" s="97"/>
      <c r="B2682" s="5"/>
      <c r="C2682" s="5"/>
      <c r="D2682" s="63"/>
      <c r="E2682" s="11"/>
      <c r="F2682" s="143"/>
      <c r="G2682" s="9"/>
      <c r="H2682" s="64"/>
      <c r="I2682" s="64"/>
      <c r="J2682" s="1"/>
      <c r="K2682" s="1"/>
      <c r="L2682" s="5"/>
      <c r="M2682" s="12"/>
      <c r="N2682" s="12"/>
      <c r="O2682" s="5"/>
      <c r="P2682" s="5"/>
      <c r="Q2682" s="10"/>
      <c r="R2682" s="37"/>
      <c r="S2682" s="5"/>
      <c r="T2682" s="6"/>
      <c r="U2682" s="10"/>
      <c r="V2682" s="10"/>
      <c r="W2682" s="12"/>
      <c r="X2682" s="5"/>
      <c r="Y2682" s="11"/>
      <c r="Z2682" s="2"/>
      <c r="AA2682" s="64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2"/>
      <c r="DH2682" s="1"/>
      <c r="DI2682" s="1"/>
      <c r="DJ2682" s="1"/>
      <c r="DK2682" s="1"/>
      <c r="DL2682" s="1"/>
      <c r="DM2682" s="1"/>
    </row>
    <row r="2683" spans="1:117" x14ac:dyDescent="0.2">
      <c r="A2683" s="97"/>
      <c r="B2683" s="5"/>
      <c r="C2683" s="5"/>
      <c r="D2683" s="63"/>
      <c r="E2683" s="11"/>
      <c r="F2683" s="143"/>
      <c r="G2683" s="9"/>
      <c r="H2683" s="64"/>
      <c r="I2683" s="64"/>
      <c r="J2683" s="1"/>
      <c r="K2683" s="1"/>
      <c r="L2683" s="5"/>
      <c r="M2683" s="12"/>
      <c r="N2683" s="12"/>
      <c r="O2683" s="5"/>
      <c r="P2683" s="5"/>
      <c r="Q2683" s="10"/>
      <c r="R2683" s="37"/>
      <c r="S2683" s="5"/>
      <c r="T2683" s="6"/>
      <c r="U2683" s="10"/>
      <c r="V2683" s="10"/>
      <c r="W2683" s="12"/>
      <c r="X2683" s="5"/>
      <c r="Y2683" s="11"/>
      <c r="Z2683" s="2"/>
      <c r="AA2683" s="64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2"/>
      <c r="DH2683" s="1"/>
      <c r="DI2683" s="1"/>
      <c r="DJ2683" s="1"/>
      <c r="DK2683" s="1"/>
      <c r="DL2683" s="1"/>
      <c r="DM2683" s="1"/>
    </row>
    <row r="2684" spans="1:117" x14ac:dyDescent="0.2">
      <c r="A2684" s="97"/>
      <c r="B2684" s="5"/>
      <c r="C2684" s="5"/>
      <c r="D2684" s="63"/>
      <c r="E2684" s="11"/>
      <c r="F2684" s="143"/>
      <c r="G2684" s="9"/>
      <c r="H2684" s="64"/>
      <c r="I2684" s="64"/>
      <c r="J2684" s="1"/>
      <c r="K2684" s="1"/>
      <c r="L2684" s="5"/>
      <c r="M2684" s="12"/>
      <c r="N2684" s="12"/>
      <c r="O2684" s="5"/>
      <c r="P2684" s="5"/>
      <c r="Q2684" s="10"/>
      <c r="R2684" s="37"/>
      <c r="S2684" s="5"/>
      <c r="T2684" s="6"/>
      <c r="U2684" s="10"/>
      <c r="V2684" s="10"/>
      <c r="W2684" s="12"/>
      <c r="X2684" s="5"/>
      <c r="Y2684" s="11"/>
      <c r="Z2684" s="2"/>
      <c r="AA2684" s="64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2"/>
      <c r="DH2684" s="1"/>
      <c r="DI2684" s="1"/>
      <c r="DJ2684" s="1"/>
      <c r="DK2684" s="1"/>
      <c r="DL2684" s="1"/>
      <c r="DM2684" s="1"/>
    </row>
    <row r="2685" spans="1:117" x14ac:dyDescent="0.2">
      <c r="A2685" s="97"/>
      <c r="B2685" s="5"/>
      <c r="C2685" s="5"/>
      <c r="D2685" s="63"/>
      <c r="E2685" s="11"/>
      <c r="F2685" s="143"/>
      <c r="G2685" s="9"/>
      <c r="H2685" s="64"/>
      <c r="I2685" s="64"/>
      <c r="J2685" s="1"/>
      <c r="K2685" s="1"/>
      <c r="L2685" s="5"/>
      <c r="M2685" s="12"/>
      <c r="N2685" s="12"/>
      <c r="O2685" s="5"/>
      <c r="P2685" s="5"/>
      <c r="Q2685" s="10"/>
      <c r="R2685" s="37"/>
      <c r="S2685" s="5"/>
      <c r="T2685" s="6"/>
      <c r="U2685" s="10"/>
      <c r="V2685" s="10"/>
      <c r="W2685" s="12"/>
      <c r="X2685" s="5"/>
      <c r="Y2685" s="11"/>
      <c r="Z2685" s="2"/>
      <c r="AA2685" s="64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2"/>
      <c r="DH2685" s="1"/>
      <c r="DI2685" s="1"/>
      <c r="DJ2685" s="1"/>
      <c r="DK2685" s="1"/>
      <c r="DL2685" s="1"/>
      <c r="DM2685" s="1"/>
    </row>
    <row r="2686" spans="1:117" x14ac:dyDescent="0.2">
      <c r="A2686" s="97"/>
      <c r="B2686" s="5"/>
      <c r="C2686" s="5"/>
      <c r="D2686" s="63"/>
      <c r="E2686" s="11"/>
      <c r="F2686" s="143"/>
      <c r="G2686" s="9"/>
      <c r="H2686" s="64"/>
      <c r="I2686" s="64"/>
      <c r="J2686" s="1"/>
      <c r="K2686" s="1"/>
      <c r="L2686" s="5"/>
      <c r="M2686" s="12"/>
      <c r="N2686" s="12"/>
      <c r="O2686" s="5"/>
      <c r="P2686" s="5"/>
      <c r="Q2686" s="10"/>
      <c r="R2686" s="37"/>
      <c r="S2686" s="5"/>
      <c r="T2686" s="6"/>
      <c r="U2686" s="10"/>
      <c r="V2686" s="10"/>
      <c r="W2686" s="12"/>
      <c r="X2686" s="5"/>
      <c r="Y2686" s="11"/>
      <c r="Z2686" s="2"/>
      <c r="AA2686" s="64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2"/>
      <c r="DH2686" s="1"/>
      <c r="DI2686" s="1"/>
      <c r="DJ2686" s="1"/>
      <c r="DK2686" s="1"/>
      <c r="DL2686" s="1"/>
      <c r="DM2686" s="1"/>
    </row>
    <row r="2687" spans="1:117" x14ac:dyDescent="0.2">
      <c r="A2687" s="97"/>
      <c r="B2687" s="5"/>
      <c r="C2687" s="5"/>
      <c r="D2687" s="63"/>
      <c r="E2687" s="11"/>
      <c r="F2687" s="143"/>
      <c r="G2687" s="9"/>
      <c r="H2687" s="64"/>
      <c r="I2687" s="64"/>
      <c r="J2687" s="1"/>
      <c r="K2687" s="1"/>
      <c r="L2687" s="5"/>
      <c r="M2687" s="12"/>
      <c r="N2687" s="12"/>
      <c r="O2687" s="5"/>
      <c r="P2687" s="5"/>
      <c r="Q2687" s="10"/>
      <c r="R2687" s="37"/>
      <c r="S2687" s="5"/>
      <c r="T2687" s="6"/>
      <c r="U2687" s="10"/>
      <c r="V2687" s="10"/>
      <c r="W2687" s="12"/>
      <c r="X2687" s="5"/>
      <c r="Y2687" s="11"/>
      <c r="Z2687" s="2"/>
      <c r="AA2687" s="64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2"/>
      <c r="DH2687" s="1"/>
      <c r="DI2687" s="1"/>
      <c r="DJ2687" s="1"/>
      <c r="DK2687" s="1"/>
      <c r="DL2687" s="1"/>
      <c r="DM2687" s="1"/>
    </row>
    <row r="2688" spans="1:117" x14ac:dyDescent="0.2">
      <c r="A2688" s="97"/>
      <c r="B2688" s="5"/>
      <c r="C2688" s="5"/>
      <c r="D2688" s="63"/>
      <c r="E2688" s="11"/>
      <c r="F2688" s="143"/>
      <c r="G2688" s="9"/>
      <c r="H2688" s="64"/>
      <c r="I2688" s="64"/>
      <c r="J2688" s="1"/>
      <c r="K2688" s="1"/>
      <c r="L2688" s="5"/>
      <c r="M2688" s="12"/>
      <c r="N2688" s="12"/>
      <c r="O2688" s="5"/>
      <c r="P2688" s="5"/>
      <c r="Q2688" s="10"/>
      <c r="R2688" s="37"/>
      <c r="S2688" s="5"/>
      <c r="T2688" s="6"/>
      <c r="U2688" s="10"/>
      <c r="V2688" s="10"/>
      <c r="W2688" s="12"/>
      <c r="X2688" s="5"/>
      <c r="Y2688" s="11"/>
      <c r="Z2688" s="2"/>
      <c r="AA2688" s="64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2"/>
      <c r="DH2688" s="1"/>
      <c r="DI2688" s="1"/>
      <c r="DJ2688" s="1"/>
      <c r="DK2688" s="1"/>
      <c r="DL2688" s="1"/>
      <c r="DM2688" s="1"/>
    </row>
    <row r="2689" spans="1:117" x14ac:dyDescent="0.2">
      <c r="A2689" s="97"/>
      <c r="B2689" s="5"/>
      <c r="C2689" s="5"/>
      <c r="D2689" s="63"/>
      <c r="E2689" s="11"/>
      <c r="F2689" s="143"/>
      <c r="G2689" s="9"/>
      <c r="H2689" s="64"/>
      <c r="I2689" s="64"/>
      <c r="J2689" s="1"/>
      <c r="K2689" s="1"/>
      <c r="L2689" s="5"/>
      <c r="M2689" s="12"/>
      <c r="N2689" s="12"/>
      <c r="O2689" s="5"/>
      <c r="P2689" s="5"/>
      <c r="Q2689" s="10"/>
      <c r="R2689" s="37"/>
      <c r="S2689" s="5"/>
      <c r="T2689" s="6"/>
      <c r="U2689" s="10"/>
      <c r="V2689" s="10"/>
      <c r="W2689" s="12"/>
      <c r="X2689" s="5"/>
      <c r="Y2689" s="11"/>
      <c r="Z2689" s="2"/>
      <c r="AA2689" s="64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2"/>
      <c r="DH2689" s="1"/>
      <c r="DI2689" s="1"/>
      <c r="DJ2689" s="1"/>
      <c r="DK2689" s="1"/>
      <c r="DL2689" s="1"/>
      <c r="DM2689" s="1"/>
    </row>
    <row r="2690" spans="1:117" x14ac:dyDescent="0.2">
      <c r="A2690" s="97"/>
      <c r="B2690" s="5"/>
      <c r="C2690" s="5"/>
      <c r="D2690" s="63"/>
      <c r="E2690" s="11"/>
      <c r="F2690" s="143"/>
      <c r="G2690" s="9"/>
      <c r="H2690" s="64"/>
      <c r="I2690" s="64"/>
      <c r="J2690" s="1"/>
      <c r="K2690" s="1"/>
      <c r="L2690" s="5"/>
      <c r="M2690" s="12"/>
      <c r="N2690" s="12"/>
      <c r="O2690" s="5"/>
      <c r="P2690" s="5"/>
      <c r="Q2690" s="10"/>
      <c r="R2690" s="37"/>
      <c r="S2690" s="5"/>
      <c r="T2690" s="6"/>
      <c r="U2690" s="10"/>
      <c r="V2690" s="10"/>
      <c r="W2690" s="12"/>
      <c r="X2690" s="5"/>
      <c r="Y2690" s="11"/>
      <c r="Z2690" s="2"/>
      <c r="AA2690" s="64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2"/>
      <c r="DH2690" s="1"/>
      <c r="DI2690" s="1"/>
      <c r="DJ2690" s="1"/>
      <c r="DK2690" s="1"/>
      <c r="DL2690" s="1"/>
      <c r="DM2690" s="1"/>
    </row>
    <row r="2691" spans="1:117" x14ac:dyDescent="0.2">
      <c r="A2691" s="97"/>
      <c r="B2691" s="5"/>
      <c r="C2691" s="5"/>
      <c r="D2691" s="63"/>
      <c r="E2691" s="11"/>
      <c r="F2691" s="143"/>
      <c r="G2691" s="9"/>
      <c r="H2691" s="64"/>
      <c r="I2691" s="64"/>
      <c r="J2691" s="1"/>
      <c r="K2691" s="1"/>
      <c r="L2691" s="5"/>
      <c r="M2691" s="12"/>
      <c r="N2691" s="12"/>
      <c r="O2691" s="5"/>
      <c r="P2691" s="5"/>
      <c r="Q2691" s="10"/>
      <c r="R2691" s="37"/>
      <c r="S2691" s="5"/>
      <c r="T2691" s="6"/>
      <c r="U2691" s="10"/>
      <c r="V2691" s="10"/>
      <c r="W2691" s="12"/>
      <c r="X2691" s="5"/>
      <c r="Y2691" s="11"/>
      <c r="Z2691" s="2"/>
      <c r="AA2691" s="64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2"/>
      <c r="DH2691" s="1"/>
      <c r="DI2691" s="1"/>
      <c r="DJ2691" s="1"/>
      <c r="DK2691" s="1"/>
      <c r="DL2691" s="1"/>
      <c r="DM2691" s="1"/>
    </row>
    <row r="2692" spans="1:117" x14ac:dyDescent="0.2">
      <c r="A2692" s="97"/>
      <c r="B2692" s="5"/>
      <c r="C2692" s="5"/>
      <c r="D2692" s="63"/>
      <c r="E2692" s="11"/>
      <c r="F2692" s="143"/>
      <c r="G2692" s="9"/>
      <c r="H2692" s="64"/>
      <c r="I2692" s="64"/>
      <c r="J2692" s="1"/>
      <c r="K2692" s="1"/>
      <c r="L2692" s="5"/>
      <c r="M2692" s="12"/>
      <c r="N2692" s="12"/>
      <c r="O2692" s="5"/>
      <c r="P2692" s="5"/>
      <c r="Q2692" s="10"/>
      <c r="R2692" s="37"/>
      <c r="S2692" s="5"/>
      <c r="T2692" s="6"/>
      <c r="U2692" s="10"/>
      <c r="V2692" s="10"/>
      <c r="W2692" s="12"/>
      <c r="X2692" s="5"/>
      <c r="Y2692" s="11"/>
      <c r="Z2692" s="2"/>
      <c r="AA2692" s="64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2"/>
      <c r="DH2692" s="1"/>
      <c r="DI2692" s="1"/>
      <c r="DJ2692" s="1"/>
      <c r="DK2692" s="1"/>
      <c r="DL2692" s="1"/>
      <c r="DM2692" s="1"/>
    </row>
    <row r="2693" spans="1:117" x14ac:dyDescent="0.2">
      <c r="A2693" s="97"/>
      <c r="B2693" s="5"/>
      <c r="C2693" s="5"/>
      <c r="D2693" s="63"/>
      <c r="E2693" s="11"/>
      <c r="F2693" s="143"/>
      <c r="G2693" s="9"/>
      <c r="H2693" s="64"/>
      <c r="I2693" s="64"/>
      <c r="J2693" s="1"/>
      <c r="K2693" s="1"/>
      <c r="L2693" s="5"/>
      <c r="M2693" s="12"/>
      <c r="N2693" s="12"/>
      <c r="O2693" s="5"/>
      <c r="P2693" s="5"/>
      <c r="Q2693" s="10"/>
      <c r="R2693" s="37"/>
      <c r="S2693" s="5"/>
      <c r="T2693" s="6"/>
      <c r="U2693" s="10"/>
      <c r="V2693" s="10"/>
      <c r="W2693" s="12"/>
      <c r="X2693" s="5"/>
      <c r="Y2693" s="11"/>
      <c r="Z2693" s="2"/>
      <c r="AA2693" s="64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2"/>
      <c r="DH2693" s="1"/>
      <c r="DI2693" s="1"/>
      <c r="DJ2693" s="1"/>
      <c r="DK2693" s="1"/>
      <c r="DL2693" s="1"/>
      <c r="DM2693" s="1"/>
    </row>
    <row r="2694" spans="1:117" x14ac:dyDescent="0.2">
      <c r="A2694" s="97"/>
      <c r="B2694" s="5"/>
      <c r="C2694" s="5"/>
      <c r="D2694" s="63"/>
      <c r="E2694" s="11"/>
      <c r="F2694" s="143"/>
      <c r="G2694" s="9"/>
      <c r="H2694" s="64"/>
      <c r="I2694" s="64"/>
      <c r="J2694" s="1"/>
      <c r="K2694" s="1"/>
      <c r="L2694" s="5"/>
      <c r="M2694" s="12"/>
      <c r="N2694" s="12"/>
      <c r="O2694" s="5"/>
      <c r="P2694" s="5"/>
      <c r="Q2694" s="10"/>
      <c r="R2694" s="37"/>
      <c r="S2694" s="5"/>
      <c r="T2694" s="6"/>
      <c r="U2694" s="10"/>
      <c r="V2694" s="10"/>
      <c r="W2694" s="12"/>
      <c r="X2694" s="5"/>
      <c r="Y2694" s="11"/>
      <c r="Z2694" s="2"/>
      <c r="AA2694" s="64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2"/>
      <c r="DH2694" s="1"/>
      <c r="DI2694" s="1"/>
      <c r="DJ2694" s="1"/>
      <c r="DK2694" s="1"/>
      <c r="DL2694" s="1"/>
      <c r="DM2694" s="1"/>
    </row>
    <row r="2695" spans="1:117" x14ac:dyDescent="0.2">
      <c r="A2695" s="97"/>
      <c r="B2695" s="5"/>
      <c r="C2695" s="5"/>
      <c r="D2695" s="63"/>
      <c r="E2695" s="11"/>
      <c r="F2695" s="143"/>
      <c r="G2695" s="9"/>
      <c r="H2695" s="64"/>
      <c r="I2695" s="64"/>
      <c r="J2695" s="1"/>
      <c r="K2695" s="1"/>
      <c r="L2695" s="5"/>
      <c r="M2695" s="12"/>
      <c r="N2695" s="12"/>
      <c r="O2695" s="5"/>
      <c r="P2695" s="5"/>
      <c r="Q2695" s="10"/>
      <c r="R2695" s="37"/>
      <c r="S2695" s="5"/>
      <c r="T2695" s="6"/>
      <c r="U2695" s="10"/>
      <c r="V2695" s="10"/>
      <c r="W2695" s="12"/>
      <c r="X2695" s="5"/>
      <c r="Y2695" s="11"/>
      <c r="Z2695" s="2"/>
      <c r="AA2695" s="64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2"/>
      <c r="DH2695" s="1"/>
      <c r="DI2695" s="1"/>
      <c r="DJ2695" s="1"/>
      <c r="DK2695" s="1"/>
      <c r="DL2695" s="1"/>
      <c r="DM2695" s="1"/>
    </row>
    <row r="2696" spans="1:117" x14ac:dyDescent="0.2">
      <c r="A2696" s="97"/>
      <c r="B2696" s="5"/>
      <c r="C2696" s="5"/>
      <c r="D2696" s="63"/>
      <c r="E2696" s="11"/>
      <c r="F2696" s="143"/>
      <c r="G2696" s="9"/>
      <c r="H2696" s="64"/>
      <c r="I2696" s="64"/>
      <c r="J2696" s="1"/>
      <c r="K2696" s="1"/>
      <c r="L2696" s="5"/>
      <c r="M2696" s="12"/>
      <c r="N2696" s="12"/>
      <c r="O2696" s="5"/>
      <c r="P2696" s="5"/>
      <c r="Q2696" s="10"/>
      <c r="R2696" s="37"/>
      <c r="S2696" s="5"/>
      <c r="T2696" s="6"/>
      <c r="U2696" s="10"/>
      <c r="V2696" s="10"/>
      <c r="W2696" s="12"/>
      <c r="X2696" s="5"/>
      <c r="Y2696" s="11"/>
      <c r="Z2696" s="2"/>
      <c r="AA2696" s="64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2"/>
      <c r="DH2696" s="1"/>
      <c r="DI2696" s="1"/>
      <c r="DJ2696" s="1"/>
      <c r="DK2696" s="1"/>
      <c r="DL2696" s="1"/>
      <c r="DM2696" s="1"/>
    </row>
    <row r="2697" spans="1:117" x14ac:dyDescent="0.2">
      <c r="A2697" s="97"/>
      <c r="B2697" s="5"/>
      <c r="C2697" s="5"/>
      <c r="D2697" s="63"/>
      <c r="E2697" s="11"/>
      <c r="F2697" s="143"/>
      <c r="G2697" s="9"/>
      <c r="H2697" s="64"/>
      <c r="I2697" s="64"/>
      <c r="J2697" s="1"/>
      <c r="K2697" s="1"/>
      <c r="L2697" s="5"/>
      <c r="M2697" s="12"/>
      <c r="N2697" s="12"/>
      <c r="O2697" s="5"/>
      <c r="P2697" s="5"/>
      <c r="Q2697" s="10"/>
      <c r="R2697" s="37"/>
      <c r="S2697" s="5"/>
      <c r="T2697" s="6"/>
      <c r="U2697" s="10"/>
      <c r="V2697" s="10"/>
      <c r="W2697" s="12"/>
      <c r="X2697" s="5"/>
      <c r="Y2697" s="11"/>
      <c r="Z2697" s="2"/>
      <c r="AA2697" s="64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2"/>
      <c r="DH2697" s="1"/>
      <c r="DI2697" s="1"/>
      <c r="DJ2697" s="1"/>
      <c r="DK2697" s="1"/>
      <c r="DL2697" s="1"/>
      <c r="DM2697" s="1"/>
    </row>
    <row r="2698" spans="1:117" x14ac:dyDescent="0.2">
      <c r="A2698" s="97"/>
      <c r="B2698" s="5"/>
      <c r="C2698" s="5"/>
      <c r="D2698" s="63"/>
      <c r="E2698" s="11"/>
      <c r="F2698" s="143"/>
      <c r="G2698" s="9"/>
      <c r="H2698" s="64"/>
      <c r="I2698" s="64"/>
      <c r="J2698" s="1"/>
      <c r="K2698" s="1"/>
      <c r="L2698" s="5"/>
      <c r="M2698" s="12"/>
      <c r="N2698" s="12"/>
      <c r="O2698" s="5"/>
      <c r="P2698" s="5"/>
      <c r="Q2698" s="10"/>
      <c r="R2698" s="37"/>
      <c r="S2698" s="5"/>
      <c r="T2698" s="6"/>
      <c r="U2698" s="10"/>
      <c r="V2698" s="10"/>
      <c r="W2698" s="12"/>
      <c r="X2698" s="5"/>
      <c r="Y2698" s="11"/>
      <c r="Z2698" s="2"/>
      <c r="AA2698" s="64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2"/>
      <c r="DH2698" s="1"/>
      <c r="DI2698" s="1"/>
      <c r="DJ2698" s="1"/>
      <c r="DK2698" s="1"/>
      <c r="DL2698" s="1"/>
      <c r="DM2698" s="1"/>
    </row>
    <row r="2699" spans="1:117" x14ac:dyDescent="0.2">
      <c r="A2699" s="97"/>
      <c r="B2699" s="5"/>
      <c r="C2699" s="5"/>
      <c r="D2699" s="63"/>
      <c r="E2699" s="11"/>
      <c r="F2699" s="143"/>
      <c r="G2699" s="9"/>
      <c r="H2699" s="64"/>
      <c r="I2699" s="64"/>
      <c r="J2699" s="1"/>
      <c r="K2699" s="1"/>
      <c r="L2699" s="5"/>
      <c r="M2699" s="12"/>
      <c r="N2699" s="12"/>
      <c r="O2699" s="5"/>
      <c r="P2699" s="5"/>
      <c r="Q2699" s="10"/>
      <c r="R2699" s="37"/>
      <c r="S2699" s="5"/>
      <c r="T2699" s="6"/>
      <c r="U2699" s="10"/>
      <c r="V2699" s="10"/>
      <c r="W2699" s="12"/>
      <c r="X2699" s="5"/>
      <c r="Y2699" s="11"/>
      <c r="Z2699" s="2"/>
      <c r="AA2699" s="64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2"/>
      <c r="DH2699" s="1"/>
      <c r="DI2699" s="1"/>
      <c r="DJ2699" s="1"/>
      <c r="DK2699" s="1"/>
      <c r="DL2699" s="1"/>
      <c r="DM2699" s="1"/>
    </row>
    <row r="2700" spans="1:117" x14ac:dyDescent="0.2">
      <c r="A2700" s="97"/>
      <c r="B2700" s="5"/>
      <c r="C2700" s="5"/>
      <c r="D2700" s="63"/>
      <c r="E2700" s="11"/>
      <c r="F2700" s="143"/>
      <c r="G2700" s="9"/>
      <c r="H2700" s="64"/>
      <c r="I2700" s="64"/>
      <c r="J2700" s="1"/>
      <c r="K2700" s="1"/>
      <c r="L2700" s="5"/>
      <c r="M2700" s="12"/>
      <c r="N2700" s="12"/>
      <c r="O2700" s="5"/>
      <c r="P2700" s="5"/>
      <c r="Q2700" s="10"/>
      <c r="R2700" s="37"/>
      <c r="S2700" s="5"/>
      <c r="T2700" s="6"/>
      <c r="U2700" s="10"/>
      <c r="V2700" s="10"/>
      <c r="W2700" s="12"/>
      <c r="X2700" s="5"/>
      <c r="Y2700" s="11"/>
      <c r="Z2700" s="2"/>
      <c r="AA2700" s="64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2"/>
      <c r="DH2700" s="1"/>
      <c r="DI2700" s="1"/>
      <c r="DJ2700" s="1"/>
      <c r="DK2700" s="1"/>
      <c r="DL2700" s="1"/>
      <c r="DM2700" s="1"/>
    </row>
    <row r="2701" spans="1:117" x14ac:dyDescent="0.2">
      <c r="A2701" s="97"/>
      <c r="B2701" s="5"/>
      <c r="C2701" s="5"/>
      <c r="D2701" s="63"/>
      <c r="E2701" s="11"/>
      <c r="F2701" s="143"/>
      <c r="G2701" s="9"/>
      <c r="H2701" s="64"/>
      <c r="I2701" s="64"/>
      <c r="J2701" s="1"/>
      <c r="K2701" s="1"/>
      <c r="L2701" s="5"/>
      <c r="M2701" s="12"/>
      <c r="N2701" s="12"/>
      <c r="O2701" s="5"/>
      <c r="P2701" s="5"/>
      <c r="Q2701" s="10"/>
      <c r="R2701" s="37"/>
      <c r="S2701" s="5"/>
      <c r="T2701" s="6"/>
      <c r="U2701" s="10"/>
      <c r="V2701" s="10"/>
      <c r="W2701" s="12"/>
      <c r="X2701" s="5"/>
      <c r="Y2701" s="11"/>
      <c r="Z2701" s="2"/>
      <c r="AA2701" s="64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2"/>
      <c r="DH2701" s="1"/>
      <c r="DI2701" s="1"/>
      <c r="DJ2701" s="1"/>
      <c r="DK2701" s="1"/>
      <c r="DL2701" s="1"/>
      <c r="DM2701" s="1"/>
    </row>
    <row r="2702" spans="1:117" x14ac:dyDescent="0.2">
      <c r="A2702" s="97"/>
      <c r="B2702" s="5"/>
      <c r="C2702" s="5"/>
      <c r="D2702" s="63"/>
      <c r="E2702" s="11"/>
      <c r="F2702" s="143"/>
      <c r="G2702" s="9"/>
      <c r="H2702" s="64"/>
      <c r="I2702" s="64"/>
      <c r="J2702" s="1"/>
      <c r="K2702" s="1"/>
      <c r="L2702" s="5"/>
      <c r="M2702" s="12"/>
      <c r="N2702" s="12"/>
      <c r="O2702" s="5"/>
      <c r="P2702" s="5"/>
      <c r="Q2702" s="10"/>
      <c r="R2702" s="37"/>
      <c r="S2702" s="5"/>
      <c r="T2702" s="6"/>
      <c r="U2702" s="10"/>
      <c r="V2702" s="10"/>
      <c r="W2702" s="12"/>
      <c r="X2702" s="5"/>
      <c r="Y2702" s="11"/>
      <c r="Z2702" s="2"/>
      <c r="AA2702" s="64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2"/>
      <c r="DH2702" s="1"/>
      <c r="DI2702" s="1"/>
      <c r="DJ2702" s="1"/>
      <c r="DK2702" s="1"/>
      <c r="DL2702" s="1"/>
      <c r="DM2702" s="1"/>
    </row>
    <row r="2703" spans="1:117" x14ac:dyDescent="0.2">
      <c r="A2703" s="97"/>
      <c r="B2703" s="5"/>
      <c r="C2703" s="5"/>
      <c r="D2703" s="63"/>
      <c r="E2703" s="11"/>
      <c r="F2703" s="143"/>
      <c r="G2703" s="9"/>
      <c r="H2703" s="64"/>
      <c r="I2703" s="64"/>
      <c r="J2703" s="1"/>
      <c r="K2703" s="1"/>
      <c r="L2703" s="5"/>
      <c r="M2703" s="12"/>
      <c r="N2703" s="12"/>
      <c r="O2703" s="5"/>
      <c r="P2703" s="5"/>
      <c r="Q2703" s="10"/>
      <c r="R2703" s="37"/>
      <c r="S2703" s="5"/>
      <c r="T2703" s="6"/>
      <c r="U2703" s="10"/>
      <c r="V2703" s="10"/>
      <c r="W2703" s="12"/>
      <c r="X2703" s="5"/>
      <c r="Y2703" s="11"/>
      <c r="Z2703" s="2"/>
      <c r="AA2703" s="64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2"/>
      <c r="DH2703" s="1"/>
      <c r="DI2703" s="1"/>
      <c r="DJ2703" s="1"/>
      <c r="DK2703" s="1"/>
      <c r="DL2703" s="1"/>
      <c r="DM2703" s="1"/>
    </row>
    <row r="2704" spans="1:117" x14ac:dyDescent="0.2">
      <c r="A2704" s="97"/>
      <c r="B2704" s="5"/>
      <c r="C2704" s="5"/>
      <c r="D2704" s="63"/>
      <c r="E2704" s="11"/>
      <c r="F2704" s="143"/>
      <c r="G2704" s="9"/>
      <c r="H2704" s="64"/>
      <c r="I2704" s="64"/>
      <c r="J2704" s="1"/>
      <c r="K2704" s="1"/>
      <c r="L2704" s="5"/>
      <c r="M2704" s="12"/>
      <c r="N2704" s="12"/>
      <c r="O2704" s="5"/>
      <c r="P2704" s="5"/>
      <c r="Q2704" s="10"/>
      <c r="R2704" s="37"/>
      <c r="S2704" s="5"/>
      <c r="T2704" s="6"/>
      <c r="U2704" s="10"/>
      <c r="V2704" s="10"/>
      <c r="W2704" s="12"/>
      <c r="X2704" s="5"/>
      <c r="Y2704" s="11"/>
      <c r="Z2704" s="2"/>
      <c r="AA2704" s="64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2"/>
      <c r="DH2704" s="1"/>
      <c r="DI2704" s="1"/>
      <c r="DJ2704" s="1"/>
      <c r="DK2704" s="1"/>
      <c r="DL2704" s="1"/>
      <c r="DM2704" s="1"/>
    </row>
    <row r="2705" spans="1:117" x14ac:dyDescent="0.2">
      <c r="A2705" s="97"/>
      <c r="B2705" s="5"/>
      <c r="C2705" s="5"/>
      <c r="D2705" s="63"/>
      <c r="E2705" s="11"/>
      <c r="F2705" s="143"/>
      <c r="G2705" s="9"/>
      <c r="H2705" s="64"/>
      <c r="I2705" s="64"/>
      <c r="J2705" s="1"/>
      <c r="K2705" s="1"/>
      <c r="L2705" s="5"/>
      <c r="M2705" s="12"/>
      <c r="N2705" s="12"/>
      <c r="O2705" s="5"/>
      <c r="P2705" s="5"/>
      <c r="Q2705" s="10"/>
      <c r="R2705" s="37"/>
      <c r="S2705" s="5"/>
      <c r="T2705" s="6"/>
      <c r="U2705" s="10"/>
      <c r="V2705" s="10"/>
      <c r="W2705" s="12"/>
      <c r="X2705" s="5"/>
      <c r="Y2705" s="11"/>
      <c r="Z2705" s="2"/>
      <c r="AA2705" s="64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2"/>
      <c r="DH2705" s="1"/>
      <c r="DI2705" s="1"/>
      <c r="DJ2705" s="1"/>
      <c r="DK2705" s="1"/>
      <c r="DL2705" s="1"/>
      <c r="DM2705" s="1"/>
    </row>
    <row r="2706" spans="1:117" x14ac:dyDescent="0.2">
      <c r="A2706" s="97"/>
      <c r="B2706" s="5"/>
      <c r="C2706" s="5"/>
      <c r="D2706" s="63"/>
      <c r="E2706" s="11"/>
      <c r="F2706" s="143"/>
      <c r="G2706" s="9"/>
      <c r="H2706" s="64"/>
      <c r="I2706" s="64"/>
      <c r="J2706" s="1"/>
      <c r="K2706" s="1"/>
      <c r="L2706" s="5"/>
      <c r="M2706" s="12"/>
      <c r="N2706" s="12"/>
      <c r="O2706" s="5"/>
      <c r="P2706" s="5"/>
      <c r="Q2706" s="10"/>
      <c r="R2706" s="37"/>
      <c r="S2706" s="5"/>
      <c r="T2706" s="6"/>
      <c r="U2706" s="10"/>
      <c r="V2706" s="10"/>
      <c r="W2706" s="12"/>
      <c r="X2706" s="5"/>
      <c r="Y2706" s="11"/>
      <c r="Z2706" s="2"/>
      <c r="AA2706" s="64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2"/>
      <c r="DH2706" s="1"/>
      <c r="DI2706" s="1"/>
      <c r="DJ2706" s="1"/>
      <c r="DK2706" s="1"/>
      <c r="DL2706" s="1"/>
      <c r="DM2706" s="1"/>
    </row>
    <row r="2707" spans="1:117" x14ac:dyDescent="0.2">
      <c r="A2707" s="97"/>
      <c r="B2707" s="5"/>
      <c r="C2707" s="5"/>
      <c r="D2707" s="63"/>
      <c r="E2707" s="11"/>
      <c r="F2707" s="143"/>
      <c r="G2707" s="9"/>
      <c r="H2707" s="64"/>
      <c r="I2707" s="64"/>
      <c r="J2707" s="1"/>
      <c r="K2707" s="1"/>
      <c r="L2707" s="5"/>
      <c r="M2707" s="12"/>
      <c r="N2707" s="12"/>
      <c r="O2707" s="5"/>
      <c r="P2707" s="5"/>
      <c r="Q2707" s="10"/>
      <c r="R2707" s="37"/>
      <c r="S2707" s="5"/>
      <c r="T2707" s="6"/>
      <c r="U2707" s="10"/>
      <c r="V2707" s="10"/>
      <c r="W2707" s="12"/>
      <c r="X2707" s="5"/>
      <c r="Y2707" s="11"/>
      <c r="Z2707" s="2"/>
      <c r="AA2707" s="64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2"/>
      <c r="DH2707" s="1"/>
      <c r="DI2707" s="1"/>
      <c r="DJ2707" s="1"/>
      <c r="DK2707" s="1"/>
      <c r="DL2707" s="1"/>
      <c r="DM2707" s="1"/>
    </row>
    <row r="2708" spans="1:117" x14ac:dyDescent="0.2">
      <c r="A2708" s="97"/>
      <c r="B2708" s="5"/>
      <c r="C2708" s="5"/>
      <c r="D2708" s="63"/>
      <c r="E2708" s="11"/>
      <c r="F2708" s="143"/>
      <c r="G2708" s="9"/>
      <c r="H2708" s="64"/>
      <c r="I2708" s="64"/>
      <c r="J2708" s="1"/>
      <c r="K2708" s="1"/>
      <c r="L2708" s="5"/>
      <c r="M2708" s="12"/>
      <c r="N2708" s="12"/>
      <c r="O2708" s="5"/>
      <c r="P2708" s="5"/>
      <c r="Q2708" s="10"/>
      <c r="R2708" s="37"/>
      <c r="S2708" s="5"/>
      <c r="T2708" s="6"/>
      <c r="U2708" s="10"/>
      <c r="V2708" s="10"/>
      <c r="W2708" s="12"/>
      <c r="X2708" s="5"/>
      <c r="Y2708" s="11"/>
      <c r="Z2708" s="2"/>
      <c r="AA2708" s="64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2"/>
      <c r="DH2708" s="1"/>
      <c r="DI2708" s="1"/>
      <c r="DJ2708" s="1"/>
      <c r="DK2708" s="1"/>
      <c r="DL2708" s="1"/>
      <c r="DM2708" s="1"/>
    </row>
    <row r="2709" spans="1:117" x14ac:dyDescent="0.2">
      <c r="A2709" s="97"/>
      <c r="B2709" s="5"/>
      <c r="C2709" s="5"/>
      <c r="D2709" s="63"/>
      <c r="E2709" s="11"/>
      <c r="F2709" s="143"/>
      <c r="G2709" s="9"/>
      <c r="H2709" s="64"/>
      <c r="I2709" s="64"/>
      <c r="J2709" s="1"/>
      <c r="K2709" s="1"/>
      <c r="L2709" s="5"/>
      <c r="M2709" s="12"/>
      <c r="N2709" s="12"/>
      <c r="O2709" s="5"/>
      <c r="P2709" s="5"/>
      <c r="Q2709" s="10"/>
      <c r="R2709" s="37"/>
      <c r="S2709" s="5"/>
      <c r="T2709" s="6"/>
      <c r="U2709" s="10"/>
      <c r="V2709" s="10"/>
      <c r="W2709" s="12"/>
      <c r="X2709" s="5"/>
      <c r="Y2709" s="11"/>
      <c r="Z2709" s="2"/>
      <c r="AA2709" s="64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2"/>
      <c r="DH2709" s="1"/>
      <c r="DI2709" s="1"/>
      <c r="DJ2709" s="1"/>
      <c r="DK2709" s="1"/>
      <c r="DL2709" s="1"/>
      <c r="DM2709" s="1"/>
    </row>
    <row r="2710" spans="1:117" x14ac:dyDescent="0.2">
      <c r="A2710" s="97"/>
      <c r="B2710" s="5"/>
      <c r="C2710" s="5"/>
      <c r="D2710" s="63"/>
      <c r="E2710" s="11"/>
      <c r="F2710" s="143"/>
      <c r="G2710" s="9"/>
      <c r="H2710" s="64"/>
      <c r="I2710" s="64"/>
      <c r="J2710" s="1"/>
      <c r="K2710" s="1"/>
      <c r="L2710" s="5"/>
      <c r="M2710" s="12"/>
      <c r="N2710" s="12"/>
      <c r="O2710" s="5"/>
      <c r="P2710" s="5"/>
      <c r="Q2710" s="10"/>
      <c r="R2710" s="37"/>
      <c r="S2710" s="5"/>
      <c r="T2710" s="6"/>
      <c r="U2710" s="10"/>
      <c r="V2710" s="10"/>
      <c r="W2710" s="12"/>
      <c r="X2710" s="5"/>
      <c r="Y2710" s="11"/>
      <c r="Z2710" s="2"/>
      <c r="AA2710" s="64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2"/>
      <c r="DH2710" s="1"/>
      <c r="DI2710" s="1"/>
      <c r="DJ2710" s="1"/>
      <c r="DK2710" s="1"/>
      <c r="DL2710" s="1"/>
      <c r="DM2710" s="1"/>
    </row>
    <row r="2711" spans="1:117" x14ac:dyDescent="0.2">
      <c r="A2711" s="97"/>
      <c r="B2711" s="5"/>
      <c r="C2711" s="5"/>
      <c r="D2711" s="63"/>
      <c r="E2711" s="11"/>
      <c r="F2711" s="143"/>
      <c r="G2711" s="9"/>
      <c r="H2711" s="64"/>
      <c r="I2711" s="64"/>
      <c r="J2711" s="1"/>
      <c r="K2711" s="1"/>
      <c r="L2711" s="5"/>
      <c r="M2711" s="12"/>
      <c r="N2711" s="12"/>
      <c r="O2711" s="5"/>
      <c r="P2711" s="5"/>
      <c r="Q2711" s="10"/>
      <c r="R2711" s="37"/>
      <c r="S2711" s="5"/>
      <c r="T2711" s="6"/>
      <c r="U2711" s="10"/>
      <c r="V2711" s="10"/>
      <c r="W2711" s="12"/>
      <c r="X2711" s="5"/>
      <c r="Y2711" s="11"/>
      <c r="Z2711" s="2"/>
      <c r="AA2711" s="64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2"/>
      <c r="DH2711" s="1"/>
      <c r="DI2711" s="1"/>
      <c r="DJ2711" s="1"/>
      <c r="DK2711" s="1"/>
      <c r="DL2711" s="1"/>
      <c r="DM2711" s="1"/>
    </row>
    <row r="2712" spans="1:117" x14ac:dyDescent="0.2">
      <c r="A2712" s="97"/>
      <c r="B2712" s="5"/>
      <c r="C2712" s="5"/>
      <c r="D2712" s="63"/>
      <c r="E2712" s="11"/>
      <c r="F2712" s="143"/>
      <c r="G2712" s="9"/>
      <c r="H2712" s="64"/>
      <c r="I2712" s="64"/>
      <c r="J2712" s="1"/>
      <c r="K2712" s="1"/>
      <c r="L2712" s="5"/>
      <c r="M2712" s="12"/>
      <c r="N2712" s="12"/>
      <c r="O2712" s="5"/>
      <c r="P2712" s="5"/>
      <c r="Q2712" s="10"/>
      <c r="R2712" s="37"/>
      <c r="S2712" s="5"/>
      <c r="T2712" s="6"/>
      <c r="U2712" s="10"/>
      <c r="V2712" s="10"/>
      <c r="W2712" s="12"/>
      <c r="X2712" s="5"/>
      <c r="Y2712" s="11"/>
      <c r="Z2712" s="2"/>
      <c r="AA2712" s="64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2"/>
      <c r="DH2712" s="1"/>
      <c r="DI2712" s="1"/>
      <c r="DJ2712" s="1"/>
      <c r="DK2712" s="1"/>
      <c r="DL2712" s="1"/>
      <c r="DM2712" s="1"/>
    </row>
    <row r="2713" spans="1:117" x14ac:dyDescent="0.2">
      <c r="A2713" s="97"/>
      <c r="B2713" s="5"/>
      <c r="C2713" s="5"/>
      <c r="D2713" s="63"/>
      <c r="E2713" s="11"/>
      <c r="F2713" s="143"/>
      <c r="G2713" s="9"/>
      <c r="H2713" s="64"/>
      <c r="I2713" s="64"/>
      <c r="J2713" s="1"/>
      <c r="K2713" s="1"/>
      <c r="L2713" s="5"/>
      <c r="M2713" s="12"/>
      <c r="N2713" s="12"/>
      <c r="O2713" s="5"/>
      <c r="P2713" s="5"/>
      <c r="Q2713" s="10"/>
      <c r="R2713" s="37"/>
      <c r="S2713" s="5"/>
      <c r="T2713" s="6"/>
      <c r="U2713" s="10"/>
      <c r="V2713" s="10"/>
      <c r="W2713" s="12"/>
      <c r="X2713" s="5"/>
      <c r="Y2713" s="11"/>
      <c r="Z2713" s="2"/>
      <c r="AA2713" s="64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2"/>
      <c r="DH2713" s="1"/>
      <c r="DI2713" s="1"/>
      <c r="DJ2713" s="1"/>
      <c r="DK2713" s="1"/>
      <c r="DL2713" s="1"/>
      <c r="DM2713" s="1"/>
    </row>
    <row r="2714" spans="1:117" x14ac:dyDescent="0.2">
      <c r="A2714" s="97"/>
      <c r="B2714" s="5"/>
      <c r="C2714" s="5"/>
      <c r="D2714" s="63"/>
      <c r="E2714" s="11"/>
      <c r="F2714" s="143"/>
      <c r="G2714" s="9"/>
      <c r="H2714" s="64"/>
      <c r="I2714" s="64"/>
      <c r="J2714" s="1"/>
      <c r="K2714" s="1"/>
      <c r="L2714" s="5"/>
      <c r="M2714" s="12"/>
      <c r="N2714" s="12"/>
      <c r="O2714" s="5"/>
      <c r="P2714" s="5"/>
      <c r="Q2714" s="10"/>
      <c r="R2714" s="37"/>
      <c r="S2714" s="5"/>
      <c r="T2714" s="6"/>
      <c r="U2714" s="10"/>
      <c r="V2714" s="10"/>
      <c r="W2714" s="12"/>
      <c r="X2714" s="5"/>
      <c r="Y2714" s="11"/>
      <c r="Z2714" s="2"/>
      <c r="AA2714" s="64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2"/>
      <c r="DH2714" s="1"/>
      <c r="DI2714" s="1"/>
      <c r="DJ2714" s="1"/>
      <c r="DK2714" s="1"/>
      <c r="DL2714" s="1"/>
      <c r="DM2714" s="1"/>
    </row>
    <row r="2715" spans="1:117" x14ac:dyDescent="0.2">
      <c r="A2715" s="97"/>
      <c r="B2715" s="5"/>
      <c r="C2715" s="5"/>
      <c r="D2715" s="63"/>
      <c r="E2715" s="11"/>
      <c r="F2715" s="143"/>
      <c r="G2715" s="9"/>
      <c r="H2715" s="64"/>
      <c r="I2715" s="64"/>
      <c r="J2715" s="1"/>
      <c r="K2715" s="1"/>
      <c r="L2715" s="5"/>
      <c r="M2715" s="12"/>
      <c r="N2715" s="12"/>
      <c r="O2715" s="5"/>
      <c r="P2715" s="5"/>
      <c r="Q2715" s="10"/>
      <c r="R2715" s="37"/>
      <c r="S2715" s="5"/>
      <c r="T2715" s="6"/>
      <c r="U2715" s="10"/>
      <c r="V2715" s="10"/>
      <c r="W2715" s="12"/>
      <c r="X2715" s="5"/>
      <c r="Y2715" s="11"/>
      <c r="Z2715" s="2"/>
      <c r="AA2715" s="64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2"/>
      <c r="DH2715" s="1"/>
      <c r="DI2715" s="1"/>
      <c r="DJ2715" s="1"/>
      <c r="DK2715" s="1"/>
      <c r="DL2715" s="1"/>
      <c r="DM2715" s="1"/>
    </row>
    <row r="2716" spans="1:117" x14ac:dyDescent="0.2">
      <c r="A2716" s="97"/>
      <c r="B2716" s="5"/>
      <c r="C2716" s="5"/>
      <c r="D2716" s="63"/>
      <c r="E2716" s="11"/>
      <c r="F2716" s="143"/>
      <c r="G2716" s="9"/>
      <c r="H2716" s="64"/>
      <c r="I2716" s="64"/>
      <c r="J2716" s="1"/>
      <c r="K2716" s="1"/>
      <c r="L2716" s="5"/>
      <c r="M2716" s="12"/>
      <c r="N2716" s="12"/>
      <c r="O2716" s="5"/>
      <c r="P2716" s="5"/>
      <c r="Q2716" s="10"/>
      <c r="R2716" s="37"/>
      <c r="S2716" s="5"/>
      <c r="T2716" s="6"/>
      <c r="U2716" s="10"/>
      <c r="V2716" s="10"/>
      <c r="W2716" s="12"/>
      <c r="X2716" s="5"/>
      <c r="Y2716" s="11"/>
      <c r="Z2716" s="2"/>
      <c r="AA2716" s="64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2"/>
      <c r="DH2716" s="1"/>
      <c r="DI2716" s="1"/>
      <c r="DJ2716" s="1"/>
      <c r="DK2716" s="1"/>
      <c r="DL2716" s="1"/>
      <c r="DM2716" s="1"/>
    </row>
    <row r="2717" spans="1:117" x14ac:dyDescent="0.2">
      <c r="A2717" s="97"/>
      <c r="B2717" s="5"/>
      <c r="C2717" s="5"/>
      <c r="D2717" s="63"/>
      <c r="E2717" s="11"/>
      <c r="F2717" s="143"/>
      <c r="G2717" s="9"/>
      <c r="H2717" s="64"/>
      <c r="I2717" s="64"/>
      <c r="J2717" s="1"/>
      <c r="K2717" s="1"/>
      <c r="L2717" s="5"/>
      <c r="M2717" s="12"/>
      <c r="N2717" s="12"/>
      <c r="O2717" s="5"/>
      <c r="P2717" s="5"/>
      <c r="Q2717" s="10"/>
      <c r="R2717" s="37"/>
      <c r="S2717" s="5"/>
      <c r="T2717" s="6"/>
      <c r="U2717" s="10"/>
      <c r="V2717" s="10"/>
      <c r="W2717" s="12"/>
      <c r="X2717" s="5"/>
      <c r="Y2717" s="11"/>
      <c r="Z2717" s="2"/>
      <c r="AA2717" s="64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2"/>
      <c r="DH2717" s="1"/>
      <c r="DI2717" s="1"/>
      <c r="DJ2717" s="1"/>
      <c r="DK2717" s="1"/>
      <c r="DL2717" s="1"/>
      <c r="DM2717" s="1"/>
    </row>
    <row r="2718" spans="1:117" x14ac:dyDescent="0.2">
      <c r="A2718" s="97"/>
      <c r="B2718" s="5"/>
      <c r="C2718" s="5"/>
      <c r="D2718" s="63"/>
      <c r="E2718" s="11"/>
      <c r="F2718" s="143"/>
      <c r="G2718" s="9"/>
      <c r="H2718" s="64"/>
      <c r="I2718" s="64"/>
      <c r="J2718" s="1"/>
      <c r="K2718" s="1"/>
      <c r="L2718" s="5"/>
      <c r="M2718" s="12"/>
      <c r="N2718" s="12"/>
      <c r="O2718" s="5"/>
      <c r="P2718" s="5"/>
      <c r="Q2718" s="10"/>
      <c r="R2718" s="37"/>
      <c r="S2718" s="5"/>
      <c r="T2718" s="6"/>
      <c r="U2718" s="10"/>
      <c r="V2718" s="10"/>
      <c r="W2718" s="12"/>
      <c r="X2718" s="5"/>
      <c r="Y2718" s="11"/>
      <c r="Z2718" s="2"/>
      <c r="AA2718" s="64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2"/>
      <c r="DH2718" s="1"/>
      <c r="DI2718" s="1"/>
      <c r="DJ2718" s="1"/>
      <c r="DK2718" s="1"/>
      <c r="DL2718" s="1"/>
      <c r="DM2718" s="1"/>
    </row>
    <row r="2719" spans="1:117" x14ac:dyDescent="0.2">
      <c r="A2719" s="97"/>
      <c r="B2719" s="5"/>
      <c r="C2719" s="5"/>
      <c r="D2719" s="63"/>
      <c r="E2719" s="11"/>
      <c r="F2719" s="143"/>
      <c r="G2719" s="9"/>
      <c r="H2719" s="64"/>
      <c r="I2719" s="64"/>
      <c r="J2719" s="1"/>
      <c r="K2719" s="1"/>
      <c r="L2719" s="5"/>
      <c r="M2719" s="12"/>
      <c r="N2719" s="12"/>
      <c r="O2719" s="5"/>
      <c r="P2719" s="5"/>
      <c r="Q2719" s="10"/>
      <c r="R2719" s="37"/>
      <c r="S2719" s="5"/>
      <c r="T2719" s="6"/>
      <c r="U2719" s="10"/>
      <c r="V2719" s="10"/>
      <c r="W2719" s="12"/>
      <c r="X2719" s="5"/>
      <c r="Y2719" s="11"/>
      <c r="Z2719" s="2"/>
      <c r="AA2719" s="64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2"/>
      <c r="DH2719" s="1"/>
      <c r="DI2719" s="1"/>
      <c r="DJ2719" s="1"/>
      <c r="DK2719" s="1"/>
      <c r="DL2719" s="1"/>
      <c r="DM2719" s="1"/>
    </row>
    <row r="2720" spans="1:117" x14ac:dyDescent="0.2">
      <c r="A2720" s="97"/>
      <c r="B2720" s="5"/>
      <c r="C2720" s="5"/>
      <c r="D2720" s="63"/>
      <c r="E2720" s="11"/>
      <c r="F2720" s="143"/>
      <c r="G2720" s="9"/>
      <c r="H2720" s="64"/>
      <c r="I2720" s="64"/>
      <c r="J2720" s="1"/>
      <c r="K2720" s="1"/>
      <c r="L2720" s="5"/>
      <c r="M2720" s="12"/>
      <c r="N2720" s="12"/>
      <c r="O2720" s="5"/>
      <c r="P2720" s="5"/>
      <c r="Q2720" s="10"/>
      <c r="R2720" s="37"/>
      <c r="S2720" s="5"/>
      <c r="T2720" s="6"/>
      <c r="U2720" s="10"/>
      <c r="V2720" s="10"/>
      <c r="W2720" s="12"/>
      <c r="X2720" s="5"/>
      <c r="Y2720" s="11"/>
      <c r="Z2720" s="2"/>
      <c r="AA2720" s="64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2"/>
      <c r="DH2720" s="1"/>
      <c r="DI2720" s="1"/>
      <c r="DJ2720" s="1"/>
      <c r="DK2720" s="1"/>
      <c r="DL2720" s="1"/>
      <c r="DM2720" s="1"/>
    </row>
    <row r="2721" spans="1:117" x14ac:dyDescent="0.2">
      <c r="A2721" s="97"/>
      <c r="B2721" s="5"/>
      <c r="C2721" s="5"/>
      <c r="D2721" s="63"/>
      <c r="E2721" s="11"/>
      <c r="F2721" s="143"/>
      <c r="G2721" s="9"/>
      <c r="H2721" s="64"/>
      <c r="I2721" s="64"/>
      <c r="J2721" s="1"/>
      <c r="K2721" s="1"/>
      <c r="L2721" s="5"/>
      <c r="M2721" s="12"/>
      <c r="N2721" s="12"/>
      <c r="O2721" s="5"/>
      <c r="P2721" s="5"/>
      <c r="Q2721" s="10"/>
      <c r="R2721" s="37"/>
      <c r="S2721" s="5"/>
      <c r="T2721" s="6"/>
      <c r="U2721" s="10"/>
      <c r="V2721" s="10"/>
      <c r="W2721" s="12"/>
      <c r="X2721" s="5"/>
      <c r="Y2721" s="11"/>
      <c r="Z2721" s="2"/>
      <c r="AA2721" s="64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2"/>
      <c r="DH2721" s="1"/>
      <c r="DI2721" s="1"/>
      <c r="DJ2721" s="1"/>
      <c r="DK2721" s="1"/>
      <c r="DL2721" s="1"/>
      <c r="DM2721" s="1"/>
    </row>
    <row r="2722" spans="1:117" x14ac:dyDescent="0.2">
      <c r="A2722" s="97"/>
      <c r="B2722" s="5"/>
      <c r="C2722" s="5"/>
      <c r="D2722" s="63"/>
      <c r="E2722" s="11"/>
      <c r="F2722" s="143"/>
      <c r="G2722" s="9"/>
      <c r="H2722" s="64"/>
      <c r="I2722" s="64"/>
      <c r="J2722" s="1"/>
      <c r="K2722" s="1"/>
      <c r="L2722" s="5"/>
      <c r="M2722" s="12"/>
      <c r="N2722" s="12"/>
      <c r="O2722" s="5"/>
      <c r="P2722" s="5"/>
      <c r="Q2722" s="10"/>
      <c r="R2722" s="37"/>
      <c r="S2722" s="5"/>
      <c r="T2722" s="6"/>
      <c r="U2722" s="10"/>
      <c r="V2722" s="10"/>
      <c r="W2722" s="12"/>
      <c r="X2722" s="5"/>
      <c r="Y2722" s="11"/>
      <c r="Z2722" s="2"/>
      <c r="AA2722" s="64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2"/>
      <c r="DH2722" s="1"/>
      <c r="DI2722" s="1"/>
      <c r="DJ2722" s="1"/>
      <c r="DK2722" s="1"/>
      <c r="DL2722" s="1"/>
      <c r="DM2722" s="1"/>
    </row>
    <row r="2723" spans="1:117" x14ac:dyDescent="0.2">
      <c r="A2723" s="97"/>
      <c r="B2723" s="5"/>
      <c r="C2723" s="5"/>
      <c r="D2723" s="63"/>
      <c r="E2723" s="11"/>
      <c r="F2723" s="143"/>
      <c r="G2723" s="9"/>
      <c r="H2723" s="64"/>
      <c r="I2723" s="64"/>
      <c r="J2723" s="1"/>
      <c r="K2723" s="1"/>
      <c r="L2723" s="5"/>
      <c r="M2723" s="12"/>
      <c r="N2723" s="12"/>
      <c r="O2723" s="5"/>
      <c r="P2723" s="5"/>
      <c r="Q2723" s="10"/>
      <c r="R2723" s="37"/>
      <c r="S2723" s="5"/>
      <c r="T2723" s="6"/>
      <c r="U2723" s="10"/>
      <c r="V2723" s="10"/>
      <c r="W2723" s="12"/>
      <c r="X2723" s="5"/>
      <c r="Y2723" s="11"/>
      <c r="Z2723" s="2"/>
      <c r="AA2723" s="64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2"/>
      <c r="DH2723" s="1"/>
      <c r="DI2723" s="1"/>
      <c r="DJ2723" s="1"/>
      <c r="DK2723" s="1"/>
      <c r="DL2723" s="1"/>
      <c r="DM2723" s="1"/>
    </row>
    <row r="2724" spans="1:117" x14ac:dyDescent="0.2">
      <c r="A2724" s="97"/>
      <c r="B2724" s="5"/>
      <c r="C2724" s="5"/>
      <c r="D2724" s="63"/>
      <c r="E2724" s="11"/>
      <c r="F2724" s="143"/>
      <c r="G2724" s="9"/>
      <c r="H2724" s="64"/>
      <c r="I2724" s="64"/>
      <c r="J2724" s="1"/>
      <c r="K2724" s="1"/>
      <c r="L2724" s="5"/>
      <c r="M2724" s="12"/>
      <c r="N2724" s="12"/>
      <c r="O2724" s="5"/>
      <c r="P2724" s="5"/>
      <c r="Q2724" s="10"/>
      <c r="R2724" s="37"/>
      <c r="S2724" s="5"/>
      <c r="T2724" s="6"/>
      <c r="U2724" s="10"/>
      <c r="V2724" s="10"/>
      <c r="W2724" s="12"/>
      <c r="X2724" s="5"/>
      <c r="Y2724" s="11"/>
      <c r="Z2724" s="2"/>
      <c r="AA2724" s="64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2"/>
      <c r="DH2724" s="1"/>
      <c r="DI2724" s="1"/>
      <c r="DJ2724" s="1"/>
      <c r="DK2724" s="1"/>
      <c r="DL2724" s="1"/>
      <c r="DM2724" s="1"/>
    </row>
    <row r="2725" spans="1:117" x14ac:dyDescent="0.2">
      <c r="A2725" s="97"/>
      <c r="B2725" s="5"/>
      <c r="C2725" s="5"/>
      <c r="D2725" s="63"/>
      <c r="E2725" s="11"/>
      <c r="F2725" s="143"/>
      <c r="G2725" s="9"/>
      <c r="H2725" s="64"/>
      <c r="I2725" s="64"/>
      <c r="J2725" s="1"/>
      <c r="K2725" s="1"/>
      <c r="L2725" s="5"/>
      <c r="M2725" s="12"/>
      <c r="N2725" s="12"/>
      <c r="O2725" s="5"/>
      <c r="P2725" s="5"/>
      <c r="Q2725" s="10"/>
      <c r="R2725" s="37"/>
      <c r="S2725" s="5"/>
      <c r="T2725" s="6"/>
      <c r="U2725" s="10"/>
      <c r="V2725" s="10"/>
      <c r="W2725" s="12"/>
      <c r="X2725" s="5"/>
      <c r="Y2725" s="11"/>
      <c r="Z2725" s="2"/>
      <c r="AA2725" s="64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2"/>
      <c r="DH2725" s="1"/>
      <c r="DI2725" s="1"/>
      <c r="DJ2725" s="1"/>
      <c r="DK2725" s="1"/>
      <c r="DL2725" s="1"/>
      <c r="DM2725" s="1"/>
    </row>
    <row r="2726" spans="1:117" x14ac:dyDescent="0.2">
      <c r="A2726" s="97"/>
      <c r="B2726" s="5"/>
      <c r="C2726" s="5"/>
      <c r="D2726" s="63"/>
      <c r="E2726" s="11"/>
      <c r="F2726" s="143"/>
      <c r="G2726" s="9"/>
      <c r="H2726" s="64"/>
      <c r="I2726" s="64"/>
      <c r="J2726" s="1"/>
      <c r="K2726" s="1"/>
      <c r="L2726" s="5"/>
      <c r="M2726" s="12"/>
      <c r="N2726" s="12"/>
      <c r="O2726" s="5"/>
      <c r="P2726" s="5"/>
      <c r="Q2726" s="10"/>
      <c r="R2726" s="37"/>
      <c r="S2726" s="5"/>
      <c r="T2726" s="6"/>
      <c r="U2726" s="10"/>
      <c r="V2726" s="10"/>
      <c r="W2726" s="12"/>
      <c r="X2726" s="5"/>
      <c r="Y2726" s="11"/>
      <c r="Z2726" s="2"/>
      <c r="AA2726" s="64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2"/>
      <c r="DH2726" s="1"/>
      <c r="DI2726" s="1"/>
      <c r="DJ2726" s="1"/>
      <c r="DK2726" s="1"/>
      <c r="DL2726" s="1"/>
      <c r="DM2726" s="1"/>
    </row>
    <row r="2727" spans="1:117" x14ac:dyDescent="0.2">
      <c r="A2727" s="97"/>
      <c r="B2727" s="5"/>
      <c r="C2727" s="5"/>
      <c r="D2727" s="63"/>
      <c r="E2727" s="11"/>
      <c r="F2727" s="143"/>
      <c r="G2727" s="9"/>
      <c r="H2727" s="64"/>
      <c r="I2727" s="64"/>
      <c r="J2727" s="1"/>
      <c r="K2727" s="1"/>
      <c r="L2727" s="5"/>
      <c r="M2727" s="12"/>
      <c r="N2727" s="12"/>
      <c r="O2727" s="5"/>
      <c r="P2727" s="5"/>
      <c r="Q2727" s="10"/>
      <c r="R2727" s="37"/>
      <c r="S2727" s="5"/>
      <c r="T2727" s="6"/>
      <c r="U2727" s="10"/>
      <c r="V2727" s="10"/>
      <c r="W2727" s="12"/>
      <c r="X2727" s="5"/>
      <c r="Y2727" s="11"/>
      <c r="Z2727" s="2"/>
      <c r="AA2727" s="64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2"/>
      <c r="DH2727" s="1"/>
      <c r="DI2727" s="1"/>
      <c r="DJ2727" s="1"/>
      <c r="DK2727" s="1"/>
      <c r="DL2727" s="1"/>
      <c r="DM2727" s="1"/>
    </row>
    <row r="2728" spans="1:117" x14ac:dyDescent="0.2">
      <c r="A2728" s="97"/>
      <c r="B2728" s="5"/>
      <c r="C2728" s="5"/>
      <c r="D2728" s="63"/>
      <c r="E2728" s="11"/>
      <c r="F2728" s="143"/>
      <c r="G2728" s="9"/>
      <c r="H2728" s="64"/>
      <c r="I2728" s="64"/>
      <c r="J2728" s="1"/>
      <c r="K2728" s="1"/>
      <c r="L2728" s="5"/>
      <c r="M2728" s="12"/>
      <c r="N2728" s="12"/>
      <c r="O2728" s="5"/>
      <c r="P2728" s="5"/>
      <c r="Q2728" s="10"/>
      <c r="R2728" s="37"/>
      <c r="S2728" s="5"/>
      <c r="T2728" s="6"/>
      <c r="U2728" s="10"/>
      <c r="V2728" s="10"/>
      <c r="W2728" s="12"/>
      <c r="X2728" s="5"/>
      <c r="Y2728" s="11"/>
      <c r="Z2728" s="2"/>
      <c r="AA2728" s="64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2"/>
      <c r="DH2728" s="1"/>
      <c r="DI2728" s="1"/>
      <c r="DJ2728" s="1"/>
      <c r="DK2728" s="1"/>
      <c r="DL2728" s="1"/>
      <c r="DM2728" s="1"/>
    </row>
    <row r="2729" spans="1:117" x14ac:dyDescent="0.2">
      <c r="A2729" s="97"/>
      <c r="B2729" s="5"/>
      <c r="C2729" s="5"/>
      <c r="D2729" s="63"/>
      <c r="E2729" s="11"/>
      <c r="F2729" s="143"/>
      <c r="G2729" s="9"/>
      <c r="H2729" s="64"/>
      <c r="I2729" s="64"/>
      <c r="J2729" s="1"/>
      <c r="K2729" s="1"/>
      <c r="L2729" s="5"/>
      <c r="M2729" s="12"/>
      <c r="N2729" s="12"/>
      <c r="O2729" s="5"/>
      <c r="P2729" s="5"/>
      <c r="Q2729" s="10"/>
      <c r="R2729" s="37"/>
      <c r="S2729" s="5"/>
      <c r="T2729" s="6"/>
      <c r="U2729" s="10"/>
      <c r="V2729" s="10"/>
      <c r="W2729" s="12"/>
      <c r="X2729" s="5"/>
      <c r="Y2729" s="11"/>
      <c r="Z2729" s="2"/>
      <c r="AA2729" s="64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2"/>
      <c r="DH2729" s="1"/>
      <c r="DI2729" s="1"/>
      <c r="DJ2729" s="1"/>
      <c r="DK2729" s="1"/>
      <c r="DL2729" s="1"/>
      <c r="DM2729" s="1"/>
    </row>
    <row r="2730" spans="1:117" x14ac:dyDescent="0.2">
      <c r="A2730" s="97"/>
      <c r="B2730" s="5"/>
      <c r="C2730" s="5"/>
      <c r="D2730" s="63"/>
      <c r="E2730" s="11"/>
      <c r="F2730" s="143"/>
      <c r="G2730" s="9"/>
      <c r="H2730" s="64"/>
      <c r="I2730" s="64"/>
      <c r="J2730" s="1"/>
      <c r="K2730" s="1"/>
      <c r="L2730" s="5"/>
      <c r="M2730" s="12"/>
      <c r="N2730" s="12"/>
      <c r="O2730" s="5"/>
      <c r="P2730" s="5"/>
      <c r="Q2730" s="10"/>
      <c r="R2730" s="37"/>
      <c r="S2730" s="5"/>
      <c r="T2730" s="6"/>
      <c r="U2730" s="10"/>
      <c r="V2730" s="10"/>
      <c r="W2730" s="12"/>
      <c r="X2730" s="5"/>
      <c r="Y2730" s="11"/>
      <c r="Z2730" s="2"/>
      <c r="AA2730" s="64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2"/>
      <c r="DH2730" s="1"/>
      <c r="DI2730" s="1"/>
      <c r="DJ2730" s="1"/>
      <c r="DK2730" s="1"/>
      <c r="DL2730" s="1"/>
      <c r="DM2730" s="1"/>
    </row>
    <row r="2731" spans="1:117" x14ac:dyDescent="0.2">
      <c r="A2731" s="97"/>
      <c r="B2731" s="5"/>
      <c r="C2731" s="5"/>
      <c r="D2731" s="63"/>
      <c r="E2731" s="11"/>
      <c r="F2731" s="143"/>
      <c r="G2731" s="9"/>
      <c r="H2731" s="64"/>
      <c r="I2731" s="64"/>
      <c r="J2731" s="1"/>
      <c r="K2731" s="1"/>
      <c r="L2731" s="5"/>
      <c r="M2731" s="12"/>
      <c r="N2731" s="12"/>
      <c r="O2731" s="5"/>
      <c r="P2731" s="5"/>
      <c r="Q2731" s="10"/>
      <c r="R2731" s="37"/>
      <c r="S2731" s="5"/>
      <c r="T2731" s="6"/>
      <c r="U2731" s="10"/>
      <c r="V2731" s="10"/>
      <c r="W2731" s="12"/>
      <c r="X2731" s="5"/>
      <c r="Y2731" s="11"/>
      <c r="Z2731" s="2"/>
      <c r="AA2731" s="64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2"/>
      <c r="DH2731" s="1"/>
      <c r="DI2731" s="1"/>
      <c r="DJ2731" s="1"/>
      <c r="DK2731" s="1"/>
      <c r="DL2731" s="1"/>
      <c r="DM2731" s="1"/>
    </row>
    <row r="2732" spans="1:117" x14ac:dyDescent="0.2">
      <c r="A2732" s="97"/>
      <c r="B2732" s="5"/>
      <c r="C2732" s="5"/>
      <c r="D2732" s="63"/>
      <c r="E2732" s="11"/>
      <c r="F2732" s="143"/>
      <c r="G2732" s="9"/>
      <c r="H2732" s="64"/>
      <c r="I2732" s="64"/>
      <c r="J2732" s="1"/>
      <c r="K2732" s="1"/>
      <c r="L2732" s="5"/>
      <c r="M2732" s="12"/>
      <c r="N2732" s="12"/>
      <c r="O2732" s="5"/>
      <c r="P2732" s="5"/>
      <c r="Q2732" s="10"/>
      <c r="R2732" s="37"/>
      <c r="S2732" s="5"/>
      <c r="T2732" s="6"/>
      <c r="U2732" s="10"/>
      <c r="V2732" s="10"/>
      <c r="W2732" s="12"/>
      <c r="X2732" s="5"/>
      <c r="Y2732" s="11"/>
      <c r="Z2732" s="2"/>
      <c r="AA2732" s="64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2"/>
      <c r="DH2732" s="1"/>
      <c r="DI2732" s="1"/>
      <c r="DJ2732" s="1"/>
      <c r="DK2732" s="1"/>
      <c r="DL2732" s="1"/>
      <c r="DM2732" s="1"/>
    </row>
    <row r="2733" spans="1:117" x14ac:dyDescent="0.2">
      <c r="A2733" s="97"/>
      <c r="B2733" s="5"/>
      <c r="C2733" s="5"/>
      <c r="D2733" s="63"/>
      <c r="E2733" s="11"/>
      <c r="F2733" s="143"/>
      <c r="G2733" s="9"/>
      <c r="H2733" s="64"/>
      <c r="I2733" s="64"/>
      <c r="J2733" s="1"/>
      <c r="K2733" s="1"/>
      <c r="L2733" s="5"/>
      <c r="M2733" s="12"/>
      <c r="N2733" s="12"/>
      <c r="O2733" s="5"/>
      <c r="P2733" s="5"/>
      <c r="Q2733" s="10"/>
      <c r="R2733" s="37"/>
      <c r="S2733" s="5"/>
      <c r="T2733" s="6"/>
      <c r="U2733" s="10"/>
      <c r="V2733" s="10"/>
      <c r="W2733" s="12"/>
      <c r="X2733" s="5"/>
      <c r="Y2733" s="11"/>
      <c r="Z2733" s="2"/>
      <c r="AA2733" s="64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2"/>
      <c r="DH2733" s="1"/>
      <c r="DI2733" s="1"/>
      <c r="DJ2733" s="1"/>
      <c r="DK2733" s="1"/>
      <c r="DL2733" s="1"/>
      <c r="DM2733" s="1"/>
    </row>
    <row r="2734" spans="1:117" x14ac:dyDescent="0.2">
      <c r="A2734" s="97"/>
      <c r="B2734" s="5"/>
      <c r="C2734" s="5"/>
      <c r="D2734" s="63"/>
      <c r="E2734" s="11"/>
      <c r="F2734" s="143"/>
      <c r="G2734" s="9"/>
      <c r="H2734" s="64"/>
      <c r="I2734" s="64"/>
      <c r="J2734" s="1"/>
      <c r="K2734" s="1"/>
      <c r="L2734" s="5"/>
      <c r="M2734" s="12"/>
      <c r="N2734" s="12"/>
      <c r="O2734" s="5"/>
      <c r="P2734" s="5"/>
      <c r="Q2734" s="10"/>
      <c r="R2734" s="37"/>
      <c r="S2734" s="5"/>
      <c r="T2734" s="6"/>
      <c r="U2734" s="10"/>
      <c r="V2734" s="10"/>
      <c r="W2734" s="12"/>
      <c r="X2734" s="5"/>
      <c r="Y2734" s="11"/>
      <c r="Z2734" s="2"/>
      <c r="AA2734" s="64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2"/>
      <c r="DH2734" s="1"/>
      <c r="DI2734" s="1"/>
      <c r="DJ2734" s="1"/>
      <c r="DK2734" s="1"/>
      <c r="DL2734" s="1"/>
      <c r="DM2734" s="1"/>
    </row>
    <row r="2735" spans="1:117" x14ac:dyDescent="0.2">
      <c r="A2735" s="97"/>
      <c r="B2735" s="5"/>
      <c r="C2735" s="5"/>
      <c r="D2735" s="63"/>
      <c r="E2735" s="11"/>
      <c r="F2735" s="143"/>
      <c r="G2735" s="9"/>
      <c r="H2735" s="64"/>
      <c r="I2735" s="64"/>
      <c r="J2735" s="1"/>
      <c r="K2735" s="1"/>
      <c r="L2735" s="5"/>
      <c r="M2735" s="12"/>
      <c r="N2735" s="12"/>
      <c r="O2735" s="5"/>
      <c r="P2735" s="5"/>
      <c r="Q2735" s="10"/>
      <c r="R2735" s="37"/>
      <c r="S2735" s="5"/>
      <c r="T2735" s="6"/>
      <c r="U2735" s="10"/>
      <c r="V2735" s="10"/>
      <c r="W2735" s="12"/>
      <c r="X2735" s="5"/>
      <c r="Y2735" s="11"/>
      <c r="Z2735" s="2"/>
      <c r="AA2735" s="64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2"/>
      <c r="DH2735" s="1"/>
      <c r="DI2735" s="1"/>
      <c r="DJ2735" s="1"/>
      <c r="DK2735" s="1"/>
      <c r="DL2735" s="1"/>
      <c r="DM2735" s="1"/>
    </row>
    <row r="2736" spans="1:117" x14ac:dyDescent="0.2">
      <c r="A2736" s="97"/>
      <c r="B2736" s="5"/>
      <c r="C2736" s="5"/>
      <c r="D2736" s="63"/>
      <c r="E2736" s="11"/>
      <c r="F2736" s="143"/>
      <c r="G2736" s="9"/>
      <c r="H2736" s="64"/>
      <c r="I2736" s="64"/>
      <c r="J2736" s="1"/>
      <c r="K2736" s="1"/>
      <c r="L2736" s="5"/>
      <c r="M2736" s="12"/>
      <c r="N2736" s="12"/>
      <c r="O2736" s="5"/>
      <c r="P2736" s="5"/>
      <c r="Q2736" s="10"/>
      <c r="R2736" s="37"/>
      <c r="S2736" s="5"/>
      <c r="T2736" s="6"/>
      <c r="U2736" s="10"/>
      <c r="V2736" s="10"/>
      <c r="W2736" s="12"/>
      <c r="X2736" s="5"/>
      <c r="Y2736" s="11"/>
      <c r="Z2736" s="2"/>
      <c r="AA2736" s="64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2"/>
      <c r="DH2736" s="1"/>
      <c r="DI2736" s="1"/>
      <c r="DJ2736" s="1"/>
      <c r="DK2736" s="1"/>
      <c r="DL2736" s="1"/>
      <c r="DM2736" s="1"/>
    </row>
    <row r="2737" spans="1:117" x14ac:dyDescent="0.2">
      <c r="A2737" s="97"/>
      <c r="B2737" s="5"/>
      <c r="C2737" s="5"/>
      <c r="D2737" s="63"/>
      <c r="E2737" s="11"/>
      <c r="F2737" s="143"/>
      <c r="G2737" s="9"/>
      <c r="H2737" s="64"/>
      <c r="I2737" s="64"/>
      <c r="J2737" s="1"/>
      <c r="K2737" s="1"/>
      <c r="L2737" s="5"/>
      <c r="M2737" s="12"/>
      <c r="N2737" s="12"/>
      <c r="O2737" s="5"/>
      <c r="P2737" s="5"/>
      <c r="Q2737" s="10"/>
      <c r="R2737" s="37"/>
      <c r="S2737" s="5"/>
      <c r="T2737" s="6"/>
      <c r="U2737" s="10"/>
      <c r="V2737" s="10"/>
      <c r="W2737" s="12"/>
      <c r="X2737" s="5"/>
      <c r="Y2737" s="11"/>
      <c r="Z2737" s="2"/>
      <c r="AA2737" s="64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2"/>
      <c r="DH2737" s="1"/>
      <c r="DI2737" s="1"/>
      <c r="DJ2737" s="1"/>
      <c r="DK2737" s="1"/>
      <c r="DL2737" s="1"/>
      <c r="DM2737" s="1"/>
    </row>
    <row r="2738" spans="1:117" x14ac:dyDescent="0.2">
      <c r="A2738" s="97"/>
      <c r="B2738" s="5"/>
      <c r="C2738" s="5"/>
      <c r="D2738" s="63"/>
      <c r="E2738" s="11"/>
      <c r="F2738" s="143"/>
      <c r="G2738" s="9"/>
      <c r="H2738" s="64"/>
      <c r="I2738" s="64"/>
      <c r="J2738" s="1"/>
      <c r="K2738" s="1"/>
      <c r="L2738" s="5"/>
      <c r="M2738" s="12"/>
      <c r="N2738" s="12"/>
      <c r="O2738" s="5"/>
      <c r="P2738" s="5"/>
      <c r="Q2738" s="10"/>
      <c r="R2738" s="37"/>
      <c r="S2738" s="5"/>
      <c r="T2738" s="6"/>
      <c r="U2738" s="10"/>
      <c r="V2738" s="10"/>
      <c r="W2738" s="12"/>
      <c r="X2738" s="5"/>
      <c r="Y2738" s="11"/>
      <c r="Z2738" s="2"/>
      <c r="AA2738" s="64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2"/>
      <c r="DH2738" s="1"/>
      <c r="DI2738" s="1"/>
      <c r="DJ2738" s="1"/>
      <c r="DK2738" s="1"/>
      <c r="DL2738" s="1"/>
      <c r="DM2738" s="1"/>
    </row>
    <row r="2739" spans="1:117" x14ac:dyDescent="0.2">
      <c r="A2739" s="97"/>
      <c r="B2739" s="5"/>
      <c r="C2739" s="5"/>
      <c r="D2739" s="63"/>
      <c r="E2739" s="11"/>
      <c r="F2739" s="143"/>
      <c r="G2739" s="9"/>
      <c r="H2739" s="64"/>
      <c r="I2739" s="64"/>
      <c r="J2739" s="1"/>
      <c r="K2739" s="1"/>
      <c r="L2739" s="5"/>
      <c r="M2739" s="12"/>
      <c r="N2739" s="12"/>
      <c r="O2739" s="5"/>
      <c r="P2739" s="5"/>
      <c r="Q2739" s="10"/>
      <c r="R2739" s="37"/>
      <c r="S2739" s="5"/>
      <c r="T2739" s="6"/>
      <c r="U2739" s="10"/>
      <c r="V2739" s="10"/>
      <c r="W2739" s="12"/>
      <c r="X2739" s="5"/>
      <c r="Y2739" s="11"/>
      <c r="Z2739" s="2"/>
      <c r="AA2739" s="64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2"/>
      <c r="DH2739" s="1"/>
      <c r="DI2739" s="1"/>
      <c r="DJ2739" s="1"/>
      <c r="DK2739" s="1"/>
      <c r="DL2739" s="1"/>
      <c r="DM2739" s="1"/>
    </row>
    <row r="2740" spans="1:117" x14ac:dyDescent="0.2">
      <c r="A2740" s="97"/>
      <c r="B2740" s="5"/>
      <c r="C2740" s="5"/>
      <c r="D2740" s="63"/>
      <c r="E2740" s="11"/>
      <c r="F2740" s="143"/>
      <c r="G2740" s="9"/>
      <c r="H2740" s="64"/>
      <c r="I2740" s="64"/>
      <c r="J2740" s="1"/>
      <c r="K2740" s="1"/>
      <c r="L2740" s="5"/>
      <c r="M2740" s="12"/>
      <c r="N2740" s="12"/>
      <c r="O2740" s="5"/>
      <c r="P2740" s="5"/>
      <c r="Q2740" s="10"/>
      <c r="R2740" s="37"/>
      <c r="S2740" s="5"/>
      <c r="T2740" s="6"/>
      <c r="U2740" s="10"/>
      <c r="V2740" s="10"/>
      <c r="W2740" s="12"/>
      <c r="X2740" s="5"/>
      <c r="Y2740" s="11"/>
      <c r="Z2740" s="2"/>
      <c r="AA2740" s="64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2"/>
      <c r="DH2740" s="1"/>
      <c r="DI2740" s="1"/>
      <c r="DJ2740" s="1"/>
      <c r="DK2740" s="1"/>
      <c r="DL2740" s="1"/>
      <c r="DM2740" s="1"/>
    </row>
    <row r="2741" spans="1:117" x14ac:dyDescent="0.2">
      <c r="A2741" s="97"/>
      <c r="B2741" s="5"/>
      <c r="C2741" s="5"/>
      <c r="D2741" s="63"/>
      <c r="E2741" s="11"/>
      <c r="F2741" s="143"/>
      <c r="G2741" s="9"/>
      <c r="H2741" s="64"/>
      <c r="I2741" s="64"/>
      <c r="J2741" s="1"/>
      <c r="K2741" s="1"/>
      <c r="L2741" s="5"/>
      <c r="M2741" s="12"/>
      <c r="N2741" s="12"/>
      <c r="O2741" s="5"/>
      <c r="P2741" s="5"/>
      <c r="Q2741" s="10"/>
      <c r="R2741" s="37"/>
      <c r="S2741" s="5"/>
      <c r="T2741" s="6"/>
      <c r="U2741" s="10"/>
      <c r="V2741" s="10"/>
      <c r="W2741" s="12"/>
      <c r="X2741" s="5"/>
      <c r="Y2741" s="11"/>
      <c r="Z2741" s="2"/>
      <c r="AA2741" s="64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2"/>
      <c r="DH2741" s="1"/>
      <c r="DI2741" s="1"/>
      <c r="DJ2741" s="1"/>
      <c r="DK2741" s="1"/>
      <c r="DL2741" s="1"/>
      <c r="DM2741" s="1"/>
    </row>
    <row r="2742" spans="1:117" x14ac:dyDescent="0.2">
      <c r="A2742" s="97"/>
      <c r="B2742" s="5"/>
      <c r="C2742" s="5"/>
      <c r="D2742" s="63"/>
      <c r="E2742" s="11"/>
      <c r="F2742" s="143"/>
      <c r="G2742" s="9"/>
      <c r="H2742" s="64"/>
      <c r="I2742" s="64"/>
      <c r="J2742" s="1"/>
      <c r="K2742" s="1"/>
      <c r="L2742" s="5"/>
      <c r="M2742" s="12"/>
      <c r="N2742" s="12"/>
      <c r="O2742" s="5"/>
      <c r="P2742" s="5"/>
      <c r="Q2742" s="10"/>
      <c r="R2742" s="37"/>
      <c r="S2742" s="5"/>
      <c r="T2742" s="6"/>
      <c r="U2742" s="10"/>
      <c r="V2742" s="10"/>
      <c r="W2742" s="12"/>
      <c r="X2742" s="5"/>
      <c r="Y2742" s="11"/>
      <c r="Z2742" s="2"/>
      <c r="AA2742" s="64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2"/>
      <c r="DH2742" s="1"/>
      <c r="DI2742" s="1"/>
      <c r="DJ2742" s="1"/>
      <c r="DK2742" s="1"/>
      <c r="DL2742" s="1"/>
      <c r="DM2742" s="1"/>
    </row>
    <row r="2743" spans="1:117" x14ac:dyDescent="0.2">
      <c r="A2743" s="97"/>
      <c r="B2743" s="5"/>
      <c r="C2743" s="5"/>
      <c r="D2743" s="63"/>
      <c r="E2743" s="11"/>
      <c r="F2743" s="143"/>
      <c r="G2743" s="9"/>
      <c r="H2743" s="64"/>
      <c r="I2743" s="64"/>
      <c r="J2743" s="1"/>
      <c r="K2743" s="1"/>
      <c r="L2743" s="5"/>
      <c r="M2743" s="12"/>
      <c r="N2743" s="12"/>
      <c r="O2743" s="5"/>
      <c r="P2743" s="5"/>
      <c r="Q2743" s="10"/>
      <c r="R2743" s="37"/>
      <c r="S2743" s="5"/>
      <c r="T2743" s="6"/>
      <c r="U2743" s="10"/>
      <c r="V2743" s="10"/>
      <c r="W2743" s="12"/>
      <c r="X2743" s="5"/>
      <c r="Y2743" s="11"/>
      <c r="Z2743" s="2"/>
      <c r="AA2743" s="64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2"/>
      <c r="DH2743" s="1"/>
      <c r="DI2743" s="1"/>
      <c r="DJ2743" s="1"/>
      <c r="DK2743" s="1"/>
      <c r="DL2743" s="1"/>
      <c r="DM2743" s="1"/>
    </row>
    <row r="2744" spans="1:117" x14ac:dyDescent="0.2">
      <c r="A2744" s="97"/>
      <c r="B2744" s="5"/>
      <c r="C2744" s="5"/>
      <c r="D2744" s="63"/>
      <c r="E2744" s="11"/>
      <c r="F2744" s="143"/>
      <c r="G2744" s="9"/>
      <c r="H2744" s="64"/>
      <c r="I2744" s="64"/>
      <c r="J2744" s="1"/>
      <c r="K2744" s="1"/>
      <c r="L2744" s="5"/>
      <c r="M2744" s="12"/>
      <c r="N2744" s="12"/>
      <c r="O2744" s="5"/>
      <c r="P2744" s="5"/>
      <c r="Q2744" s="10"/>
      <c r="R2744" s="37"/>
      <c r="S2744" s="5"/>
      <c r="T2744" s="6"/>
      <c r="U2744" s="10"/>
      <c r="V2744" s="10"/>
      <c r="W2744" s="12"/>
      <c r="X2744" s="5"/>
      <c r="Y2744" s="11"/>
      <c r="Z2744" s="2"/>
      <c r="AA2744" s="64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2"/>
      <c r="DH2744" s="1"/>
      <c r="DI2744" s="1"/>
      <c r="DJ2744" s="1"/>
      <c r="DK2744" s="1"/>
      <c r="DL2744" s="1"/>
      <c r="DM2744" s="1"/>
    </row>
    <row r="2745" spans="1:117" x14ac:dyDescent="0.2">
      <c r="A2745" s="97"/>
      <c r="B2745" s="5"/>
      <c r="C2745" s="5"/>
      <c r="D2745" s="63"/>
      <c r="E2745" s="11"/>
      <c r="F2745" s="143"/>
      <c r="G2745" s="9"/>
      <c r="H2745" s="64"/>
      <c r="I2745" s="64"/>
      <c r="J2745" s="1"/>
      <c r="K2745" s="1"/>
      <c r="L2745" s="5"/>
      <c r="M2745" s="12"/>
      <c r="N2745" s="12"/>
      <c r="O2745" s="5"/>
      <c r="P2745" s="5"/>
      <c r="Q2745" s="10"/>
      <c r="R2745" s="37"/>
      <c r="S2745" s="5"/>
      <c r="T2745" s="6"/>
      <c r="U2745" s="10"/>
      <c r="V2745" s="10"/>
      <c r="W2745" s="12"/>
      <c r="X2745" s="5"/>
      <c r="Y2745" s="11"/>
      <c r="Z2745" s="2"/>
      <c r="AA2745" s="64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2"/>
      <c r="DH2745" s="1"/>
      <c r="DI2745" s="1"/>
      <c r="DJ2745" s="1"/>
      <c r="DK2745" s="1"/>
      <c r="DL2745" s="1"/>
      <c r="DM2745" s="1"/>
    </row>
    <row r="2746" spans="1:117" x14ac:dyDescent="0.2">
      <c r="A2746" s="97"/>
      <c r="B2746" s="5"/>
      <c r="C2746" s="5"/>
      <c r="D2746" s="63"/>
      <c r="E2746" s="11"/>
      <c r="F2746" s="143"/>
      <c r="G2746" s="9"/>
      <c r="H2746" s="64"/>
      <c r="I2746" s="64"/>
      <c r="J2746" s="1"/>
      <c r="K2746" s="1"/>
      <c r="L2746" s="5"/>
      <c r="M2746" s="12"/>
      <c r="N2746" s="12"/>
      <c r="O2746" s="5"/>
      <c r="P2746" s="5"/>
      <c r="Q2746" s="10"/>
      <c r="R2746" s="37"/>
      <c r="S2746" s="5"/>
      <c r="T2746" s="6"/>
      <c r="U2746" s="10"/>
      <c r="V2746" s="10"/>
      <c r="W2746" s="12"/>
      <c r="X2746" s="5"/>
      <c r="Y2746" s="11"/>
      <c r="Z2746" s="2"/>
      <c r="AA2746" s="64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2"/>
      <c r="DH2746" s="1"/>
      <c r="DI2746" s="1"/>
      <c r="DJ2746" s="1"/>
      <c r="DK2746" s="1"/>
      <c r="DL2746" s="1"/>
      <c r="DM2746" s="1"/>
    </row>
    <row r="2747" spans="1:117" x14ac:dyDescent="0.2">
      <c r="A2747" s="97"/>
      <c r="B2747" s="5"/>
      <c r="C2747" s="5"/>
      <c r="D2747" s="63"/>
      <c r="E2747" s="11"/>
      <c r="F2747" s="143"/>
      <c r="G2747" s="9"/>
      <c r="H2747" s="64"/>
      <c r="I2747" s="64"/>
      <c r="J2747" s="1"/>
      <c r="K2747" s="1"/>
      <c r="L2747" s="5"/>
      <c r="M2747" s="12"/>
      <c r="N2747" s="12"/>
      <c r="O2747" s="5"/>
      <c r="P2747" s="5"/>
      <c r="Q2747" s="10"/>
      <c r="R2747" s="37"/>
      <c r="S2747" s="5"/>
      <c r="T2747" s="6"/>
      <c r="U2747" s="10"/>
      <c r="V2747" s="10"/>
      <c r="W2747" s="12"/>
      <c r="X2747" s="5"/>
      <c r="Y2747" s="11"/>
      <c r="Z2747" s="2"/>
      <c r="AA2747" s="64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2"/>
      <c r="DH2747" s="1"/>
      <c r="DI2747" s="1"/>
      <c r="DJ2747" s="1"/>
      <c r="DK2747" s="1"/>
      <c r="DL2747" s="1"/>
      <c r="DM2747" s="1"/>
    </row>
    <row r="2748" spans="1:117" x14ac:dyDescent="0.2">
      <c r="A2748" s="97"/>
      <c r="B2748" s="5"/>
      <c r="C2748" s="5"/>
      <c r="D2748" s="63"/>
      <c r="E2748" s="11"/>
      <c r="F2748" s="143"/>
      <c r="G2748" s="9"/>
      <c r="H2748" s="64"/>
      <c r="I2748" s="64"/>
      <c r="J2748" s="1"/>
      <c r="K2748" s="1"/>
      <c r="L2748" s="5"/>
      <c r="M2748" s="12"/>
      <c r="N2748" s="12"/>
      <c r="O2748" s="5"/>
      <c r="P2748" s="5"/>
      <c r="Q2748" s="10"/>
      <c r="R2748" s="37"/>
      <c r="S2748" s="5"/>
      <c r="T2748" s="6"/>
      <c r="U2748" s="10"/>
      <c r="V2748" s="10"/>
      <c r="W2748" s="12"/>
      <c r="X2748" s="5"/>
      <c r="Y2748" s="11"/>
      <c r="Z2748" s="2"/>
      <c r="AA2748" s="64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2"/>
      <c r="DH2748" s="1"/>
      <c r="DI2748" s="1"/>
      <c r="DJ2748" s="1"/>
      <c r="DK2748" s="1"/>
      <c r="DL2748" s="1"/>
      <c r="DM2748" s="1"/>
    </row>
    <row r="2749" spans="1:117" x14ac:dyDescent="0.2">
      <c r="A2749" s="97"/>
      <c r="B2749" s="5"/>
      <c r="C2749" s="5"/>
      <c r="D2749" s="63"/>
      <c r="E2749" s="11"/>
      <c r="F2749" s="143"/>
      <c r="G2749" s="9"/>
      <c r="H2749" s="64"/>
      <c r="I2749" s="64"/>
      <c r="J2749" s="1"/>
      <c r="K2749" s="1"/>
      <c r="L2749" s="5"/>
      <c r="M2749" s="12"/>
      <c r="N2749" s="12"/>
      <c r="O2749" s="5"/>
      <c r="P2749" s="5"/>
      <c r="Q2749" s="10"/>
      <c r="R2749" s="37"/>
      <c r="S2749" s="5"/>
      <c r="T2749" s="6"/>
      <c r="U2749" s="10"/>
      <c r="V2749" s="10"/>
      <c r="W2749" s="12"/>
      <c r="X2749" s="5"/>
      <c r="Y2749" s="11"/>
      <c r="Z2749" s="2"/>
      <c r="AA2749" s="64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2"/>
      <c r="DH2749" s="1"/>
      <c r="DI2749" s="1"/>
      <c r="DJ2749" s="1"/>
      <c r="DK2749" s="1"/>
      <c r="DL2749" s="1"/>
      <c r="DM2749" s="1"/>
    </row>
    <row r="2750" spans="1:117" x14ac:dyDescent="0.2">
      <c r="A2750" s="97"/>
      <c r="B2750" s="5"/>
      <c r="C2750" s="5"/>
      <c r="D2750" s="63"/>
      <c r="E2750" s="11"/>
      <c r="F2750" s="143"/>
      <c r="G2750" s="9"/>
      <c r="H2750" s="64"/>
      <c r="I2750" s="64"/>
      <c r="J2750" s="1"/>
      <c r="K2750" s="1"/>
      <c r="L2750" s="5"/>
      <c r="M2750" s="12"/>
      <c r="N2750" s="12"/>
      <c r="O2750" s="5"/>
      <c r="P2750" s="5"/>
      <c r="Q2750" s="10"/>
      <c r="R2750" s="37"/>
      <c r="S2750" s="5"/>
      <c r="T2750" s="6"/>
      <c r="U2750" s="10"/>
      <c r="V2750" s="10"/>
      <c r="W2750" s="12"/>
      <c r="X2750" s="5"/>
      <c r="Y2750" s="11"/>
      <c r="Z2750" s="2"/>
      <c r="AA2750" s="64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2"/>
      <c r="DH2750" s="1"/>
      <c r="DI2750" s="1"/>
      <c r="DJ2750" s="1"/>
      <c r="DK2750" s="1"/>
      <c r="DL2750" s="1"/>
      <c r="DM2750" s="1"/>
    </row>
    <row r="2751" spans="1:117" x14ac:dyDescent="0.2">
      <c r="A2751" s="97"/>
      <c r="B2751" s="5"/>
      <c r="C2751" s="5"/>
      <c r="D2751" s="63"/>
      <c r="E2751" s="11"/>
      <c r="F2751" s="143"/>
      <c r="G2751" s="9"/>
      <c r="H2751" s="64"/>
      <c r="I2751" s="64"/>
      <c r="J2751" s="1"/>
      <c r="K2751" s="1"/>
      <c r="L2751" s="5"/>
      <c r="M2751" s="12"/>
      <c r="N2751" s="12"/>
      <c r="O2751" s="5"/>
      <c r="P2751" s="5"/>
      <c r="Q2751" s="10"/>
      <c r="R2751" s="37"/>
      <c r="S2751" s="5"/>
      <c r="T2751" s="6"/>
      <c r="U2751" s="10"/>
      <c r="V2751" s="10"/>
      <c r="W2751" s="12"/>
      <c r="X2751" s="5"/>
      <c r="Y2751" s="11"/>
      <c r="Z2751" s="2"/>
      <c r="AA2751" s="64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2"/>
      <c r="DH2751" s="1"/>
      <c r="DI2751" s="1"/>
      <c r="DJ2751" s="1"/>
      <c r="DK2751" s="1"/>
      <c r="DL2751" s="1"/>
      <c r="DM2751" s="1"/>
    </row>
    <row r="2752" spans="1:117" x14ac:dyDescent="0.2">
      <c r="A2752" s="97"/>
      <c r="B2752" s="5"/>
      <c r="C2752" s="5"/>
      <c r="D2752" s="63"/>
      <c r="E2752" s="11"/>
      <c r="F2752" s="143"/>
      <c r="G2752" s="9"/>
      <c r="H2752" s="64"/>
      <c r="I2752" s="64"/>
      <c r="J2752" s="1"/>
      <c r="K2752" s="1"/>
      <c r="L2752" s="5"/>
      <c r="M2752" s="12"/>
      <c r="N2752" s="12"/>
      <c r="O2752" s="5"/>
      <c r="P2752" s="5"/>
      <c r="Q2752" s="10"/>
      <c r="R2752" s="37"/>
      <c r="S2752" s="5"/>
      <c r="T2752" s="6"/>
      <c r="U2752" s="10"/>
      <c r="V2752" s="10"/>
      <c r="W2752" s="12"/>
      <c r="X2752" s="5"/>
      <c r="Y2752" s="11"/>
      <c r="Z2752" s="2"/>
      <c r="AA2752" s="64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2"/>
      <c r="DH2752" s="1"/>
      <c r="DI2752" s="1"/>
      <c r="DJ2752" s="1"/>
      <c r="DK2752" s="1"/>
      <c r="DL2752" s="1"/>
      <c r="DM2752" s="1"/>
    </row>
    <row r="2753" spans="1:117" x14ac:dyDescent="0.2">
      <c r="A2753" s="97"/>
      <c r="B2753" s="5"/>
      <c r="C2753" s="5"/>
      <c r="D2753" s="63"/>
      <c r="E2753" s="11"/>
      <c r="F2753" s="143"/>
      <c r="G2753" s="9"/>
      <c r="H2753" s="64"/>
      <c r="I2753" s="64"/>
      <c r="J2753" s="1"/>
      <c r="K2753" s="1"/>
      <c r="L2753" s="5"/>
      <c r="M2753" s="12"/>
      <c r="N2753" s="12"/>
      <c r="O2753" s="5"/>
      <c r="P2753" s="5"/>
      <c r="Q2753" s="10"/>
      <c r="R2753" s="37"/>
      <c r="S2753" s="5"/>
      <c r="T2753" s="6"/>
      <c r="U2753" s="10"/>
      <c r="V2753" s="10"/>
      <c r="W2753" s="12"/>
      <c r="X2753" s="5"/>
      <c r="Y2753" s="11"/>
      <c r="Z2753" s="2"/>
      <c r="AA2753" s="64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2"/>
      <c r="DH2753" s="1"/>
      <c r="DI2753" s="1"/>
      <c r="DJ2753" s="1"/>
      <c r="DK2753" s="1"/>
      <c r="DL2753" s="1"/>
      <c r="DM2753" s="1"/>
    </row>
    <row r="2754" spans="1:117" x14ac:dyDescent="0.2">
      <c r="A2754" s="97"/>
      <c r="B2754" s="5"/>
      <c r="C2754" s="5"/>
      <c r="D2754" s="63"/>
      <c r="E2754" s="11"/>
      <c r="F2754" s="143"/>
      <c r="G2754" s="9"/>
      <c r="H2754" s="64"/>
      <c r="I2754" s="64"/>
      <c r="J2754" s="1"/>
      <c r="K2754" s="1"/>
      <c r="L2754" s="5"/>
      <c r="M2754" s="12"/>
      <c r="N2754" s="12"/>
      <c r="O2754" s="5"/>
      <c r="P2754" s="5"/>
      <c r="Q2754" s="10"/>
      <c r="R2754" s="37"/>
      <c r="S2754" s="5"/>
      <c r="T2754" s="6"/>
      <c r="U2754" s="10"/>
      <c r="V2754" s="10"/>
      <c r="W2754" s="12"/>
      <c r="X2754" s="5"/>
      <c r="Y2754" s="11"/>
      <c r="Z2754" s="2"/>
      <c r="AA2754" s="64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2"/>
      <c r="DH2754" s="1"/>
      <c r="DI2754" s="1"/>
      <c r="DJ2754" s="1"/>
      <c r="DK2754" s="1"/>
      <c r="DL2754" s="1"/>
      <c r="DM2754" s="1"/>
    </row>
    <row r="2755" spans="1:117" x14ac:dyDescent="0.2">
      <c r="A2755" s="97"/>
      <c r="B2755" s="5"/>
      <c r="C2755" s="5"/>
      <c r="D2755" s="63"/>
      <c r="E2755" s="11"/>
      <c r="F2755" s="143"/>
      <c r="G2755" s="9"/>
      <c r="H2755" s="64"/>
      <c r="I2755" s="64"/>
      <c r="J2755" s="1"/>
      <c r="K2755" s="1"/>
      <c r="L2755" s="5"/>
      <c r="M2755" s="12"/>
      <c r="N2755" s="12"/>
      <c r="O2755" s="5"/>
      <c r="P2755" s="5"/>
      <c r="Q2755" s="10"/>
      <c r="R2755" s="37"/>
      <c r="S2755" s="5"/>
      <c r="T2755" s="6"/>
      <c r="U2755" s="10"/>
      <c r="V2755" s="10"/>
      <c r="W2755" s="12"/>
      <c r="X2755" s="5"/>
      <c r="Y2755" s="11"/>
      <c r="Z2755" s="2"/>
      <c r="AA2755" s="64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2"/>
      <c r="DH2755" s="1"/>
      <c r="DI2755" s="1"/>
      <c r="DJ2755" s="1"/>
      <c r="DK2755" s="1"/>
      <c r="DL2755" s="1"/>
      <c r="DM2755" s="1"/>
    </row>
    <row r="2756" spans="1:117" x14ac:dyDescent="0.2">
      <c r="A2756" s="97"/>
      <c r="B2756" s="5"/>
      <c r="C2756" s="5"/>
      <c r="D2756" s="63"/>
      <c r="E2756" s="11"/>
      <c r="F2756" s="143"/>
      <c r="G2756" s="9"/>
      <c r="H2756" s="64"/>
      <c r="I2756" s="64"/>
      <c r="J2756" s="1"/>
      <c r="K2756" s="1"/>
      <c r="L2756" s="5"/>
      <c r="M2756" s="12"/>
      <c r="N2756" s="12"/>
      <c r="O2756" s="5"/>
      <c r="P2756" s="5"/>
      <c r="Q2756" s="10"/>
      <c r="R2756" s="37"/>
      <c r="S2756" s="5"/>
      <c r="T2756" s="6"/>
      <c r="U2756" s="10"/>
      <c r="V2756" s="10"/>
      <c r="W2756" s="12"/>
      <c r="X2756" s="5"/>
      <c r="Y2756" s="11"/>
      <c r="Z2756" s="2"/>
      <c r="AA2756" s="64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2"/>
      <c r="DH2756" s="1"/>
      <c r="DI2756" s="1"/>
      <c r="DJ2756" s="1"/>
      <c r="DK2756" s="1"/>
      <c r="DL2756" s="1"/>
      <c r="DM2756" s="1"/>
    </row>
    <row r="2757" spans="1:117" x14ac:dyDescent="0.2">
      <c r="A2757" s="97"/>
      <c r="B2757" s="5"/>
      <c r="C2757" s="5"/>
      <c r="D2757" s="63"/>
      <c r="E2757" s="11"/>
      <c r="F2757" s="143"/>
      <c r="G2757" s="9"/>
      <c r="H2757" s="64"/>
      <c r="I2757" s="64"/>
      <c r="J2757" s="1"/>
      <c r="K2757" s="1"/>
      <c r="L2757" s="5"/>
      <c r="M2757" s="12"/>
      <c r="N2757" s="12"/>
      <c r="O2757" s="5"/>
      <c r="P2757" s="5"/>
      <c r="Q2757" s="10"/>
      <c r="R2757" s="37"/>
      <c r="S2757" s="5"/>
      <c r="T2757" s="6"/>
      <c r="U2757" s="10"/>
      <c r="V2757" s="10"/>
      <c r="W2757" s="12"/>
      <c r="X2757" s="5"/>
      <c r="Y2757" s="11"/>
      <c r="Z2757" s="2"/>
      <c r="AA2757" s="64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2"/>
      <c r="DH2757" s="1"/>
      <c r="DI2757" s="1"/>
      <c r="DJ2757" s="1"/>
      <c r="DK2757" s="1"/>
      <c r="DL2757" s="1"/>
      <c r="DM2757" s="1"/>
    </row>
    <row r="2758" spans="1:117" x14ac:dyDescent="0.2">
      <c r="A2758" s="97"/>
      <c r="B2758" s="5"/>
      <c r="C2758" s="5"/>
      <c r="D2758" s="63"/>
      <c r="E2758" s="11"/>
      <c r="F2758" s="143"/>
      <c r="G2758" s="9"/>
      <c r="H2758" s="64"/>
      <c r="I2758" s="64"/>
      <c r="J2758" s="1"/>
      <c r="K2758" s="1"/>
      <c r="L2758" s="5"/>
      <c r="M2758" s="12"/>
      <c r="N2758" s="12"/>
      <c r="O2758" s="5"/>
      <c r="P2758" s="5"/>
      <c r="Q2758" s="10"/>
      <c r="R2758" s="37"/>
      <c r="S2758" s="5"/>
      <c r="T2758" s="6"/>
      <c r="U2758" s="10"/>
      <c r="V2758" s="10"/>
      <c r="W2758" s="12"/>
      <c r="X2758" s="5"/>
      <c r="Y2758" s="11"/>
      <c r="Z2758" s="2"/>
      <c r="AA2758" s="64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2"/>
      <c r="DH2758" s="1"/>
      <c r="DI2758" s="1"/>
      <c r="DJ2758" s="1"/>
      <c r="DK2758" s="1"/>
      <c r="DL2758" s="1"/>
      <c r="DM2758" s="1"/>
    </row>
    <row r="2759" spans="1:117" x14ac:dyDescent="0.2">
      <c r="A2759" s="97"/>
      <c r="B2759" s="5"/>
      <c r="C2759" s="5"/>
      <c r="D2759" s="63"/>
      <c r="E2759" s="11"/>
      <c r="F2759" s="143"/>
      <c r="G2759" s="9"/>
      <c r="H2759" s="64"/>
      <c r="I2759" s="64"/>
      <c r="J2759" s="1"/>
      <c r="K2759" s="1"/>
      <c r="L2759" s="5"/>
      <c r="M2759" s="12"/>
      <c r="N2759" s="12"/>
      <c r="O2759" s="5"/>
      <c r="P2759" s="5"/>
      <c r="Q2759" s="10"/>
      <c r="R2759" s="37"/>
      <c r="S2759" s="5"/>
      <c r="T2759" s="6"/>
      <c r="U2759" s="10"/>
      <c r="V2759" s="10"/>
      <c r="W2759" s="12"/>
      <c r="X2759" s="5"/>
      <c r="Y2759" s="11"/>
      <c r="Z2759" s="2"/>
      <c r="AA2759" s="64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2"/>
      <c r="DH2759" s="1"/>
      <c r="DI2759" s="1"/>
      <c r="DJ2759" s="1"/>
      <c r="DK2759" s="1"/>
      <c r="DL2759" s="1"/>
      <c r="DM2759" s="1"/>
    </row>
    <row r="2760" spans="1:117" x14ac:dyDescent="0.2">
      <c r="A2760" s="97"/>
      <c r="B2760" s="5"/>
      <c r="C2760" s="5"/>
      <c r="D2760" s="63"/>
      <c r="E2760" s="11"/>
      <c r="F2760" s="143"/>
      <c r="G2760" s="9"/>
      <c r="H2760" s="64"/>
      <c r="I2760" s="64"/>
      <c r="J2760" s="1"/>
      <c r="K2760" s="1"/>
      <c r="L2760" s="5"/>
      <c r="M2760" s="12"/>
      <c r="N2760" s="12"/>
      <c r="O2760" s="5"/>
      <c r="P2760" s="5"/>
      <c r="Q2760" s="10"/>
      <c r="R2760" s="37"/>
      <c r="S2760" s="5"/>
      <c r="T2760" s="6"/>
      <c r="U2760" s="10"/>
      <c r="V2760" s="10"/>
      <c r="W2760" s="12"/>
      <c r="X2760" s="5"/>
      <c r="Y2760" s="11"/>
      <c r="Z2760" s="2"/>
      <c r="AA2760" s="64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2"/>
      <c r="DH2760" s="1"/>
      <c r="DI2760" s="1"/>
      <c r="DJ2760" s="1"/>
      <c r="DK2760" s="1"/>
      <c r="DL2760" s="1"/>
      <c r="DM2760" s="1"/>
    </row>
    <row r="2761" spans="1:117" x14ac:dyDescent="0.2">
      <c r="A2761" s="97"/>
      <c r="B2761" s="5"/>
      <c r="C2761" s="5"/>
      <c r="D2761" s="63"/>
      <c r="E2761" s="11"/>
      <c r="F2761" s="143"/>
      <c r="G2761" s="9"/>
      <c r="H2761" s="64"/>
      <c r="I2761" s="64"/>
      <c r="J2761" s="1"/>
      <c r="K2761" s="1"/>
      <c r="L2761" s="5"/>
      <c r="M2761" s="12"/>
      <c r="N2761" s="12"/>
      <c r="O2761" s="5"/>
      <c r="P2761" s="5"/>
      <c r="Q2761" s="10"/>
      <c r="R2761" s="37"/>
      <c r="S2761" s="5"/>
      <c r="T2761" s="6"/>
      <c r="U2761" s="10"/>
      <c r="V2761" s="10"/>
      <c r="W2761" s="12"/>
      <c r="X2761" s="5"/>
      <c r="Y2761" s="11"/>
      <c r="Z2761" s="2"/>
      <c r="AA2761" s="64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2"/>
      <c r="DH2761" s="1"/>
      <c r="DI2761" s="1"/>
      <c r="DJ2761" s="1"/>
      <c r="DK2761" s="1"/>
      <c r="DL2761" s="1"/>
      <c r="DM2761" s="1"/>
    </row>
    <row r="2762" spans="1:117" x14ac:dyDescent="0.2">
      <c r="A2762" s="97"/>
      <c r="B2762" s="5"/>
      <c r="C2762" s="5"/>
      <c r="D2762" s="63"/>
      <c r="E2762" s="11"/>
      <c r="F2762" s="143"/>
      <c r="G2762" s="9"/>
      <c r="H2762" s="64"/>
      <c r="I2762" s="64"/>
      <c r="J2762" s="1"/>
      <c r="K2762" s="1"/>
      <c r="L2762" s="5"/>
      <c r="M2762" s="12"/>
      <c r="N2762" s="12"/>
      <c r="O2762" s="5"/>
      <c r="P2762" s="5"/>
      <c r="Q2762" s="10"/>
      <c r="R2762" s="37"/>
      <c r="S2762" s="5"/>
      <c r="T2762" s="6"/>
      <c r="U2762" s="10"/>
      <c r="V2762" s="10"/>
      <c r="W2762" s="12"/>
      <c r="X2762" s="5"/>
      <c r="Y2762" s="11"/>
      <c r="Z2762" s="2"/>
      <c r="AA2762" s="64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2"/>
      <c r="DH2762" s="1"/>
      <c r="DI2762" s="1"/>
      <c r="DJ2762" s="1"/>
      <c r="DK2762" s="1"/>
      <c r="DL2762" s="1"/>
      <c r="DM2762" s="1"/>
    </row>
    <row r="2763" spans="1:117" x14ac:dyDescent="0.2">
      <c r="A2763" s="97"/>
      <c r="B2763" s="5"/>
      <c r="C2763" s="5"/>
      <c r="D2763" s="63"/>
      <c r="E2763" s="11"/>
      <c r="F2763" s="143"/>
      <c r="G2763" s="9"/>
      <c r="H2763" s="64"/>
      <c r="I2763" s="64"/>
      <c r="J2763" s="1"/>
      <c r="K2763" s="1"/>
      <c r="L2763" s="5"/>
      <c r="M2763" s="12"/>
      <c r="N2763" s="12"/>
      <c r="O2763" s="5"/>
      <c r="P2763" s="5"/>
      <c r="Q2763" s="10"/>
      <c r="R2763" s="37"/>
      <c r="S2763" s="5"/>
      <c r="T2763" s="6"/>
      <c r="U2763" s="10"/>
      <c r="V2763" s="10"/>
      <c r="W2763" s="12"/>
      <c r="X2763" s="5"/>
      <c r="Y2763" s="11"/>
      <c r="Z2763" s="2"/>
      <c r="AA2763" s="64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2"/>
      <c r="DH2763" s="1"/>
      <c r="DI2763" s="1"/>
      <c r="DJ2763" s="1"/>
      <c r="DK2763" s="1"/>
      <c r="DL2763" s="1"/>
      <c r="DM2763" s="1"/>
    </row>
    <row r="2764" spans="1:117" x14ac:dyDescent="0.2">
      <c r="A2764" s="97"/>
      <c r="B2764" s="5"/>
      <c r="C2764" s="5"/>
      <c r="D2764" s="63"/>
      <c r="E2764" s="11"/>
      <c r="F2764" s="143"/>
      <c r="G2764" s="9"/>
      <c r="H2764" s="64"/>
      <c r="I2764" s="64"/>
      <c r="J2764" s="1"/>
      <c r="K2764" s="1"/>
      <c r="L2764" s="5"/>
      <c r="M2764" s="12"/>
      <c r="N2764" s="12"/>
      <c r="O2764" s="5"/>
      <c r="P2764" s="5"/>
      <c r="Q2764" s="10"/>
      <c r="R2764" s="37"/>
      <c r="S2764" s="5"/>
      <c r="T2764" s="6"/>
      <c r="U2764" s="10"/>
      <c r="V2764" s="10"/>
      <c r="W2764" s="12"/>
      <c r="X2764" s="5"/>
      <c r="Y2764" s="11"/>
      <c r="Z2764" s="2"/>
      <c r="AA2764" s="64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2"/>
      <c r="DH2764" s="1"/>
      <c r="DI2764" s="1"/>
      <c r="DJ2764" s="1"/>
      <c r="DK2764" s="1"/>
      <c r="DL2764" s="1"/>
      <c r="DM2764" s="1"/>
    </row>
    <row r="2765" spans="1:117" x14ac:dyDescent="0.2">
      <c r="A2765" s="97"/>
      <c r="B2765" s="5"/>
      <c r="C2765" s="5"/>
      <c r="D2765" s="63"/>
      <c r="E2765" s="11"/>
      <c r="F2765" s="143"/>
      <c r="G2765" s="9"/>
      <c r="H2765" s="64"/>
      <c r="I2765" s="64"/>
      <c r="J2765" s="1"/>
      <c r="K2765" s="1"/>
      <c r="L2765" s="5"/>
      <c r="M2765" s="12"/>
      <c r="N2765" s="12"/>
      <c r="O2765" s="5"/>
      <c r="P2765" s="5"/>
      <c r="Q2765" s="10"/>
      <c r="R2765" s="37"/>
      <c r="S2765" s="5"/>
      <c r="T2765" s="6"/>
      <c r="U2765" s="10"/>
      <c r="V2765" s="10"/>
      <c r="W2765" s="12"/>
      <c r="X2765" s="5"/>
      <c r="Y2765" s="11"/>
      <c r="Z2765" s="2"/>
      <c r="AA2765" s="64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2"/>
      <c r="DH2765" s="1"/>
      <c r="DI2765" s="1"/>
      <c r="DJ2765" s="1"/>
      <c r="DK2765" s="1"/>
      <c r="DL2765" s="1"/>
      <c r="DM2765" s="1"/>
    </row>
    <row r="2766" spans="1:117" x14ac:dyDescent="0.2">
      <c r="A2766" s="97"/>
      <c r="B2766" s="5"/>
      <c r="C2766" s="5"/>
      <c r="D2766" s="63"/>
      <c r="E2766" s="11"/>
      <c r="F2766" s="143"/>
      <c r="G2766" s="9"/>
      <c r="H2766" s="64"/>
      <c r="I2766" s="64"/>
      <c r="J2766" s="1"/>
      <c r="K2766" s="1"/>
      <c r="L2766" s="5"/>
      <c r="M2766" s="12"/>
      <c r="N2766" s="12"/>
      <c r="O2766" s="5"/>
      <c r="P2766" s="5"/>
      <c r="Q2766" s="10"/>
      <c r="R2766" s="37"/>
      <c r="S2766" s="5"/>
      <c r="T2766" s="6"/>
      <c r="U2766" s="10"/>
      <c r="V2766" s="10"/>
      <c r="W2766" s="12"/>
      <c r="X2766" s="5"/>
      <c r="Y2766" s="11"/>
      <c r="Z2766" s="2"/>
      <c r="AA2766" s="64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2"/>
      <c r="DH2766" s="1"/>
      <c r="DI2766" s="1"/>
      <c r="DJ2766" s="1"/>
      <c r="DK2766" s="1"/>
      <c r="DL2766" s="1"/>
      <c r="DM2766" s="1"/>
    </row>
    <row r="2767" spans="1:117" x14ac:dyDescent="0.2">
      <c r="A2767" s="97"/>
      <c r="B2767" s="5"/>
      <c r="C2767" s="5"/>
      <c r="D2767" s="63"/>
      <c r="E2767" s="11"/>
      <c r="F2767" s="143"/>
      <c r="G2767" s="9"/>
      <c r="H2767" s="64"/>
      <c r="I2767" s="64"/>
      <c r="J2767" s="1"/>
      <c r="K2767" s="1"/>
      <c r="L2767" s="5"/>
      <c r="M2767" s="12"/>
      <c r="N2767" s="12"/>
      <c r="O2767" s="5"/>
      <c r="P2767" s="5"/>
      <c r="Q2767" s="10"/>
      <c r="R2767" s="37"/>
      <c r="S2767" s="5"/>
      <c r="T2767" s="6"/>
      <c r="U2767" s="10"/>
      <c r="V2767" s="10"/>
      <c r="W2767" s="12"/>
      <c r="X2767" s="5"/>
      <c r="Y2767" s="11"/>
      <c r="Z2767" s="2"/>
      <c r="AA2767" s="64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2"/>
      <c r="DH2767" s="1"/>
      <c r="DI2767" s="1"/>
      <c r="DJ2767" s="1"/>
      <c r="DK2767" s="1"/>
      <c r="DL2767" s="1"/>
      <c r="DM2767" s="1"/>
    </row>
    <row r="2768" spans="1:117" x14ac:dyDescent="0.2">
      <c r="A2768" s="97"/>
      <c r="B2768" s="5"/>
      <c r="C2768" s="5"/>
      <c r="D2768" s="63"/>
      <c r="E2768" s="11"/>
      <c r="F2768" s="143"/>
      <c r="G2768" s="9"/>
      <c r="H2768" s="64"/>
      <c r="I2768" s="64"/>
      <c r="J2768" s="1"/>
      <c r="K2768" s="1"/>
      <c r="L2768" s="5"/>
      <c r="M2768" s="12"/>
      <c r="N2768" s="12"/>
      <c r="O2768" s="5"/>
      <c r="P2768" s="5"/>
      <c r="Q2768" s="10"/>
      <c r="R2768" s="37"/>
      <c r="S2768" s="5"/>
      <c r="T2768" s="6"/>
      <c r="U2768" s="10"/>
      <c r="V2768" s="10"/>
      <c r="W2768" s="12"/>
      <c r="X2768" s="5"/>
      <c r="Y2768" s="11"/>
      <c r="Z2768" s="2"/>
      <c r="AA2768" s="64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2"/>
      <c r="DH2768" s="1"/>
      <c r="DI2768" s="1"/>
      <c r="DJ2768" s="1"/>
      <c r="DK2768" s="1"/>
      <c r="DL2768" s="1"/>
      <c r="DM2768" s="1"/>
    </row>
    <row r="2769" spans="1:117" x14ac:dyDescent="0.2">
      <c r="A2769" s="97"/>
      <c r="B2769" s="5"/>
      <c r="C2769" s="5"/>
      <c r="D2769" s="63"/>
      <c r="E2769" s="11"/>
      <c r="F2769" s="143"/>
      <c r="G2769" s="9"/>
      <c r="H2769" s="64"/>
      <c r="I2769" s="64"/>
      <c r="J2769" s="1"/>
      <c r="K2769" s="1"/>
      <c r="L2769" s="5"/>
      <c r="M2769" s="12"/>
      <c r="N2769" s="12"/>
      <c r="O2769" s="5"/>
      <c r="P2769" s="5"/>
      <c r="Q2769" s="10"/>
      <c r="R2769" s="37"/>
      <c r="S2769" s="5"/>
      <c r="T2769" s="6"/>
      <c r="U2769" s="10"/>
      <c r="V2769" s="10"/>
      <c r="W2769" s="12"/>
      <c r="X2769" s="5"/>
      <c r="Y2769" s="11"/>
      <c r="Z2769" s="2"/>
      <c r="AA2769" s="64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2"/>
      <c r="DH2769" s="1"/>
      <c r="DI2769" s="1"/>
      <c r="DJ2769" s="1"/>
      <c r="DK2769" s="1"/>
      <c r="DL2769" s="1"/>
      <c r="DM2769" s="1"/>
    </row>
    <row r="2770" spans="1:117" x14ac:dyDescent="0.2">
      <c r="A2770" s="97"/>
      <c r="B2770" s="5"/>
      <c r="C2770" s="5"/>
      <c r="D2770" s="63"/>
      <c r="E2770" s="11"/>
      <c r="F2770" s="143"/>
      <c r="G2770" s="9"/>
      <c r="H2770" s="64"/>
      <c r="I2770" s="64"/>
      <c r="J2770" s="1"/>
      <c r="K2770" s="1"/>
      <c r="L2770" s="5"/>
      <c r="M2770" s="12"/>
      <c r="N2770" s="12"/>
      <c r="O2770" s="5"/>
      <c r="P2770" s="5"/>
      <c r="Q2770" s="10"/>
      <c r="R2770" s="37"/>
      <c r="S2770" s="5"/>
      <c r="T2770" s="6"/>
      <c r="U2770" s="10"/>
      <c r="V2770" s="10"/>
      <c r="W2770" s="12"/>
      <c r="X2770" s="5"/>
      <c r="Y2770" s="11"/>
      <c r="Z2770" s="2"/>
      <c r="AA2770" s="64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2"/>
      <c r="DH2770" s="1"/>
      <c r="DI2770" s="1"/>
      <c r="DJ2770" s="1"/>
      <c r="DK2770" s="1"/>
      <c r="DL2770" s="1"/>
      <c r="DM2770" s="1"/>
    </row>
    <row r="2771" spans="1:117" x14ac:dyDescent="0.2">
      <c r="A2771" s="97"/>
      <c r="B2771" s="5"/>
      <c r="C2771" s="5"/>
      <c r="D2771" s="63"/>
      <c r="E2771" s="11"/>
      <c r="F2771" s="143"/>
      <c r="G2771" s="9"/>
      <c r="H2771" s="64"/>
      <c r="I2771" s="64"/>
      <c r="J2771" s="1"/>
      <c r="K2771" s="1"/>
      <c r="L2771" s="5"/>
      <c r="M2771" s="12"/>
      <c r="N2771" s="12"/>
      <c r="O2771" s="5"/>
      <c r="P2771" s="5"/>
      <c r="Q2771" s="10"/>
      <c r="R2771" s="37"/>
      <c r="S2771" s="5"/>
      <c r="T2771" s="6"/>
      <c r="U2771" s="10"/>
      <c r="V2771" s="10"/>
      <c r="W2771" s="12"/>
      <c r="X2771" s="5"/>
      <c r="Y2771" s="11"/>
      <c r="Z2771" s="2"/>
      <c r="AA2771" s="64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2"/>
      <c r="DH2771" s="1"/>
      <c r="DI2771" s="1"/>
      <c r="DJ2771" s="1"/>
      <c r="DK2771" s="1"/>
      <c r="DL2771" s="1"/>
      <c r="DM2771" s="1"/>
    </row>
    <row r="2772" spans="1:117" x14ac:dyDescent="0.2">
      <c r="A2772" s="97"/>
      <c r="B2772" s="5"/>
      <c r="C2772" s="5"/>
      <c r="D2772" s="63"/>
      <c r="E2772" s="11"/>
      <c r="F2772" s="143"/>
      <c r="G2772" s="9"/>
      <c r="H2772" s="64"/>
      <c r="I2772" s="64"/>
      <c r="J2772" s="1"/>
      <c r="K2772" s="1"/>
      <c r="L2772" s="5"/>
      <c r="M2772" s="12"/>
      <c r="N2772" s="12"/>
      <c r="O2772" s="5"/>
      <c r="P2772" s="5"/>
      <c r="Q2772" s="10"/>
      <c r="R2772" s="37"/>
      <c r="S2772" s="5"/>
      <c r="T2772" s="6"/>
      <c r="U2772" s="10"/>
      <c r="V2772" s="10"/>
      <c r="W2772" s="12"/>
      <c r="X2772" s="5"/>
      <c r="Y2772" s="11"/>
      <c r="Z2772" s="2"/>
      <c r="AA2772" s="64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2"/>
      <c r="DH2772" s="1"/>
      <c r="DI2772" s="1"/>
      <c r="DJ2772" s="1"/>
      <c r="DK2772" s="1"/>
      <c r="DL2772" s="1"/>
      <c r="DM2772" s="1"/>
    </row>
    <row r="2773" spans="1:117" x14ac:dyDescent="0.2">
      <c r="A2773" s="97"/>
      <c r="B2773" s="5"/>
      <c r="C2773" s="5"/>
      <c r="D2773" s="63"/>
      <c r="E2773" s="11"/>
      <c r="F2773" s="143"/>
      <c r="G2773" s="9"/>
      <c r="H2773" s="64"/>
      <c r="I2773" s="64"/>
      <c r="J2773" s="1"/>
      <c r="K2773" s="1"/>
      <c r="L2773" s="5"/>
      <c r="M2773" s="12"/>
      <c r="N2773" s="12"/>
      <c r="O2773" s="5"/>
      <c r="P2773" s="5"/>
      <c r="Q2773" s="10"/>
      <c r="R2773" s="37"/>
      <c r="S2773" s="5"/>
      <c r="T2773" s="6"/>
      <c r="U2773" s="10"/>
      <c r="V2773" s="10"/>
      <c r="W2773" s="12"/>
      <c r="X2773" s="5"/>
      <c r="Y2773" s="11"/>
      <c r="Z2773" s="2"/>
      <c r="AA2773" s="64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2"/>
      <c r="DH2773" s="1"/>
      <c r="DI2773" s="1"/>
      <c r="DJ2773" s="1"/>
      <c r="DK2773" s="1"/>
      <c r="DL2773" s="1"/>
      <c r="DM2773" s="1"/>
    </row>
    <row r="2774" spans="1:117" x14ac:dyDescent="0.2">
      <c r="A2774" s="97"/>
      <c r="B2774" s="5"/>
      <c r="C2774" s="5"/>
      <c r="D2774" s="63"/>
      <c r="E2774" s="11"/>
      <c r="F2774" s="143"/>
      <c r="G2774" s="9"/>
      <c r="H2774" s="64"/>
      <c r="I2774" s="64"/>
      <c r="J2774" s="1"/>
      <c r="K2774" s="1"/>
      <c r="L2774" s="5"/>
      <c r="M2774" s="12"/>
      <c r="N2774" s="12"/>
      <c r="O2774" s="5"/>
      <c r="P2774" s="5"/>
      <c r="Q2774" s="10"/>
      <c r="R2774" s="37"/>
      <c r="S2774" s="5"/>
      <c r="T2774" s="6"/>
      <c r="U2774" s="10"/>
      <c r="V2774" s="10"/>
      <c r="W2774" s="12"/>
      <c r="X2774" s="5"/>
      <c r="Y2774" s="11"/>
      <c r="Z2774" s="2"/>
      <c r="AA2774" s="64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2"/>
      <c r="DH2774" s="1"/>
      <c r="DI2774" s="1"/>
      <c r="DJ2774" s="1"/>
      <c r="DK2774" s="1"/>
      <c r="DL2774" s="1"/>
      <c r="DM2774" s="1"/>
    </row>
    <row r="2775" spans="1:117" x14ac:dyDescent="0.2">
      <c r="A2775" s="97"/>
      <c r="B2775" s="5"/>
      <c r="C2775" s="5"/>
      <c r="D2775" s="63"/>
      <c r="E2775" s="11"/>
      <c r="F2775" s="143"/>
      <c r="G2775" s="9"/>
      <c r="H2775" s="64"/>
      <c r="I2775" s="64"/>
      <c r="J2775" s="1"/>
      <c r="K2775" s="1"/>
      <c r="L2775" s="5"/>
      <c r="M2775" s="12"/>
      <c r="N2775" s="12"/>
      <c r="O2775" s="5"/>
      <c r="P2775" s="5"/>
      <c r="Q2775" s="10"/>
      <c r="R2775" s="37"/>
      <c r="S2775" s="5"/>
      <c r="T2775" s="6"/>
      <c r="U2775" s="10"/>
      <c r="V2775" s="10"/>
      <c r="W2775" s="12"/>
      <c r="X2775" s="5"/>
      <c r="Y2775" s="11"/>
      <c r="Z2775" s="2"/>
      <c r="AA2775" s="64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2"/>
      <c r="DH2775" s="1"/>
      <c r="DI2775" s="1"/>
      <c r="DJ2775" s="1"/>
      <c r="DK2775" s="1"/>
      <c r="DL2775" s="1"/>
      <c r="DM2775" s="1"/>
    </row>
    <row r="2776" spans="1:117" x14ac:dyDescent="0.2">
      <c r="A2776" s="97"/>
      <c r="B2776" s="5"/>
      <c r="C2776" s="5"/>
      <c r="D2776" s="63"/>
      <c r="E2776" s="11"/>
      <c r="F2776" s="143"/>
      <c r="G2776" s="9"/>
      <c r="H2776" s="64"/>
      <c r="I2776" s="64"/>
      <c r="J2776" s="1"/>
      <c r="K2776" s="1"/>
      <c r="L2776" s="5"/>
      <c r="M2776" s="12"/>
      <c r="N2776" s="12"/>
      <c r="O2776" s="5"/>
      <c r="P2776" s="5"/>
      <c r="Q2776" s="10"/>
      <c r="R2776" s="37"/>
      <c r="S2776" s="5"/>
      <c r="T2776" s="6"/>
      <c r="U2776" s="10"/>
      <c r="V2776" s="10"/>
      <c r="W2776" s="12"/>
      <c r="X2776" s="5"/>
      <c r="Y2776" s="11"/>
      <c r="Z2776" s="2"/>
      <c r="AA2776" s="64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2"/>
      <c r="DH2776" s="1"/>
      <c r="DI2776" s="1"/>
      <c r="DJ2776" s="1"/>
      <c r="DK2776" s="1"/>
      <c r="DL2776" s="1"/>
      <c r="DM2776" s="1"/>
    </row>
    <row r="2777" spans="1:117" x14ac:dyDescent="0.2">
      <c r="A2777" s="97"/>
      <c r="B2777" s="5"/>
      <c r="C2777" s="5"/>
      <c r="D2777" s="63"/>
      <c r="E2777" s="11"/>
      <c r="F2777" s="143"/>
      <c r="G2777" s="9"/>
      <c r="H2777" s="64"/>
      <c r="I2777" s="64"/>
      <c r="J2777" s="1"/>
      <c r="K2777" s="1"/>
      <c r="L2777" s="5"/>
      <c r="M2777" s="12"/>
      <c r="N2777" s="12"/>
      <c r="O2777" s="5"/>
      <c r="P2777" s="5"/>
      <c r="Q2777" s="10"/>
      <c r="R2777" s="37"/>
      <c r="S2777" s="5"/>
      <c r="T2777" s="6"/>
      <c r="U2777" s="10"/>
      <c r="V2777" s="10"/>
      <c r="W2777" s="12"/>
      <c r="X2777" s="5"/>
      <c r="Y2777" s="11"/>
      <c r="Z2777" s="2"/>
      <c r="AA2777" s="64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2"/>
      <c r="DH2777" s="1"/>
      <c r="DI2777" s="1"/>
      <c r="DJ2777" s="1"/>
      <c r="DK2777" s="1"/>
      <c r="DL2777" s="1"/>
      <c r="DM2777" s="1"/>
    </row>
    <row r="2778" spans="1:117" x14ac:dyDescent="0.2">
      <c r="A2778" s="97"/>
      <c r="B2778" s="5"/>
      <c r="C2778" s="5"/>
      <c r="D2778" s="63"/>
      <c r="E2778" s="11"/>
      <c r="F2778" s="143"/>
      <c r="G2778" s="9"/>
      <c r="H2778" s="64"/>
      <c r="I2778" s="64"/>
      <c r="J2778" s="1"/>
      <c r="K2778" s="1"/>
      <c r="L2778" s="5"/>
      <c r="M2778" s="12"/>
      <c r="N2778" s="12"/>
      <c r="O2778" s="5"/>
      <c r="P2778" s="5"/>
      <c r="Q2778" s="10"/>
      <c r="R2778" s="37"/>
      <c r="S2778" s="5"/>
      <c r="T2778" s="6"/>
      <c r="U2778" s="10"/>
      <c r="V2778" s="10"/>
      <c r="W2778" s="12"/>
      <c r="X2778" s="5"/>
      <c r="Y2778" s="11"/>
      <c r="Z2778" s="2"/>
      <c r="AA2778" s="64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2"/>
      <c r="DH2778" s="1"/>
      <c r="DI2778" s="1"/>
      <c r="DJ2778" s="1"/>
      <c r="DK2778" s="1"/>
      <c r="DL2778" s="1"/>
      <c r="DM2778" s="1"/>
    </row>
    <row r="2779" spans="1:117" x14ac:dyDescent="0.2">
      <c r="A2779" s="97"/>
      <c r="B2779" s="5"/>
      <c r="C2779" s="5"/>
      <c r="D2779" s="63"/>
      <c r="E2779" s="11"/>
      <c r="F2779" s="143"/>
      <c r="G2779" s="9"/>
      <c r="H2779" s="64"/>
      <c r="I2779" s="64"/>
      <c r="J2779" s="1"/>
      <c r="K2779" s="1"/>
      <c r="L2779" s="5"/>
      <c r="M2779" s="12"/>
      <c r="N2779" s="12"/>
      <c r="O2779" s="5"/>
      <c r="P2779" s="5"/>
      <c r="Q2779" s="10"/>
      <c r="R2779" s="37"/>
      <c r="S2779" s="5"/>
      <c r="T2779" s="6"/>
      <c r="U2779" s="10"/>
      <c r="V2779" s="10"/>
      <c r="W2779" s="12"/>
      <c r="X2779" s="5"/>
      <c r="Y2779" s="11"/>
      <c r="Z2779" s="2"/>
      <c r="AA2779" s="64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2"/>
      <c r="DH2779" s="1"/>
      <c r="DI2779" s="1"/>
      <c r="DJ2779" s="1"/>
      <c r="DK2779" s="1"/>
      <c r="DL2779" s="1"/>
      <c r="DM2779" s="1"/>
    </row>
    <row r="2780" spans="1:117" x14ac:dyDescent="0.2">
      <c r="A2780" s="97"/>
      <c r="B2780" s="5"/>
      <c r="C2780" s="5"/>
      <c r="D2780" s="63"/>
      <c r="E2780" s="11"/>
      <c r="F2780" s="143"/>
      <c r="G2780" s="9"/>
      <c r="H2780" s="64"/>
      <c r="I2780" s="64"/>
      <c r="J2780" s="1"/>
      <c r="K2780" s="1"/>
      <c r="L2780" s="5"/>
      <c r="M2780" s="12"/>
      <c r="N2780" s="12"/>
      <c r="O2780" s="5"/>
      <c r="P2780" s="5"/>
      <c r="Q2780" s="10"/>
      <c r="R2780" s="37"/>
      <c r="S2780" s="5"/>
      <c r="T2780" s="6"/>
      <c r="U2780" s="10"/>
      <c r="V2780" s="10"/>
      <c r="W2780" s="12"/>
      <c r="X2780" s="5"/>
      <c r="Y2780" s="11"/>
      <c r="Z2780" s="2"/>
      <c r="AA2780" s="64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2"/>
      <c r="DH2780" s="1"/>
      <c r="DI2780" s="1"/>
      <c r="DJ2780" s="1"/>
      <c r="DK2780" s="1"/>
      <c r="DL2780" s="1"/>
      <c r="DM2780" s="1"/>
    </row>
    <row r="2781" spans="1:117" x14ac:dyDescent="0.2">
      <c r="A2781" s="97"/>
      <c r="B2781" s="5"/>
      <c r="C2781" s="5"/>
      <c r="D2781" s="63"/>
      <c r="E2781" s="11"/>
      <c r="F2781" s="143"/>
      <c r="G2781" s="9"/>
      <c r="H2781" s="64"/>
      <c r="I2781" s="64"/>
      <c r="J2781" s="1"/>
      <c r="K2781" s="1"/>
      <c r="L2781" s="5"/>
      <c r="M2781" s="12"/>
      <c r="N2781" s="12"/>
      <c r="O2781" s="5"/>
      <c r="P2781" s="5"/>
      <c r="Q2781" s="10"/>
      <c r="R2781" s="37"/>
      <c r="S2781" s="5"/>
      <c r="T2781" s="6"/>
      <c r="U2781" s="10"/>
      <c r="V2781" s="10"/>
      <c r="W2781" s="12"/>
      <c r="X2781" s="5"/>
      <c r="Y2781" s="11"/>
      <c r="Z2781" s="2"/>
      <c r="AA2781" s="64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2"/>
      <c r="DH2781" s="1"/>
      <c r="DI2781" s="1"/>
      <c r="DJ2781" s="1"/>
      <c r="DK2781" s="1"/>
      <c r="DL2781" s="1"/>
      <c r="DM2781" s="1"/>
    </row>
    <row r="2782" spans="1:117" x14ac:dyDescent="0.2">
      <c r="A2782" s="97"/>
      <c r="B2782" s="5"/>
      <c r="C2782" s="5"/>
      <c r="D2782" s="63"/>
      <c r="E2782" s="11"/>
      <c r="F2782" s="143"/>
      <c r="G2782" s="9"/>
      <c r="H2782" s="64"/>
      <c r="I2782" s="64"/>
      <c r="J2782" s="1"/>
      <c r="K2782" s="1"/>
      <c r="L2782" s="5"/>
      <c r="M2782" s="12"/>
      <c r="N2782" s="12"/>
      <c r="O2782" s="5"/>
      <c r="P2782" s="5"/>
      <c r="Q2782" s="10"/>
      <c r="R2782" s="37"/>
      <c r="S2782" s="5"/>
      <c r="T2782" s="6"/>
      <c r="U2782" s="10"/>
      <c r="V2782" s="10"/>
      <c r="W2782" s="12"/>
      <c r="X2782" s="5"/>
      <c r="Y2782" s="11"/>
      <c r="Z2782" s="2"/>
      <c r="AA2782" s="64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2"/>
      <c r="DH2782" s="1"/>
      <c r="DI2782" s="1"/>
      <c r="DJ2782" s="1"/>
      <c r="DK2782" s="1"/>
      <c r="DL2782" s="1"/>
      <c r="DM2782" s="1"/>
    </row>
    <row r="2783" spans="1:117" x14ac:dyDescent="0.2">
      <c r="A2783" s="97"/>
      <c r="B2783" s="5"/>
      <c r="C2783" s="5"/>
      <c r="D2783" s="63"/>
      <c r="E2783" s="11"/>
      <c r="F2783" s="143"/>
      <c r="G2783" s="9"/>
      <c r="H2783" s="64"/>
      <c r="I2783" s="64"/>
      <c r="J2783" s="1"/>
      <c r="K2783" s="1"/>
      <c r="L2783" s="5"/>
      <c r="M2783" s="12"/>
      <c r="N2783" s="12"/>
      <c r="O2783" s="5"/>
      <c r="P2783" s="5"/>
      <c r="Q2783" s="10"/>
      <c r="R2783" s="37"/>
      <c r="S2783" s="5"/>
      <c r="T2783" s="6"/>
      <c r="U2783" s="10"/>
      <c r="V2783" s="10"/>
      <c r="W2783" s="12"/>
      <c r="X2783" s="5"/>
      <c r="Y2783" s="11"/>
      <c r="Z2783" s="2"/>
      <c r="AA2783" s="64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2"/>
      <c r="DH2783" s="1"/>
      <c r="DI2783" s="1"/>
      <c r="DJ2783" s="1"/>
      <c r="DK2783" s="1"/>
      <c r="DL2783" s="1"/>
      <c r="DM2783" s="1"/>
    </row>
    <row r="2784" spans="1:117" x14ac:dyDescent="0.2">
      <c r="A2784" s="97"/>
      <c r="B2784" s="5"/>
      <c r="C2784" s="5"/>
      <c r="D2784" s="63"/>
      <c r="E2784" s="11"/>
      <c r="F2784" s="143"/>
      <c r="G2784" s="9"/>
      <c r="H2784" s="64"/>
      <c r="I2784" s="64"/>
      <c r="J2784" s="1"/>
      <c r="K2784" s="1"/>
      <c r="L2784" s="5"/>
      <c r="M2784" s="12"/>
      <c r="N2784" s="12"/>
      <c r="O2784" s="5"/>
      <c r="P2784" s="5"/>
      <c r="Q2784" s="10"/>
      <c r="R2784" s="37"/>
      <c r="S2784" s="5"/>
      <c r="T2784" s="6"/>
      <c r="U2784" s="10"/>
      <c r="V2784" s="10"/>
      <c r="W2784" s="12"/>
      <c r="X2784" s="5"/>
      <c r="Y2784" s="11"/>
      <c r="Z2784" s="2"/>
      <c r="AA2784" s="64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2"/>
      <c r="DH2784" s="1"/>
      <c r="DI2784" s="1"/>
      <c r="DJ2784" s="1"/>
      <c r="DK2784" s="1"/>
      <c r="DL2784" s="1"/>
      <c r="DM2784" s="1"/>
    </row>
    <row r="2785" spans="1:117" x14ac:dyDescent="0.2">
      <c r="A2785" s="97"/>
      <c r="B2785" s="5"/>
      <c r="C2785" s="5"/>
      <c r="D2785" s="63"/>
      <c r="E2785" s="11"/>
      <c r="F2785" s="143"/>
      <c r="G2785" s="9"/>
      <c r="H2785" s="64"/>
      <c r="I2785" s="64"/>
      <c r="J2785" s="1"/>
      <c r="K2785" s="1"/>
      <c r="L2785" s="5"/>
      <c r="M2785" s="12"/>
      <c r="N2785" s="12"/>
      <c r="O2785" s="5"/>
      <c r="P2785" s="5"/>
      <c r="Q2785" s="10"/>
      <c r="R2785" s="37"/>
      <c r="S2785" s="5"/>
      <c r="T2785" s="6"/>
      <c r="U2785" s="10"/>
      <c r="V2785" s="10"/>
      <c r="W2785" s="12"/>
      <c r="X2785" s="5"/>
      <c r="Y2785" s="11"/>
      <c r="Z2785" s="2"/>
      <c r="AA2785" s="64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2"/>
      <c r="DH2785" s="1"/>
      <c r="DI2785" s="1"/>
      <c r="DJ2785" s="1"/>
      <c r="DK2785" s="1"/>
      <c r="DL2785" s="1"/>
      <c r="DM2785" s="1"/>
    </row>
    <row r="2786" spans="1:117" x14ac:dyDescent="0.2">
      <c r="A2786" s="97"/>
      <c r="B2786" s="5"/>
      <c r="C2786" s="5"/>
      <c r="D2786" s="63"/>
      <c r="E2786" s="11"/>
      <c r="F2786" s="143"/>
      <c r="G2786" s="9"/>
      <c r="H2786" s="64"/>
      <c r="I2786" s="64"/>
      <c r="J2786" s="1"/>
      <c r="K2786" s="1"/>
      <c r="L2786" s="5"/>
      <c r="M2786" s="12"/>
      <c r="N2786" s="12"/>
      <c r="O2786" s="5"/>
      <c r="P2786" s="5"/>
      <c r="Q2786" s="10"/>
      <c r="R2786" s="37"/>
      <c r="S2786" s="5"/>
      <c r="T2786" s="6"/>
      <c r="U2786" s="10"/>
      <c r="V2786" s="10"/>
      <c r="W2786" s="12"/>
      <c r="X2786" s="5"/>
      <c r="Y2786" s="11"/>
      <c r="Z2786" s="2"/>
      <c r="AA2786" s="64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2"/>
      <c r="DH2786" s="1"/>
      <c r="DI2786" s="1"/>
      <c r="DJ2786" s="1"/>
      <c r="DK2786" s="1"/>
      <c r="DL2786" s="1"/>
      <c r="DM2786" s="1"/>
    </row>
    <row r="2787" spans="1:117" x14ac:dyDescent="0.2">
      <c r="A2787" s="97"/>
      <c r="B2787" s="5"/>
      <c r="C2787" s="5"/>
      <c r="D2787" s="63"/>
      <c r="E2787" s="11"/>
      <c r="F2787" s="143"/>
      <c r="G2787" s="9"/>
      <c r="H2787" s="64"/>
      <c r="I2787" s="64"/>
      <c r="J2787" s="1"/>
      <c r="K2787" s="1"/>
      <c r="L2787" s="5"/>
      <c r="M2787" s="12"/>
      <c r="N2787" s="12"/>
      <c r="O2787" s="5"/>
      <c r="P2787" s="5"/>
      <c r="Q2787" s="10"/>
      <c r="R2787" s="37"/>
      <c r="S2787" s="5"/>
      <c r="T2787" s="6"/>
      <c r="U2787" s="10"/>
      <c r="V2787" s="10"/>
      <c r="W2787" s="12"/>
      <c r="X2787" s="5"/>
      <c r="Y2787" s="11"/>
      <c r="Z2787" s="2"/>
      <c r="AA2787" s="64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2"/>
      <c r="DH2787" s="1"/>
      <c r="DI2787" s="1"/>
      <c r="DJ2787" s="1"/>
      <c r="DK2787" s="1"/>
      <c r="DL2787" s="1"/>
      <c r="DM2787" s="1"/>
    </row>
    <row r="2788" spans="1:117" x14ac:dyDescent="0.2">
      <c r="A2788" s="97"/>
      <c r="B2788" s="5"/>
      <c r="C2788" s="5"/>
      <c r="D2788" s="63"/>
      <c r="E2788" s="11"/>
      <c r="F2788" s="143"/>
      <c r="G2788" s="9"/>
      <c r="H2788" s="64"/>
      <c r="I2788" s="64"/>
      <c r="J2788" s="1"/>
      <c r="K2788" s="1"/>
      <c r="L2788" s="5"/>
      <c r="M2788" s="12"/>
      <c r="N2788" s="12"/>
      <c r="O2788" s="5"/>
      <c r="P2788" s="5"/>
      <c r="Q2788" s="10"/>
      <c r="R2788" s="37"/>
      <c r="S2788" s="5"/>
      <c r="T2788" s="6"/>
      <c r="U2788" s="10"/>
      <c r="V2788" s="10"/>
      <c r="W2788" s="12"/>
      <c r="X2788" s="5"/>
      <c r="Y2788" s="11"/>
      <c r="Z2788" s="2"/>
      <c r="AA2788" s="64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2"/>
      <c r="DH2788" s="1"/>
      <c r="DI2788" s="1"/>
      <c r="DJ2788" s="1"/>
      <c r="DK2788" s="1"/>
      <c r="DL2788" s="1"/>
      <c r="DM2788" s="1"/>
    </row>
    <row r="2789" spans="1:117" x14ac:dyDescent="0.2">
      <c r="A2789" s="97"/>
      <c r="B2789" s="5"/>
      <c r="C2789" s="5"/>
      <c r="D2789" s="63"/>
      <c r="E2789" s="11"/>
      <c r="F2789" s="143"/>
      <c r="G2789" s="9"/>
      <c r="H2789" s="64"/>
      <c r="I2789" s="64"/>
      <c r="J2789" s="1"/>
      <c r="K2789" s="1"/>
      <c r="L2789" s="5"/>
      <c r="M2789" s="12"/>
      <c r="N2789" s="12"/>
      <c r="O2789" s="5"/>
      <c r="P2789" s="5"/>
      <c r="Q2789" s="10"/>
      <c r="R2789" s="37"/>
      <c r="S2789" s="5"/>
      <c r="T2789" s="6"/>
      <c r="U2789" s="10"/>
      <c r="V2789" s="10"/>
      <c r="W2789" s="12"/>
      <c r="X2789" s="5"/>
      <c r="Y2789" s="11"/>
      <c r="Z2789" s="2"/>
      <c r="AA2789" s="64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2"/>
      <c r="DH2789" s="1"/>
      <c r="DI2789" s="1"/>
      <c r="DJ2789" s="1"/>
      <c r="DK2789" s="1"/>
      <c r="DL2789" s="1"/>
      <c r="DM2789" s="1"/>
    </row>
    <row r="2790" spans="1:117" x14ac:dyDescent="0.2">
      <c r="A2790" s="97"/>
      <c r="B2790" s="5"/>
      <c r="C2790" s="5"/>
      <c r="D2790" s="63"/>
      <c r="E2790" s="11"/>
      <c r="F2790" s="143"/>
      <c r="G2790" s="9"/>
      <c r="H2790" s="64"/>
      <c r="I2790" s="64"/>
      <c r="J2790" s="1"/>
      <c r="K2790" s="1"/>
      <c r="L2790" s="5"/>
      <c r="M2790" s="12"/>
      <c r="N2790" s="12"/>
      <c r="O2790" s="5"/>
      <c r="P2790" s="5"/>
      <c r="Q2790" s="10"/>
      <c r="R2790" s="37"/>
      <c r="S2790" s="5"/>
      <c r="T2790" s="6"/>
      <c r="U2790" s="10"/>
      <c r="V2790" s="10"/>
      <c r="W2790" s="12"/>
      <c r="X2790" s="5"/>
      <c r="Y2790" s="11"/>
      <c r="Z2790" s="2"/>
      <c r="AA2790" s="64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2"/>
      <c r="DH2790" s="1"/>
      <c r="DI2790" s="1"/>
      <c r="DJ2790" s="1"/>
      <c r="DK2790" s="1"/>
      <c r="DL2790" s="1"/>
      <c r="DM2790" s="1"/>
    </row>
    <row r="2791" spans="1:117" x14ac:dyDescent="0.2">
      <c r="A2791" s="97"/>
      <c r="B2791" s="5"/>
      <c r="C2791" s="5"/>
      <c r="D2791" s="63"/>
      <c r="E2791" s="11"/>
      <c r="F2791" s="143"/>
      <c r="G2791" s="9"/>
      <c r="H2791" s="64"/>
      <c r="I2791" s="64"/>
      <c r="J2791" s="1"/>
      <c r="K2791" s="1"/>
      <c r="L2791" s="5"/>
      <c r="M2791" s="12"/>
      <c r="N2791" s="12"/>
      <c r="O2791" s="5"/>
      <c r="P2791" s="5"/>
      <c r="Q2791" s="10"/>
      <c r="R2791" s="37"/>
      <c r="S2791" s="5"/>
      <c r="T2791" s="6"/>
      <c r="U2791" s="10"/>
      <c r="V2791" s="10"/>
      <c r="W2791" s="12"/>
      <c r="X2791" s="5"/>
      <c r="Y2791" s="11"/>
      <c r="Z2791" s="2"/>
      <c r="AA2791" s="64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2"/>
      <c r="DH2791" s="1"/>
      <c r="DI2791" s="1"/>
      <c r="DJ2791" s="1"/>
      <c r="DK2791" s="1"/>
      <c r="DL2791" s="1"/>
      <c r="DM2791" s="1"/>
    </row>
    <row r="2792" spans="1:117" x14ac:dyDescent="0.2">
      <c r="A2792" s="97"/>
      <c r="B2792" s="5"/>
      <c r="C2792" s="5"/>
      <c r="D2792" s="63"/>
      <c r="E2792" s="11"/>
      <c r="F2792" s="143"/>
      <c r="G2792" s="9"/>
      <c r="H2792" s="64"/>
      <c r="I2792" s="64"/>
      <c r="J2792" s="1"/>
      <c r="K2792" s="1"/>
      <c r="L2792" s="5"/>
      <c r="M2792" s="12"/>
      <c r="N2792" s="12"/>
      <c r="O2792" s="5"/>
      <c r="P2792" s="5"/>
      <c r="Q2792" s="10"/>
      <c r="R2792" s="37"/>
      <c r="S2792" s="5"/>
      <c r="T2792" s="6"/>
      <c r="U2792" s="10"/>
      <c r="V2792" s="10"/>
      <c r="W2792" s="12"/>
      <c r="X2792" s="5"/>
      <c r="Y2792" s="11"/>
      <c r="Z2792" s="2"/>
      <c r="AA2792" s="64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2"/>
      <c r="DH2792" s="1"/>
      <c r="DI2792" s="1"/>
      <c r="DJ2792" s="1"/>
      <c r="DK2792" s="1"/>
      <c r="DL2792" s="1"/>
      <c r="DM2792" s="1"/>
    </row>
    <row r="2793" spans="1:117" x14ac:dyDescent="0.2">
      <c r="A2793" s="97"/>
      <c r="B2793" s="5"/>
      <c r="C2793" s="5"/>
      <c r="D2793" s="63"/>
      <c r="E2793" s="11"/>
      <c r="F2793" s="143"/>
      <c r="G2793" s="9"/>
      <c r="H2793" s="64"/>
      <c r="I2793" s="64"/>
      <c r="J2793" s="1"/>
      <c r="K2793" s="1"/>
      <c r="L2793" s="5"/>
      <c r="M2793" s="12"/>
      <c r="N2793" s="12"/>
      <c r="O2793" s="5"/>
      <c r="P2793" s="5"/>
      <c r="Q2793" s="10"/>
      <c r="R2793" s="37"/>
      <c r="S2793" s="5"/>
      <c r="T2793" s="6"/>
      <c r="U2793" s="10"/>
      <c r="V2793" s="10"/>
      <c r="W2793" s="12"/>
      <c r="X2793" s="5"/>
      <c r="Y2793" s="11"/>
      <c r="Z2793" s="2"/>
      <c r="AA2793" s="64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2"/>
      <c r="DH2793" s="1"/>
      <c r="DI2793" s="1"/>
      <c r="DJ2793" s="1"/>
      <c r="DK2793" s="1"/>
      <c r="DL2793" s="1"/>
      <c r="DM2793" s="1"/>
    </row>
    <row r="2794" spans="1:117" x14ac:dyDescent="0.2">
      <c r="A2794" s="97"/>
      <c r="B2794" s="5"/>
      <c r="C2794" s="5"/>
      <c r="D2794" s="63"/>
      <c r="E2794" s="11"/>
      <c r="F2794" s="143"/>
      <c r="G2794" s="9"/>
      <c r="H2794" s="64"/>
      <c r="I2794" s="64"/>
      <c r="J2794" s="1"/>
      <c r="K2794" s="1"/>
      <c r="L2794" s="5"/>
      <c r="M2794" s="12"/>
      <c r="N2794" s="12"/>
      <c r="O2794" s="5"/>
      <c r="P2794" s="5"/>
      <c r="Q2794" s="10"/>
      <c r="R2794" s="37"/>
      <c r="S2794" s="5"/>
      <c r="T2794" s="6"/>
      <c r="U2794" s="10"/>
      <c r="V2794" s="10"/>
      <c r="W2794" s="12"/>
      <c r="X2794" s="5"/>
      <c r="Y2794" s="11"/>
      <c r="Z2794" s="2"/>
      <c r="AA2794" s="64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2"/>
      <c r="DH2794" s="1"/>
      <c r="DI2794" s="1"/>
      <c r="DJ2794" s="1"/>
      <c r="DK2794" s="1"/>
      <c r="DL2794" s="1"/>
      <c r="DM2794" s="1"/>
    </row>
    <row r="2795" spans="1:117" x14ac:dyDescent="0.2">
      <c r="A2795" s="97"/>
      <c r="B2795" s="5"/>
      <c r="C2795" s="5"/>
      <c r="D2795" s="63"/>
      <c r="E2795" s="11"/>
      <c r="F2795" s="143"/>
      <c r="G2795" s="9"/>
      <c r="H2795" s="64"/>
      <c r="I2795" s="64"/>
      <c r="J2795" s="1"/>
      <c r="K2795" s="1"/>
      <c r="L2795" s="5"/>
      <c r="M2795" s="12"/>
      <c r="N2795" s="12"/>
      <c r="O2795" s="5"/>
      <c r="P2795" s="5"/>
      <c r="Q2795" s="10"/>
      <c r="R2795" s="37"/>
      <c r="S2795" s="5"/>
      <c r="T2795" s="6"/>
      <c r="U2795" s="10"/>
      <c r="V2795" s="10"/>
      <c r="W2795" s="12"/>
      <c r="X2795" s="5"/>
      <c r="Y2795" s="11"/>
      <c r="Z2795" s="2"/>
      <c r="AA2795" s="64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2"/>
      <c r="DH2795" s="1"/>
      <c r="DI2795" s="1"/>
      <c r="DJ2795" s="1"/>
      <c r="DK2795" s="1"/>
      <c r="DL2795" s="1"/>
      <c r="DM2795" s="1"/>
    </row>
    <row r="2796" spans="1:117" x14ac:dyDescent="0.2">
      <c r="A2796" s="97"/>
      <c r="B2796" s="5"/>
      <c r="C2796" s="5"/>
      <c r="D2796" s="63"/>
      <c r="E2796" s="11"/>
      <c r="F2796" s="143"/>
      <c r="G2796" s="9"/>
      <c r="H2796" s="64"/>
      <c r="I2796" s="64"/>
      <c r="J2796" s="1"/>
      <c r="K2796" s="1"/>
      <c r="L2796" s="5"/>
      <c r="M2796" s="12"/>
      <c r="N2796" s="12"/>
      <c r="O2796" s="5"/>
      <c r="P2796" s="5"/>
      <c r="Q2796" s="10"/>
      <c r="R2796" s="37"/>
      <c r="S2796" s="5"/>
      <c r="T2796" s="6"/>
      <c r="U2796" s="10"/>
      <c r="V2796" s="10"/>
      <c r="W2796" s="12"/>
      <c r="X2796" s="5"/>
      <c r="Y2796" s="11"/>
      <c r="Z2796" s="2"/>
      <c r="AA2796" s="64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2"/>
      <c r="DH2796" s="1"/>
      <c r="DI2796" s="1"/>
      <c r="DJ2796" s="1"/>
      <c r="DK2796" s="1"/>
      <c r="DL2796" s="1"/>
      <c r="DM2796" s="1"/>
    </row>
    <row r="2797" spans="1:117" x14ac:dyDescent="0.2">
      <c r="A2797" s="97"/>
      <c r="B2797" s="5"/>
      <c r="C2797" s="5"/>
      <c r="D2797" s="63"/>
      <c r="E2797" s="11"/>
      <c r="F2797" s="143"/>
      <c r="G2797" s="9"/>
      <c r="H2797" s="64"/>
      <c r="I2797" s="64"/>
      <c r="J2797" s="1"/>
      <c r="K2797" s="1"/>
      <c r="L2797" s="5"/>
      <c r="M2797" s="12"/>
      <c r="N2797" s="12"/>
      <c r="O2797" s="5"/>
      <c r="P2797" s="5"/>
      <c r="Q2797" s="10"/>
      <c r="R2797" s="37"/>
      <c r="S2797" s="5"/>
      <c r="T2797" s="6"/>
      <c r="U2797" s="10"/>
      <c r="V2797" s="10"/>
      <c r="W2797" s="12"/>
      <c r="X2797" s="5"/>
      <c r="Y2797" s="11"/>
      <c r="Z2797" s="2"/>
      <c r="AA2797" s="64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2"/>
      <c r="DH2797" s="1"/>
      <c r="DI2797" s="1"/>
      <c r="DJ2797" s="1"/>
      <c r="DK2797" s="1"/>
      <c r="DL2797" s="1"/>
      <c r="DM2797" s="1"/>
    </row>
    <row r="2798" spans="1:117" x14ac:dyDescent="0.2">
      <c r="A2798" s="97"/>
      <c r="B2798" s="5"/>
      <c r="C2798" s="5"/>
      <c r="D2798" s="63"/>
      <c r="E2798" s="11"/>
      <c r="F2798" s="143"/>
      <c r="G2798" s="9"/>
      <c r="H2798" s="64"/>
      <c r="I2798" s="64"/>
      <c r="J2798" s="1"/>
      <c r="K2798" s="1"/>
      <c r="L2798" s="5"/>
      <c r="M2798" s="12"/>
      <c r="N2798" s="12"/>
      <c r="O2798" s="5"/>
      <c r="P2798" s="5"/>
      <c r="Q2798" s="10"/>
      <c r="R2798" s="37"/>
      <c r="S2798" s="5"/>
      <c r="T2798" s="6"/>
      <c r="U2798" s="10"/>
      <c r="V2798" s="10"/>
      <c r="W2798" s="12"/>
      <c r="X2798" s="5"/>
      <c r="Y2798" s="11"/>
      <c r="Z2798" s="2"/>
      <c r="AA2798" s="64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2"/>
      <c r="DH2798" s="1"/>
      <c r="DI2798" s="1"/>
      <c r="DJ2798" s="1"/>
      <c r="DK2798" s="1"/>
      <c r="DL2798" s="1"/>
      <c r="DM2798" s="1"/>
    </row>
    <row r="2799" spans="1:117" x14ac:dyDescent="0.2">
      <c r="A2799" s="97"/>
      <c r="B2799" s="5"/>
      <c r="C2799" s="5"/>
      <c r="D2799" s="63"/>
      <c r="E2799" s="11"/>
      <c r="F2799" s="143"/>
      <c r="G2799" s="9"/>
      <c r="H2799" s="64"/>
      <c r="I2799" s="64"/>
      <c r="J2799" s="1"/>
      <c r="K2799" s="1"/>
      <c r="L2799" s="5"/>
      <c r="M2799" s="12"/>
      <c r="N2799" s="12"/>
      <c r="O2799" s="5"/>
      <c r="P2799" s="5"/>
      <c r="Q2799" s="10"/>
      <c r="R2799" s="37"/>
      <c r="S2799" s="5"/>
      <c r="T2799" s="6"/>
      <c r="U2799" s="10"/>
      <c r="V2799" s="10"/>
      <c r="W2799" s="12"/>
      <c r="X2799" s="5"/>
      <c r="Y2799" s="11"/>
      <c r="Z2799" s="2"/>
      <c r="AA2799" s="64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2"/>
      <c r="DH2799" s="1"/>
      <c r="DI2799" s="1"/>
      <c r="DJ2799" s="1"/>
      <c r="DK2799" s="1"/>
      <c r="DL2799" s="1"/>
      <c r="DM2799" s="1"/>
    </row>
    <row r="2800" spans="1:117" x14ac:dyDescent="0.2">
      <c r="A2800" s="97"/>
      <c r="B2800" s="5"/>
      <c r="C2800" s="5"/>
      <c r="D2800" s="63"/>
      <c r="E2800" s="11"/>
      <c r="F2800" s="143"/>
      <c r="G2800" s="9"/>
      <c r="H2800" s="64"/>
      <c r="I2800" s="64"/>
      <c r="J2800" s="1"/>
      <c r="K2800" s="1"/>
      <c r="L2800" s="5"/>
      <c r="M2800" s="12"/>
      <c r="N2800" s="12"/>
      <c r="O2800" s="5"/>
      <c r="P2800" s="5"/>
      <c r="Q2800" s="10"/>
      <c r="R2800" s="37"/>
      <c r="S2800" s="5"/>
      <c r="T2800" s="6"/>
      <c r="U2800" s="10"/>
      <c r="V2800" s="10"/>
      <c r="W2800" s="12"/>
      <c r="X2800" s="5"/>
      <c r="Y2800" s="11"/>
      <c r="Z2800" s="2"/>
      <c r="AA2800" s="64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2"/>
      <c r="DH2800" s="1"/>
      <c r="DI2800" s="1"/>
      <c r="DJ2800" s="1"/>
      <c r="DK2800" s="1"/>
      <c r="DL2800" s="1"/>
      <c r="DM2800" s="1"/>
    </row>
    <row r="2801" spans="1:117" x14ac:dyDescent="0.2">
      <c r="A2801" s="97"/>
      <c r="B2801" s="5"/>
      <c r="C2801" s="5"/>
      <c r="D2801" s="63"/>
      <c r="E2801" s="11"/>
      <c r="F2801" s="143"/>
      <c r="G2801" s="9"/>
      <c r="H2801" s="64"/>
      <c r="I2801" s="64"/>
      <c r="J2801" s="1"/>
      <c r="K2801" s="1"/>
      <c r="L2801" s="5"/>
      <c r="M2801" s="12"/>
      <c r="N2801" s="12"/>
      <c r="O2801" s="5"/>
      <c r="P2801" s="5"/>
      <c r="Q2801" s="10"/>
      <c r="R2801" s="37"/>
      <c r="S2801" s="5"/>
      <c r="T2801" s="6"/>
      <c r="U2801" s="10"/>
      <c r="V2801" s="10"/>
      <c r="W2801" s="12"/>
      <c r="X2801" s="5"/>
      <c r="Y2801" s="11"/>
      <c r="Z2801" s="2"/>
      <c r="AA2801" s="64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2"/>
      <c r="DH2801" s="1"/>
      <c r="DI2801" s="1"/>
      <c r="DJ2801" s="1"/>
      <c r="DK2801" s="1"/>
      <c r="DL2801" s="1"/>
      <c r="DM2801" s="1"/>
    </row>
    <row r="2802" spans="1:117" x14ac:dyDescent="0.2">
      <c r="A2802" s="97"/>
      <c r="B2802" s="5"/>
      <c r="C2802" s="5"/>
      <c r="D2802" s="63"/>
      <c r="E2802" s="11"/>
      <c r="F2802" s="143"/>
      <c r="G2802" s="9"/>
      <c r="H2802" s="64"/>
      <c r="I2802" s="64"/>
      <c r="J2802" s="1"/>
      <c r="K2802" s="1"/>
      <c r="L2802" s="5"/>
      <c r="M2802" s="12"/>
      <c r="N2802" s="12"/>
      <c r="O2802" s="5"/>
      <c r="P2802" s="5"/>
      <c r="Q2802" s="10"/>
      <c r="R2802" s="37"/>
      <c r="S2802" s="5"/>
      <c r="T2802" s="6"/>
      <c r="U2802" s="10"/>
      <c r="V2802" s="10"/>
      <c r="W2802" s="12"/>
      <c r="X2802" s="5"/>
      <c r="Y2802" s="11"/>
      <c r="Z2802" s="2"/>
      <c r="AA2802" s="64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2"/>
      <c r="DH2802" s="1"/>
      <c r="DI2802" s="1"/>
      <c r="DJ2802" s="1"/>
      <c r="DK2802" s="1"/>
      <c r="DL2802" s="1"/>
      <c r="DM2802" s="1"/>
    </row>
    <row r="2803" spans="1:117" x14ac:dyDescent="0.2">
      <c r="A2803" s="97"/>
      <c r="B2803" s="5"/>
      <c r="C2803" s="5"/>
      <c r="D2803" s="63"/>
      <c r="E2803" s="11"/>
      <c r="F2803" s="143"/>
      <c r="G2803" s="9"/>
      <c r="H2803" s="64"/>
      <c r="I2803" s="64"/>
      <c r="J2803" s="1"/>
      <c r="K2803" s="1"/>
      <c r="L2803" s="5"/>
      <c r="M2803" s="12"/>
      <c r="N2803" s="12"/>
      <c r="O2803" s="5"/>
      <c r="P2803" s="5"/>
      <c r="Q2803" s="10"/>
      <c r="R2803" s="37"/>
      <c r="S2803" s="5"/>
      <c r="T2803" s="6"/>
      <c r="U2803" s="10"/>
      <c r="V2803" s="10"/>
      <c r="W2803" s="12"/>
      <c r="X2803" s="5"/>
      <c r="Y2803" s="11"/>
      <c r="Z2803" s="2"/>
      <c r="AA2803" s="64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2"/>
      <c r="DH2803" s="1"/>
      <c r="DI2803" s="1"/>
      <c r="DJ2803" s="1"/>
      <c r="DK2803" s="1"/>
      <c r="DL2803" s="1"/>
      <c r="DM2803" s="1"/>
    </row>
    <row r="2804" spans="1:117" x14ac:dyDescent="0.2">
      <c r="A2804" s="97"/>
      <c r="B2804" s="5"/>
      <c r="C2804" s="5"/>
      <c r="D2804" s="63"/>
      <c r="E2804" s="11"/>
      <c r="F2804" s="143"/>
      <c r="G2804" s="9"/>
      <c r="H2804" s="64"/>
      <c r="I2804" s="64"/>
      <c r="J2804" s="1"/>
      <c r="K2804" s="1"/>
      <c r="L2804" s="5"/>
      <c r="M2804" s="12"/>
      <c r="N2804" s="12"/>
      <c r="O2804" s="5"/>
      <c r="P2804" s="5"/>
      <c r="Q2804" s="10"/>
      <c r="R2804" s="37"/>
      <c r="S2804" s="5"/>
      <c r="T2804" s="6"/>
      <c r="U2804" s="10"/>
      <c r="V2804" s="10"/>
      <c r="W2804" s="12"/>
      <c r="X2804" s="5"/>
      <c r="Y2804" s="11"/>
      <c r="Z2804" s="2"/>
      <c r="AA2804" s="64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2"/>
      <c r="DH2804" s="1"/>
      <c r="DI2804" s="1"/>
      <c r="DJ2804" s="1"/>
      <c r="DK2804" s="1"/>
      <c r="DL2804" s="1"/>
      <c r="DM2804" s="1"/>
    </row>
    <row r="2805" spans="1:117" x14ac:dyDescent="0.2">
      <c r="A2805" s="97"/>
      <c r="B2805" s="5"/>
      <c r="C2805" s="5"/>
      <c r="D2805" s="63"/>
      <c r="E2805" s="11"/>
      <c r="F2805" s="143"/>
      <c r="G2805" s="9"/>
      <c r="H2805" s="64"/>
      <c r="I2805" s="64"/>
      <c r="J2805" s="1"/>
      <c r="K2805" s="1"/>
      <c r="L2805" s="5"/>
      <c r="M2805" s="12"/>
      <c r="N2805" s="12"/>
      <c r="O2805" s="5"/>
      <c r="P2805" s="5"/>
      <c r="Q2805" s="10"/>
      <c r="R2805" s="37"/>
      <c r="S2805" s="5"/>
      <c r="T2805" s="6"/>
      <c r="U2805" s="10"/>
      <c r="V2805" s="10"/>
      <c r="W2805" s="12"/>
      <c r="X2805" s="5"/>
      <c r="Y2805" s="11"/>
      <c r="Z2805" s="2"/>
      <c r="AA2805" s="64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2"/>
      <c r="DH2805" s="1"/>
      <c r="DI2805" s="1"/>
      <c r="DJ2805" s="1"/>
      <c r="DK2805" s="1"/>
      <c r="DL2805" s="1"/>
      <c r="DM2805" s="1"/>
    </row>
    <row r="2806" spans="1:117" x14ac:dyDescent="0.2">
      <c r="A2806" s="97"/>
      <c r="B2806" s="5"/>
      <c r="C2806" s="5"/>
      <c r="D2806" s="63"/>
      <c r="E2806" s="11"/>
      <c r="F2806" s="143"/>
      <c r="G2806" s="9"/>
      <c r="H2806" s="64"/>
      <c r="I2806" s="64"/>
      <c r="J2806" s="1"/>
      <c r="K2806" s="1"/>
      <c r="L2806" s="5"/>
      <c r="M2806" s="12"/>
      <c r="N2806" s="12"/>
      <c r="O2806" s="5"/>
      <c r="P2806" s="5"/>
      <c r="Q2806" s="10"/>
      <c r="R2806" s="37"/>
      <c r="S2806" s="5"/>
      <c r="T2806" s="6"/>
      <c r="U2806" s="10"/>
      <c r="V2806" s="10"/>
      <c r="W2806" s="12"/>
      <c r="X2806" s="5"/>
      <c r="Y2806" s="11"/>
      <c r="Z2806" s="2"/>
      <c r="AA2806" s="64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2"/>
      <c r="DH2806" s="1"/>
      <c r="DI2806" s="1"/>
      <c r="DJ2806" s="1"/>
      <c r="DK2806" s="1"/>
      <c r="DL2806" s="1"/>
      <c r="DM2806" s="1"/>
    </row>
    <row r="2807" spans="1:117" x14ac:dyDescent="0.2">
      <c r="A2807" s="97"/>
      <c r="B2807" s="5"/>
      <c r="C2807" s="5"/>
      <c r="D2807" s="63"/>
      <c r="E2807" s="11"/>
      <c r="F2807" s="143"/>
      <c r="G2807" s="9"/>
      <c r="H2807" s="64"/>
      <c r="I2807" s="64"/>
      <c r="J2807" s="1"/>
      <c r="K2807" s="1"/>
      <c r="L2807" s="5"/>
      <c r="M2807" s="12"/>
      <c r="N2807" s="12"/>
      <c r="O2807" s="5"/>
      <c r="P2807" s="5"/>
      <c r="Q2807" s="10"/>
      <c r="R2807" s="37"/>
      <c r="S2807" s="5"/>
      <c r="T2807" s="6"/>
      <c r="U2807" s="10"/>
      <c r="V2807" s="10"/>
      <c r="W2807" s="12"/>
      <c r="X2807" s="5"/>
      <c r="Y2807" s="11"/>
      <c r="Z2807" s="2"/>
      <c r="AA2807" s="64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2"/>
      <c r="DH2807" s="1"/>
      <c r="DI2807" s="1"/>
      <c r="DJ2807" s="1"/>
      <c r="DK2807" s="1"/>
      <c r="DL2807" s="1"/>
      <c r="DM2807" s="1"/>
    </row>
    <row r="2808" spans="1:117" x14ac:dyDescent="0.2">
      <c r="A2808" s="97"/>
      <c r="B2808" s="5"/>
      <c r="C2808" s="5"/>
      <c r="D2808" s="63"/>
      <c r="E2808" s="11"/>
      <c r="F2808" s="143"/>
      <c r="G2808" s="9"/>
      <c r="H2808" s="64"/>
      <c r="I2808" s="64"/>
      <c r="J2808" s="1"/>
      <c r="K2808" s="1"/>
      <c r="L2808" s="5"/>
      <c r="M2808" s="12"/>
      <c r="N2808" s="12"/>
      <c r="O2808" s="5"/>
      <c r="P2808" s="5"/>
      <c r="Q2808" s="10"/>
      <c r="R2808" s="37"/>
      <c r="S2808" s="5"/>
      <c r="T2808" s="6"/>
      <c r="U2808" s="10"/>
      <c r="V2808" s="10"/>
      <c r="W2808" s="12"/>
      <c r="X2808" s="5"/>
      <c r="Y2808" s="11"/>
      <c r="Z2808" s="2"/>
      <c r="AA2808" s="64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2"/>
      <c r="DH2808" s="1"/>
      <c r="DI2808" s="1"/>
      <c r="DJ2808" s="1"/>
      <c r="DK2808" s="1"/>
      <c r="DL2808" s="1"/>
      <c r="DM2808" s="1"/>
    </row>
    <row r="2809" spans="1:117" x14ac:dyDescent="0.2">
      <c r="A2809" s="97"/>
      <c r="B2809" s="5"/>
      <c r="C2809" s="5"/>
      <c r="D2809" s="63"/>
      <c r="E2809" s="11"/>
      <c r="F2809" s="143"/>
      <c r="G2809" s="9"/>
      <c r="H2809" s="64"/>
      <c r="I2809" s="64"/>
      <c r="J2809" s="1"/>
      <c r="K2809" s="1"/>
      <c r="L2809" s="5"/>
      <c r="M2809" s="12"/>
      <c r="N2809" s="12"/>
      <c r="O2809" s="5"/>
      <c r="P2809" s="5"/>
      <c r="Q2809" s="10"/>
      <c r="R2809" s="37"/>
      <c r="S2809" s="5"/>
      <c r="T2809" s="6"/>
      <c r="U2809" s="10"/>
      <c r="V2809" s="10"/>
      <c r="W2809" s="12"/>
      <c r="X2809" s="5"/>
      <c r="Y2809" s="11"/>
      <c r="Z2809" s="2"/>
      <c r="AA2809" s="64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2"/>
      <c r="DH2809" s="1"/>
      <c r="DI2809" s="1"/>
      <c r="DJ2809" s="1"/>
      <c r="DK2809" s="1"/>
      <c r="DL2809" s="1"/>
      <c r="DM2809" s="1"/>
    </row>
    <row r="2810" spans="1:117" x14ac:dyDescent="0.2">
      <c r="A2810" s="97"/>
      <c r="B2810" s="5"/>
      <c r="C2810" s="5"/>
      <c r="D2810" s="63"/>
      <c r="E2810" s="11"/>
      <c r="F2810" s="143"/>
      <c r="G2810" s="9"/>
      <c r="H2810" s="64"/>
      <c r="I2810" s="64"/>
      <c r="J2810" s="1"/>
      <c r="K2810" s="1"/>
      <c r="L2810" s="5"/>
      <c r="M2810" s="12"/>
      <c r="N2810" s="12"/>
      <c r="O2810" s="5"/>
      <c r="P2810" s="5"/>
      <c r="Q2810" s="10"/>
      <c r="R2810" s="37"/>
      <c r="S2810" s="5"/>
      <c r="T2810" s="6"/>
      <c r="U2810" s="10"/>
      <c r="V2810" s="10"/>
      <c r="W2810" s="12"/>
      <c r="X2810" s="5"/>
      <c r="Y2810" s="11"/>
      <c r="Z2810" s="2"/>
      <c r="AA2810" s="64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2"/>
      <c r="DH2810" s="1"/>
      <c r="DI2810" s="1"/>
      <c r="DJ2810" s="1"/>
      <c r="DK2810" s="1"/>
      <c r="DL2810" s="1"/>
      <c r="DM2810" s="1"/>
    </row>
    <row r="2811" spans="1:117" x14ac:dyDescent="0.2">
      <c r="A2811" s="97"/>
      <c r="B2811" s="5"/>
      <c r="C2811" s="5"/>
      <c r="D2811" s="63"/>
      <c r="E2811" s="11"/>
      <c r="F2811" s="143"/>
      <c r="G2811" s="9"/>
      <c r="H2811" s="64"/>
      <c r="I2811" s="64"/>
      <c r="J2811" s="1"/>
      <c r="K2811" s="1"/>
      <c r="L2811" s="5"/>
      <c r="M2811" s="12"/>
      <c r="N2811" s="12"/>
      <c r="O2811" s="5"/>
      <c r="P2811" s="5"/>
      <c r="Q2811" s="10"/>
      <c r="R2811" s="37"/>
      <c r="S2811" s="5"/>
      <c r="T2811" s="6"/>
      <c r="U2811" s="10"/>
      <c r="V2811" s="10"/>
      <c r="W2811" s="12"/>
      <c r="X2811" s="5"/>
      <c r="Y2811" s="11"/>
      <c r="Z2811" s="2"/>
      <c r="AA2811" s="64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2"/>
      <c r="DH2811" s="1"/>
      <c r="DI2811" s="1"/>
      <c r="DJ2811" s="1"/>
      <c r="DK2811" s="1"/>
      <c r="DL2811" s="1"/>
      <c r="DM2811" s="1"/>
    </row>
    <row r="2812" spans="1:117" x14ac:dyDescent="0.2">
      <c r="A2812" s="97"/>
      <c r="B2812" s="5"/>
      <c r="C2812" s="5"/>
      <c r="D2812" s="63"/>
      <c r="E2812" s="11"/>
      <c r="F2812" s="143"/>
      <c r="G2812" s="9"/>
      <c r="H2812" s="64"/>
      <c r="I2812" s="64"/>
      <c r="J2812" s="1"/>
      <c r="K2812" s="1"/>
      <c r="L2812" s="5"/>
      <c r="M2812" s="12"/>
      <c r="N2812" s="12"/>
      <c r="O2812" s="5"/>
      <c r="P2812" s="5"/>
      <c r="Q2812" s="10"/>
      <c r="R2812" s="37"/>
      <c r="S2812" s="5"/>
      <c r="T2812" s="6"/>
      <c r="U2812" s="10"/>
      <c r="V2812" s="10"/>
      <c r="W2812" s="12"/>
      <c r="X2812" s="5"/>
      <c r="Y2812" s="11"/>
      <c r="Z2812" s="2"/>
      <c r="AA2812" s="64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2"/>
      <c r="DH2812" s="1"/>
      <c r="DI2812" s="1"/>
      <c r="DJ2812" s="1"/>
      <c r="DK2812" s="1"/>
      <c r="DL2812" s="1"/>
      <c r="DM2812" s="1"/>
    </row>
    <row r="2813" spans="1:117" x14ac:dyDescent="0.2">
      <c r="A2813" s="97"/>
      <c r="B2813" s="5"/>
      <c r="C2813" s="5"/>
      <c r="D2813" s="63"/>
      <c r="E2813" s="11"/>
      <c r="F2813" s="143"/>
      <c r="G2813" s="9"/>
      <c r="H2813" s="64"/>
      <c r="I2813" s="64"/>
      <c r="J2813" s="1"/>
      <c r="K2813" s="1"/>
      <c r="L2813" s="5"/>
      <c r="M2813" s="12"/>
      <c r="N2813" s="12"/>
      <c r="O2813" s="5"/>
      <c r="P2813" s="5"/>
      <c r="Q2813" s="10"/>
      <c r="R2813" s="37"/>
      <c r="S2813" s="5"/>
      <c r="T2813" s="6"/>
      <c r="U2813" s="10"/>
      <c r="V2813" s="10"/>
      <c r="W2813" s="12"/>
      <c r="X2813" s="5"/>
      <c r="Y2813" s="11"/>
      <c r="Z2813" s="2"/>
      <c r="AA2813" s="64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2"/>
      <c r="DH2813" s="1"/>
      <c r="DI2813" s="1"/>
      <c r="DJ2813" s="1"/>
      <c r="DK2813" s="1"/>
      <c r="DL2813" s="1"/>
      <c r="DM2813" s="1"/>
    </row>
    <row r="2814" spans="1:117" x14ac:dyDescent="0.2">
      <c r="A2814" s="97"/>
      <c r="B2814" s="5"/>
      <c r="C2814" s="5"/>
      <c r="D2814" s="63"/>
      <c r="E2814" s="11"/>
      <c r="F2814" s="143"/>
      <c r="G2814" s="9"/>
      <c r="H2814" s="64"/>
      <c r="I2814" s="64"/>
      <c r="J2814" s="1"/>
      <c r="K2814" s="1"/>
      <c r="L2814" s="5"/>
      <c r="M2814" s="12"/>
      <c r="N2814" s="12"/>
      <c r="O2814" s="5"/>
      <c r="P2814" s="5"/>
      <c r="Q2814" s="10"/>
      <c r="R2814" s="37"/>
      <c r="S2814" s="5"/>
      <c r="T2814" s="6"/>
      <c r="U2814" s="10"/>
      <c r="V2814" s="10"/>
      <c r="W2814" s="12"/>
      <c r="X2814" s="5"/>
      <c r="Y2814" s="11"/>
      <c r="Z2814" s="2"/>
      <c r="AA2814" s="64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2"/>
      <c r="DH2814" s="1"/>
      <c r="DI2814" s="1"/>
      <c r="DJ2814" s="1"/>
      <c r="DK2814" s="1"/>
      <c r="DL2814" s="1"/>
      <c r="DM2814" s="1"/>
    </row>
    <row r="2815" spans="1:117" x14ac:dyDescent="0.2">
      <c r="A2815" s="97"/>
      <c r="B2815" s="5"/>
      <c r="C2815" s="5"/>
      <c r="D2815" s="63"/>
      <c r="E2815" s="11"/>
      <c r="F2815" s="143"/>
      <c r="G2815" s="9"/>
      <c r="H2815" s="64"/>
      <c r="I2815" s="64"/>
      <c r="J2815" s="1"/>
      <c r="K2815" s="1"/>
      <c r="L2815" s="5"/>
      <c r="M2815" s="12"/>
      <c r="N2815" s="12"/>
      <c r="O2815" s="5"/>
      <c r="P2815" s="5"/>
      <c r="Q2815" s="10"/>
      <c r="R2815" s="37"/>
      <c r="S2815" s="5"/>
      <c r="T2815" s="6"/>
      <c r="U2815" s="10"/>
      <c r="V2815" s="10"/>
      <c r="W2815" s="12"/>
      <c r="X2815" s="5"/>
      <c r="Y2815" s="11"/>
      <c r="Z2815" s="2"/>
      <c r="AA2815" s="64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2"/>
      <c r="DH2815" s="1"/>
      <c r="DI2815" s="1"/>
      <c r="DJ2815" s="1"/>
      <c r="DK2815" s="1"/>
      <c r="DL2815" s="1"/>
      <c r="DM2815" s="1"/>
    </row>
    <row r="2816" spans="1:117" x14ac:dyDescent="0.2">
      <c r="A2816" s="97"/>
      <c r="B2816" s="5"/>
      <c r="C2816" s="5"/>
      <c r="D2816" s="63"/>
      <c r="E2816" s="11"/>
      <c r="F2816" s="143"/>
      <c r="G2816" s="9"/>
      <c r="H2816" s="64"/>
      <c r="I2816" s="64"/>
      <c r="J2816" s="1"/>
      <c r="K2816" s="1"/>
      <c r="L2816" s="5"/>
      <c r="M2816" s="12"/>
      <c r="N2816" s="12"/>
      <c r="O2816" s="5"/>
      <c r="P2816" s="5"/>
      <c r="Q2816" s="10"/>
      <c r="R2816" s="37"/>
      <c r="S2816" s="5"/>
      <c r="T2816" s="6"/>
      <c r="U2816" s="10"/>
      <c r="V2816" s="10"/>
      <c r="W2816" s="12"/>
      <c r="X2816" s="5"/>
      <c r="Y2816" s="11"/>
      <c r="Z2816" s="2"/>
      <c r="AA2816" s="64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2"/>
      <c r="DH2816" s="1"/>
      <c r="DI2816" s="1"/>
      <c r="DJ2816" s="1"/>
      <c r="DK2816" s="1"/>
      <c r="DL2816" s="1"/>
      <c r="DM2816" s="1"/>
    </row>
    <row r="2817" spans="1:117" x14ac:dyDescent="0.2">
      <c r="A2817" s="97"/>
      <c r="B2817" s="5"/>
      <c r="C2817" s="5"/>
      <c r="D2817" s="63"/>
      <c r="E2817" s="11"/>
      <c r="F2817" s="143"/>
      <c r="G2817" s="9"/>
      <c r="H2817" s="64"/>
      <c r="I2817" s="64"/>
      <c r="J2817" s="1"/>
      <c r="K2817" s="1"/>
      <c r="L2817" s="5"/>
      <c r="M2817" s="12"/>
      <c r="N2817" s="12"/>
      <c r="O2817" s="5"/>
      <c r="P2817" s="5"/>
      <c r="Q2817" s="10"/>
      <c r="R2817" s="37"/>
      <c r="S2817" s="5"/>
      <c r="T2817" s="6"/>
      <c r="U2817" s="10"/>
      <c r="V2817" s="10"/>
      <c r="W2817" s="12"/>
      <c r="X2817" s="5"/>
      <c r="Y2817" s="11"/>
      <c r="Z2817" s="2"/>
      <c r="AA2817" s="64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2"/>
      <c r="DH2817" s="1"/>
      <c r="DI2817" s="1"/>
      <c r="DJ2817" s="1"/>
      <c r="DK2817" s="1"/>
      <c r="DL2817" s="1"/>
      <c r="DM2817" s="1"/>
    </row>
    <row r="2818" spans="1:117" x14ac:dyDescent="0.2">
      <c r="A2818" s="97"/>
      <c r="B2818" s="5"/>
      <c r="C2818" s="5"/>
      <c r="D2818" s="63"/>
      <c r="E2818" s="11"/>
      <c r="F2818" s="143"/>
      <c r="G2818" s="9"/>
      <c r="H2818" s="64"/>
      <c r="I2818" s="64"/>
      <c r="J2818" s="1"/>
      <c r="K2818" s="1"/>
      <c r="L2818" s="5"/>
      <c r="M2818" s="12"/>
      <c r="N2818" s="12"/>
      <c r="O2818" s="5"/>
      <c r="P2818" s="5"/>
      <c r="Q2818" s="10"/>
      <c r="R2818" s="37"/>
      <c r="S2818" s="5"/>
      <c r="T2818" s="6"/>
      <c r="U2818" s="10"/>
      <c r="V2818" s="10"/>
      <c r="W2818" s="12"/>
      <c r="X2818" s="5"/>
      <c r="Y2818" s="11"/>
      <c r="Z2818" s="2"/>
      <c r="AA2818" s="64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2"/>
      <c r="DH2818" s="1"/>
      <c r="DI2818" s="1"/>
      <c r="DJ2818" s="1"/>
      <c r="DK2818" s="1"/>
      <c r="DL2818" s="1"/>
      <c r="DM2818" s="1"/>
    </row>
    <row r="2819" spans="1:117" x14ac:dyDescent="0.2">
      <c r="A2819" s="97"/>
      <c r="B2819" s="5"/>
      <c r="C2819" s="5"/>
      <c r="D2819" s="63"/>
      <c r="E2819" s="11"/>
      <c r="F2819" s="143"/>
      <c r="G2819" s="9"/>
      <c r="H2819" s="64"/>
      <c r="I2819" s="64"/>
      <c r="J2819" s="1"/>
      <c r="K2819" s="1"/>
      <c r="L2819" s="5"/>
      <c r="M2819" s="12"/>
      <c r="N2819" s="12"/>
      <c r="O2819" s="5"/>
      <c r="P2819" s="5"/>
      <c r="Q2819" s="10"/>
      <c r="R2819" s="37"/>
      <c r="S2819" s="5"/>
      <c r="T2819" s="6"/>
      <c r="U2819" s="10"/>
      <c r="V2819" s="10"/>
      <c r="W2819" s="12"/>
      <c r="X2819" s="5"/>
      <c r="Y2819" s="11"/>
      <c r="Z2819" s="2"/>
      <c r="AA2819" s="64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2"/>
      <c r="DH2819" s="1"/>
      <c r="DI2819" s="1"/>
      <c r="DJ2819" s="1"/>
      <c r="DK2819" s="1"/>
      <c r="DL2819" s="1"/>
      <c r="DM2819" s="1"/>
    </row>
    <row r="2820" spans="1:117" x14ac:dyDescent="0.2">
      <c r="A2820" s="97"/>
      <c r="B2820" s="5"/>
      <c r="C2820" s="5"/>
      <c r="D2820" s="63"/>
      <c r="E2820" s="11"/>
      <c r="F2820" s="143"/>
      <c r="G2820" s="9"/>
      <c r="H2820" s="64"/>
      <c r="I2820" s="64"/>
      <c r="J2820" s="1"/>
      <c r="K2820" s="1"/>
      <c r="L2820" s="5"/>
      <c r="M2820" s="12"/>
      <c r="N2820" s="12"/>
      <c r="O2820" s="5"/>
      <c r="P2820" s="5"/>
      <c r="Q2820" s="10"/>
      <c r="R2820" s="37"/>
      <c r="S2820" s="5"/>
      <c r="T2820" s="6"/>
      <c r="U2820" s="10"/>
      <c r="V2820" s="10"/>
      <c r="W2820" s="12"/>
      <c r="X2820" s="5"/>
      <c r="Y2820" s="11"/>
      <c r="Z2820" s="2"/>
      <c r="AA2820" s="64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2"/>
      <c r="DH2820" s="1"/>
      <c r="DI2820" s="1"/>
      <c r="DJ2820" s="1"/>
      <c r="DK2820" s="1"/>
      <c r="DL2820" s="1"/>
      <c r="DM2820" s="1"/>
    </row>
    <row r="2821" spans="1:117" x14ac:dyDescent="0.2">
      <c r="A2821" s="97"/>
      <c r="B2821" s="5"/>
      <c r="C2821" s="5"/>
      <c r="D2821" s="63"/>
      <c r="E2821" s="11"/>
      <c r="F2821" s="143"/>
      <c r="G2821" s="9"/>
      <c r="H2821" s="64"/>
      <c r="I2821" s="64"/>
      <c r="J2821" s="1"/>
      <c r="K2821" s="1"/>
      <c r="L2821" s="5"/>
      <c r="M2821" s="12"/>
      <c r="N2821" s="12"/>
      <c r="O2821" s="5"/>
      <c r="P2821" s="5"/>
      <c r="Q2821" s="10"/>
      <c r="R2821" s="37"/>
      <c r="S2821" s="5"/>
      <c r="T2821" s="6"/>
      <c r="U2821" s="10"/>
      <c r="V2821" s="10"/>
      <c r="W2821" s="12"/>
      <c r="X2821" s="5"/>
      <c r="Y2821" s="11"/>
      <c r="Z2821" s="2"/>
      <c r="AA2821" s="64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2"/>
      <c r="DH2821" s="1"/>
      <c r="DI2821" s="1"/>
      <c r="DJ2821" s="1"/>
      <c r="DK2821" s="1"/>
      <c r="DL2821" s="1"/>
      <c r="DM2821" s="1"/>
    </row>
    <row r="2822" spans="1:117" x14ac:dyDescent="0.2">
      <c r="A2822" s="97"/>
      <c r="B2822" s="5"/>
      <c r="C2822" s="5"/>
      <c r="D2822" s="63"/>
      <c r="E2822" s="11"/>
      <c r="F2822" s="143"/>
      <c r="G2822" s="9"/>
      <c r="H2822" s="64"/>
      <c r="I2822" s="64"/>
      <c r="J2822" s="1"/>
      <c r="K2822" s="1"/>
      <c r="L2822" s="5"/>
      <c r="M2822" s="12"/>
      <c r="N2822" s="12"/>
      <c r="O2822" s="5"/>
      <c r="P2822" s="5"/>
      <c r="Q2822" s="10"/>
      <c r="R2822" s="37"/>
      <c r="S2822" s="5"/>
      <c r="T2822" s="6"/>
      <c r="U2822" s="10"/>
      <c r="V2822" s="10"/>
      <c r="W2822" s="12"/>
      <c r="X2822" s="5"/>
      <c r="Y2822" s="11"/>
      <c r="Z2822" s="2"/>
      <c r="AA2822" s="64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2"/>
      <c r="DH2822" s="1"/>
      <c r="DI2822" s="1"/>
      <c r="DJ2822" s="1"/>
      <c r="DK2822" s="1"/>
      <c r="DL2822" s="1"/>
      <c r="DM2822" s="1"/>
    </row>
    <row r="2823" spans="1:117" x14ac:dyDescent="0.2">
      <c r="A2823" s="97"/>
      <c r="B2823" s="5"/>
      <c r="C2823" s="5"/>
      <c r="D2823" s="63"/>
      <c r="E2823" s="11"/>
      <c r="F2823" s="143"/>
      <c r="G2823" s="9"/>
      <c r="H2823" s="64"/>
      <c r="I2823" s="64"/>
      <c r="J2823" s="1"/>
      <c r="K2823" s="1"/>
      <c r="L2823" s="5"/>
      <c r="M2823" s="12"/>
      <c r="N2823" s="12"/>
      <c r="O2823" s="5"/>
      <c r="P2823" s="5"/>
      <c r="Q2823" s="10"/>
      <c r="R2823" s="37"/>
      <c r="S2823" s="5"/>
      <c r="T2823" s="6"/>
      <c r="U2823" s="10"/>
      <c r="V2823" s="10"/>
      <c r="W2823" s="12"/>
      <c r="X2823" s="5"/>
      <c r="Y2823" s="11"/>
      <c r="Z2823" s="2"/>
      <c r="AA2823" s="64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2"/>
      <c r="DH2823" s="1"/>
      <c r="DI2823" s="1"/>
      <c r="DJ2823" s="1"/>
      <c r="DK2823" s="1"/>
      <c r="DL2823" s="1"/>
      <c r="DM2823" s="1"/>
    </row>
    <row r="2824" spans="1:117" x14ac:dyDescent="0.2">
      <c r="A2824" s="97"/>
      <c r="B2824" s="5"/>
      <c r="C2824" s="5"/>
      <c r="D2824" s="63"/>
      <c r="E2824" s="11"/>
      <c r="F2824" s="143"/>
      <c r="G2824" s="9"/>
      <c r="H2824" s="64"/>
      <c r="I2824" s="64"/>
      <c r="J2824" s="1"/>
      <c r="K2824" s="1"/>
      <c r="L2824" s="5"/>
      <c r="M2824" s="12"/>
      <c r="N2824" s="12"/>
      <c r="O2824" s="5"/>
      <c r="P2824" s="5"/>
      <c r="Q2824" s="10"/>
      <c r="R2824" s="37"/>
      <c r="S2824" s="5"/>
      <c r="T2824" s="6"/>
      <c r="U2824" s="10"/>
      <c r="V2824" s="10"/>
      <c r="W2824" s="12"/>
      <c r="X2824" s="5"/>
      <c r="Y2824" s="11"/>
      <c r="Z2824" s="2"/>
      <c r="AA2824" s="64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2"/>
      <c r="DH2824" s="1"/>
      <c r="DI2824" s="1"/>
      <c r="DJ2824" s="1"/>
      <c r="DK2824" s="1"/>
      <c r="DL2824" s="1"/>
      <c r="DM2824" s="1"/>
    </row>
    <row r="2825" spans="1:117" x14ac:dyDescent="0.2">
      <c r="A2825" s="97"/>
      <c r="B2825" s="5"/>
      <c r="C2825" s="5"/>
      <c r="D2825" s="63"/>
      <c r="E2825" s="11"/>
      <c r="F2825" s="143"/>
      <c r="G2825" s="9"/>
      <c r="H2825" s="64"/>
      <c r="I2825" s="64"/>
      <c r="J2825" s="1"/>
      <c r="K2825" s="1"/>
      <c r="L2825" s="5"/>
      <c r="M2825" s="12"/>
      <c r="N2825" s="12"/>
      <c r="O2825" s="5"/>
      <c r="P2825" s="5"/>
      <c r="Q2825" s="10"/>
      <c r="R2825" s="37"/>
      <c r="S2825" s="5"/>
      <c r="T2825" s="6"/>
      <c r="U2825" s="10"/>
      <c r="V2825" s="10"/>
      <c r="W2825" s="12"/>
      <c r="X2825" s="5"/>
      <c r="Y2825" s="11"/>
      <c r="Z2825" s="2"/>
      <c r="AA2825" s="64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2"/>
      <c r="DH2825" s="1"/>
      <c r="DI2825" s="1"/>
      <c r="DJ2825" s="1"/>
      <c r="DK2825" s="1"/>
      <c r="DL2825" s="1"/>
      <c r="DM2825" s="1"/>
    </row>
    <row r="2826" spans="1:117" x14ac:dyDescent="0.2">
      <c r="A2826" s="97"/>
      <c r="B2826" s="5"/>
      <c r="C2826" s="5"/>
      <c r="D2826" s="63"/>
      <c r="E2826" s="11"/>
      <c r="F2826" s="143"/>
      <c r="G2826" s="9"/>
      <c r="H2826" s="64"/>
      <c r="I2826" s="64"/>
      <c r="J2826" s="1"/>
      <c r="K2826" s="1"/>
      <c r="L2826" s="5"/>
      <c r="M2826" s="12"/>
      <c r="N2826" s="12"/>
      <c r="O2826" s="5"/>
      <c r="P2826" s="5"/>
      <c r="Q2826" s="10"/>
      <c r="R2826" s="37"/>
      <c r="S2826" s="5"/>
      <c r="T2826" s="6"/>
      <c r="U2826" s="10"/>
      <c r="V2826" s="10"/>
      <c r="W2826" s="12"/>
      <c r="X2826" s="5"/>
      <c r="Y2826" s="11"/>
      <c r="Z2826" s="2"/>
      <c r="AA2826" s="64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2"/>
      <c r="DH2826" s="1"/>
      <c r="DI2826" s="1"/>
      <c r="DJ2826" s="1"/>
      <c r="DK2826" s="1"/>
      <c r="DL2826" s="1"/>
      <c r="DM2826" s="1"/>
    </row>
    <row r="2827" spans="1:117" x14ac:dyDescent="0.2">
      <c r="A2827" s="97"/>
      <c r="B2827" s="5"/>
      <c r="C2827" s="5"/>
      <c r="D2827" s="63"/>
      <c r="E2827" s="11"/>
      <c r="F2827" s="143"/>
      <c r="G2827" s="9"/>
      <c r="H2827" s="64"/>
      <c r="I2827" s="64"/>
      <c r="J2827" s="1"/>
      <c r="K2827" s="1"/>
      <c r="L2827" s="5"/>
      <c r="M2827" s="12"/>
      <c r="N2827" s="12"/>
      <c r="O2827" s="5"/>
      <c r="P2827" s="5"/>
      <c r="Q2827" s="10"/>
      <c r="R2827" s="37"/>
      <c r="S2827" s="5"/>
      <c r="T2827" s="6"/>
      <c r="U2827" s="10"/>
      <c r="V2827" s="10"/>
      <c r="W2827" s="12"/>
      <c r="X2827" s="5"/>
      <c r="Y2827" s="11"/>
      <c r="Z2827" s="2"/>
      <c r="AA2827" s="64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2"/>
      <c r="DH2827" s="1"/>
      <c r="DI2827" s="1"/>
      <c r="DJ2827" s="1"/>
      <c r="DK2827" s="1"/>
      <c r="DL2827" s="1"/>
      <c r="DM2827" s="1"/>
    </row>
    <row r="2828" spans="1:117" x14ac:dyDescent="0.2">
      <c r="A2828" s="97"/>
      <c r="B2828" s="5"/>
      <c r="C2828" s="5"/>
      <c r="D2828" s="63"/>
      <c r="E2828" s="11"/>
      <c r="F2828" s="143"/>
      <c r="G2828" s="9"/>
      <c r="H2828" s="64"/>
      <c r="I2828" s="64"/>
      <c r="J2828" s="1"/>
      <c r="K2828" s="1"/>
      <c r="L2828" s="5"/>
      <c r="M2828" s="12"/>
      <c r="N2828" s="12"/>
      <c r="O2828" s="5"/>
      <c r="P2828" s="5"/>
      <c r="Q2828" s="10"/>
      <c r="R2828" s="37"/>
      <c r="S2828" s="5"/>
      <c r="T2828" s="6"/>
      <c r="U2828" s="10"/>
      <c r="V2828" s="10"/>
      <c r="W2828" s="12"/>
      <c r="X2828" s="5"/>
      <c r="Y2828" s="11"/>
      <c r="Z2828" s="2"/>
      <c r="AA2828" s="64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2"/>
      <c r="DH2828" s="1"/>
      <c r="DI2828" s="1"/>
      <c r="DJ2828" s="1"/>
      <c r="DK2828" s="1"/>
      <c r="DL2828" s="1"/>
      <c r="DM2828" s="1"/>
    </row>
    <row r="2829" spans="1:117" x14ac:dyDescent="0.2">
      <c r="A2829" s="97"/>
      <c r="B2829" s="5"/>
      <c r="C2829" s="5"/>
      <c r="D2829" s="63"/>
      <c r="E2829" s="11"/>
      <c r="F2829" s="143"/>
      <c r="G2829" s="9"/>
      <c r="H2829" s="64"/>
      <c r="I2829" s="64"/>
      <c r="J2829" s="1"/>
      <c r="K2829" s="1"/>
      <c r="L2829" s="5"/>
      <c r="M2829" s="12"/>
      <c r="N2829" s="12"/>
      <c r="O2829" s="5"/>
      <c r="P2829" s="5"/>
      <c r="Q2829" s="10"/>
      <c r="R2829" s="37"/>
      <c r="S2829" s="5"/>
      <c r="T2829" s="6"/>
      <c r="U2829" s="10"/>
      <c r="V2829" s="10"/>
      <c r="W2829" s="12"/>
      <c r="X2829" s="5"/>
      <c r="Y2829" s="11"/>
      <c r="Z2829" s="2"/>
      <c r="AA2829" s="64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2"/>
      <c r="DH2829" s="1"/>
      <c r="DI2829" s="1"/>
      <c r="DJ2829" s="1"/>
      <c r="DK2829" s="1"/>
      <c r="DL2829" s="1"/>
      <c r="DM2829" s="1"/>
    </row>
    <row r="2830" spans="1:117" x14ac:dyDescent="0.2">
      <c r="A2830" s="97"/>
      <c r="B2830" s="5"/>
      <c r="C2830" s="5"/>
      <c r="D2830" s="63"/>
      <c r="E2830" s="11"/>
      <c r="F2830" s="143"/>
      <c r="G2830" s="9"/>
      <c r="H2830" s="64"/>
      <c r="I2830" s="64"/>
      <c r="J2830" s="1"/>
      <c r="K2830" s="1"/>
      <c r="L2830" s="5"/>
      <c r="M2830" s="12"/>
      <c r="N2830" s="12"/>
      <c r="O2830" s="5"/>
      <c r="P2830" s="5"/>
      <c r="Q2830" s="10"/>
      <c r="R2830" s="37"/>
      <c r="S2830" s="5"/>
      <c r="T2830" s="6"/>
      <c r="U2830" s="10"/>
      <c r="V2830" s="10"/>
      <c r="W2830" s="12"/>
      <c r="X2830" s="5"/>
      <c r="Y2830" s="11"/>
      <c r="Z2830" s="2"/>
      <c r="AA2830" s="64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2"/>
      <c r="DH2830" s="1"/>
      <c r="DI2830" s="1"/>
      <c r="DJ2830" s="1"/>
      <c r="DK2830" s="1"/>
      <c r="DL2830" s="1"/>
      <c r="DM2830" s="1"/>
    </row>
    <row r="2831" spans="1:117" x14ac:dyDescent="0.2">
      <c r="A2831" s="97"/>
      <c r="B2831" s="5"/>
      <c r="C2831" s="5"/>
      <c r="D2831" s="63"/>
      <c r="E2831" s="11"/>
      <c r="F2831" s="143"/>
      <c r="G2831" s="9"/>
      <c r="H2831" s="64"/>
      <c r="I2831" s="64"/>
      <c r="J2831" s="1"/>
      <c r="K2831" s="1"/>
      <c r="L2831" s="5"/>
      <c r="M2831" s="12"/>
      <c r="N2831" s="12"/>
      <c r="O2831" s="5"/>
      <c r="P2831" s="5"/>
      <c r="Q2831" s="10"/>
      <c r="R2831" s="37"/>
      <c r="S2831" s="5"/>
      <c r="T2831" s="6"/>
      <c r="U2831" s="10"/>
      <c r="V2831" s="10"/>
      <c r="W2831" s="12"/>
      <c r="X2831" s="5"/>
      <c r="Y2831" s="11"/>
      <c r="Z2831" s="2"/>
      <c r="AA2831" s="64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2"/>
      <c r="DH2831" s="1"/>
      <c r="DI2831" s="1"/>
      <c r="DJ2831" s="1"/>
      <c r="DK2831" s="1"/>
      <c r="DL2831" s="1"/>
      <c r="DM2831" s="1"/>
    </row>
    <row r="2832" spans="1:117" x14ac:dyDescent="0.2">
      <c r="A2832" s="97"/>
      <c r="B2832" s="5"/>
      <c r="C2832" s="5"/>
      <c r="D2832" s="63"/>
      <c r="E2832" s="11"/>
      <c r="F2832" s="143"/>
      <c r="G2832" s="9"/>
      <c r="H2832" s="64"/>
      <c r="I2832" s="64"/>
      <c r="J2832" s="1"/>
      <c r="K2832" s="1"/>
      <c r="L2832" s="5"/>
      <c r="M2832" s="12"/>
      <c r="N2832" s="12"/>
      <c r="O2832" s="5"/>
      <c r="P2832" s="5"/>
      <c r="Q2832" s="10"/>
      <c r="R2832" s="37"/>
      <c r="S2832" s="5"/>
      <c r="T2832" s="6"/>
      <c r="U2832" s="10"/>
      <c r="V2832" s="10"/>
      <c r="W2832" s="12"/>
      <c r="X2832" s="5"/>
      <c r="Y2832" s="11"/>
      <c r="Z2832" s="2"/>
      <c r="AA2832" s="64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2"/>
      <c r="DH2832" s="1"/>
      <c r="DI2832" s="1"/>
      <c r="DJ2832" s="1"/>
      <c r="DK2832" s="1"/>
      <c r="DL2832" s="1"/>
      <c r="DM2832" s="1"/>
    </row>
    <row r="2833" spans="1:117" x14ac:dyDescent="0.2">
      <c r="A2833" s="97"/>
      <c r="B2833" s="5"/>
      <c r="C2833" s="5"/>
      <c r="D2833" s="63"/>
      <c r="E2833" s="11"/>
      <c r="F2833" s="143"/>
      <c r="G2833" s="9"/>
      <c r="H2833" s="64"/>
      <c r="I2833" s="64"/>
      <c r="J2833" s="1"/>
      <c r="K2833" s="1"/>
      <c r="L2833" s="5"/>
      <c r="M2833" s="12"/>
      <c r="N2833" s="12"/>
      <c r="O2833" s="5"/>
      <c r="P2833" s="5"/>
      <c r="Q2833" s="10"/>
      <c r="R2833" s="37"/>
      <c r="S2833" s="5"/>
      <c r="T2833" s="6"/>
      <c r="U2833" s="10"/>
      <c r="V2833" s="10"/>
      <c r="W2833" s="12"/>
      <c r="X2833" s="5"/>
      <c r="Y2833" s="11"/>
      <c r="Z2833" s="2"/>
      <c r="AA2833" s="64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2"/>
      <c r="DH2833" s="1"/>
      <c r="DI2833" s="1"/>
      <c r="DJ2833" s="1"/>
      <c r="DK2833" s="1"/>
      <c r="DL2833" s="1"/>
      <c r="DM2833" s="1"/>
    </row>
    <row r="2834" spans="1:117" x14ac:dyDescent="0.2">
      <c r="A2834" s="97"/>
      <c r="B2834" s="5"/>
      <c r="C2834" s="5"/>
      <c r="D2834" s="63"/>
      <c r="E2834" s="11"/>
      <c r="F2834" s="143"/>
      <c r="G2834" s="9"/>
      <c r="H2834" s="64"/>
      <c r="I2834" s="64"/>
      <c r="J2834" s="1"/>
      <c r="K2834" s="1"/>
      <c r="L2834" s="5"/>
      <c r="M2834" s="12"/>
      <c r="N2834" s="12"/>
      <c r="O2834" s="5"/>
      <c r="P2834" s="5"/>
      <c r="Q2834" s="10"/>
      <c r="R2834" s="37"/>
      <c r="S2834" s="5"/>
      <c r="T2834" s="6"/>
      <c r="U2834" s="10"/>
      <c r="V2834" s="10"/>
      <c r="W2834" s="12"/>
      <c r="X2834" s="5"/>
      <c r="Y2834" s="11"/>
      <c r="Z2834" s="2"/>
      <c r="AA2834" s="64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2"/>
      <c r="DH2834" s="1"/>
      <c r="DI2834" s="1"/>
      <c r="DJ2834" s="1"/>
      <c r="DK2834" s="1"/>
      <c r="DL2834" s="1"/>
      <c r="DM2834" s="1"/>
    </row>
    <row r="2835" spans="1:117" x14ac:dyDescent="0.2">
      <c r="A2835" s="97"/>
      <c r="B2835" s="5"/>
      <c r="C2835" s="5"/>
      <c r="D2835" s="63"/>
      <c r="E2835" s="11"/>
      <c r="F2835" s="143"/>
      <c r="G2835" s="9"/>
      <c r="H2835" s="64"/>
      <c r="I2835" s="64"/>
      <c r="J2835" s="1"/>
      <c r="K2835" s="1"/>
      <c r="L2835" s="5"/>
      <c r="M2835" s="12"/>
      <c r="N2835" s="12"/>
      <c r="O2835" s="5"/>
      <c r="P2835" s="5"/>
      <c r="Q2835" s="10"/>
      <c r="R2835" s="37"/>
      <c r="S2835" s="5"/>
      <c r="T2835" s="6"/>
      <c r="U2835" s="10"/>
      <c r="V2835" s="10"/>
      <c r="W2835" s="12"/>
      <c r="X2835" s="5"/>
      <c r="Y2835" s="11"/>
      <c r="Z2835" s="2"/>
      <c r="AA2835" s="64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2"/>
      <c r="DH2835" s="1"/>
      <c r="DI2835" s="1"/>
      <c r="DJ2835" s="1"/>
      <c r="DK2835" s="1"/>
      <c r="DL2835" s="1"/>
      <c r="DM2835" s="1"/>
    </row>
    <row r="2836" spans="1:117" x14ac:dyDescent="0.2">
      <c r="A2836" s="97"/>
      <c r="B2836" s="5"/>
      <c r="C2836" s="5"/>
      <c r="D2836" s="63"/>
      <c r="E2836" s="11"/>
      <c r="F2836" s="143"/>
      <c r="G2836" s="9"/>
      <c r="H2836" s="64"/>
      <c r="I2836" s="64"/>
      <c r="J2836" s="1"/>
      <c r="K2836" s="1"/>
      <c r="L2836" s="5"/>
      <c r="M2836" s="12"/>
      <c r="N2836" s="12"/>
      <c r="O2836" s="5"/>
      <c r="P2836" s="5"/>
      <c r="Q2836" s="10"/>
      <c r="R2836" s="37"/>
      <c r="S2836" s="5"/>
      <c r="T2836" s="6"/>
      <c r="U2836" s="10"/>
      <c r="V2836" s="10"/>
      <c r="W2836" s="12"/>
      <c r="X2836" s="5"/>
      <c r="Y2836" s="11"/>
      <c r="Z2836" s="2"/>
      <c r="AA2836" s="64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2"/>
      <c r="DH2836" s="1"/>
      <c r="DI2836" s="1"/>
      <c r="DJ2836" s="1"/>
      <c r="DK2836" s="1"/>
      <c r="DL2836" s="1"/>
      <c r="DM2836" s="1"/>
    </row>
    <row r="2837" spans="1:117" x14ac:dyDescent="0.2">
      <c r="A2837" s="97"/>
      <c r="B2837" s="5"/>
      <c r="C2837" s="5"/>
      <c r="D2837" s="63"/>
      <c r="E2837" s="11"/>
      <c r="F2837" s="143"/>
      <c r="G2837" s="9"/>
      <c r="H2837" s="64"/>
      <c r="I2837" s="64"/>
      <c r="J2837" s="1"/>
      <c r="K2837" s="1"/>
      <c r="L2837" s="5"/>
      <c r="M2837" s="12"/>
      <c r="N2837" s="12"/>
      <c r="O2837" s="5"/>
      <c r="P2837" s="5"/>
      <c r="Q2837" s="10"/>
      <c r="R2837" s="37"/>
      <c r="S2837" s="5"/>
      <c r="T2837" s="6"/>
      <c r="U2837" s="10"/>
      <c r="V2837" s="10"/>
      <c r="W2837" s="12"/>
      <c r="X2837" s="5"/>
      <c r="Y2837" s="11"/>
      <c r="Z2837" s="2"/>
      <c r="AA2837" s="64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2"/>
      <c r="DH2837" s="1"/>
      <c r="DI2837" s="1"/>
      <c r="DJ2837" s="1"/>
      <c r="DK2837" s="1"/>
      <c r="DL2837" s="1"/>
      <c r="DM2837" s="1"/>
    </row>
    <row r="2838" spans="1:117" x14ac:dyDescent="0.2">
      <c r="A2838" s="97"/>
      <c r="B2838" s="5"/>
      <c r="C2838" s="5"/>
      <c r="D2838" s="63"/>
      <c r="E2838" s="11"/>
      <c r="F2838" s="143"/>
      <c r="G2838" s="9"/>
      <c r="H2838" s="64"/>
      <c r="I2838" s="64"/>
      <c r="J2838" s="1"/>
      <c r="K2838" s="1"/>
      <c r="L2838" s="5"/>
      <c r="M2838" s="12"/>
      <c r="N2838" s="12"/>
      <c r="O2838" s="5"/>
      <c r="P2838" s="5"/>
      <c r="Q2838" s="10"/>
      <c r="R2838" s="37"/>
      <c r="S2838" s="5"/>
      <c r="T2838" s="6"/>
      <c r="U2838" s="10"/>
      <c r="V2838" s="10"/>
      <c r="W2838" s="12"/>
      <c r="X2838" s="5"/>
      <c r="Y2838" s="11"/>
      <c r="Z2838" s="2"/>
      <c r="AA2838" s="64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2"/>
      <c r="DH2838" s="1"/>
      <c r="DI2838" s="1"/>
      <c r="DJ2838" s="1"/>
      <c r="DK2838" s="1"/>
      <c r="DL2838" s="1"/>
      <c r="DM2838" s="1"/>
    </row>
    <row r="2839" spans="1:117" x14ac:dyDescent="0.2">
      <c r="A2839" s="97"/>
      <c r="B2839" s="5"/>
      <c r="C2839" s="5"/>
      <c r="D2839" s="63"/>
      <c r="E2839" s="11"/>
      <c r="F2839" s="143"/>
      <c r="G2839" s="9"/>
      <c r="H2839" s="64"/>
      <c r="I2839" s="64"/>
      <c r="J2839" s="1"/>
      <c r="K2839" s="1"/>
      <c r="L2839" s="5"/>
      <c r="M2839" s="12"/>
      <c r="N2839" s="12"/>
      <c r="O2839" s="5"/>
      <c r="P2839" s="5"/>
      <c r="Q2839" s="10"/>
      <c r="R2839" s="37"/>
      <c r="S2839" s="5"/>
      <c r="T2839" s="6"/>
      <c r="U2839" s="10"/>
      <c r="V2839" s="10"/>
      <c r="W2839" s="12"/>
      <c r="X2839" s="5"/>
      <c r="Y2839" s="11"/>
      <c r="Z2839" s="2"/>
      <c r="AA2839" s="64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2"/>
      <c r="DH2839" s="1"/>
      <c r="DI2839" s="1"/>
      <c r="DJ2839" s="1"/>
      <c r="DK2839" s="1"/>
      <c r="DL2839" s="1"/>
      <c r="DM2839" s="1"/>
    </row>
    <row r="2840" spans="1:117" x14ac:dyDescent="0.2">
      <c r="A2840" s="97"/>
      <c r="B2840" s="5"/>
      <c r="C2840" s="5"/>
      <c r="D2840" s="63"/>
      <c r="E2840" s="11"/>
      <c r="F2840" s="143"/>
      <c r="G2840" s="9"/>
      <c r="H2840" s="64"/>
      <c r="I2840" s="64"/>
      <c r="J2840" s="1"/>
      <c r="K2840" s="1"/>
      <c r="L2840" s="5"/>
      <c r="M2840" s="12"/>
      <c r="N2840" s="12"/>
      <c r="O2840" s="5"/>
      <c r="P2840" s="5"/>
      <c r="Q2840" s="10"/>
      <c r="R2840" s="37"/>
      <c r="S2840" s="5"/>
      <c r="T2840" s="6"/>
      <c r="U2840" s="10"/>
      <c r="V2840" s="10"/>
      <c r="W2840" s="12"/>
      <c r="X2840" s="5"/>
      <c r="Y2840" s="11"/>
      <c r="Z2840" s="2"/>
      <c r="AA2840" s="64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2"/>
      <c r="DH2840" s="1"/>
      <c r="DI2840" s="1"/>
      <c r="DJ2840" s="1"/>
      <c r="DK2840" s="1"/>
      <c r="DL2840" s="1"/>
      <c r="DM2840" s="1"/>
    </row>
    <row r="2841" spans="1:117" x14ac:dyDescent="0.2">
      <c r="A2841" s="97"/>
      <c r="B2841" s="5"/>
      <c r="C2841" s="5"/>
      <c r="D2841" s="63"/>
      <c r="E2841" s="11"/>
      <c r="F2841" s="143"/>
      <c r="G2841" s="9"/>
      <c r="H2841" s="64"/>
      <c r="I2841" s="64"/>
      <c r="J2841" s="1"/>
      <c r="K2841" s="1"/>
      <c r="L2841" s="5"/>
      <c r="M2841" s="12"/>
      <c r="N2841" s="12"/>
      <c r="O2841" s="5"/>
      <c r="P2841" s="5"/>
      <c r="Q2841" s="10"/>
      <c r="R2841" s="37"/>
      <c r="S2841" s="5"/>
      <c r="T2841" s="6"/>
      <c r="U2841" s="10"/>
      <c r="V2841" s="10"/>
      <c r="W2841" s="12"/>
      <c r="X2841" s="5"/>
      <c r="Y2841" s="11"/>
      <c r="Z2841" s="2"/>
      <c r="AA2841" s="64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2"/>
      <c r="DH2841" s="1"/>
      <c r="DI2841" s="1"/>
      <c r="DJ2841" s="1"/>
      <c r="DK2841" s="1"/>
      <c r="DL2841" s="1"/>
      <c r="DM2841" s="1"/>
    </row>
    <row r="2842" spans="1:117" x14ac:dyDescent="0.2">
      <c r="A2842" s="97"/>
      <c r="B2842" s="5"/>
      <c r="C2842" s="5"/>
      <c r="D2842" s="63"/>
      <c r="E2842" s="11"/>
      <c r="F2842" s="143"/>
      <c r="G2842" s="9"/>
      <c r="H2842" s="64"/>
      <c r="I2842" s="64"/>
      <c r="J2842" s="1"/>
      <c r="K2842" s="1"/>
      <c r="L2842" s="5"/>
      <c r="M2842" s="12"/>
      <c r="N2842" s="12"/>
      <c r="O2842" s="5"/>
      <c r="P2842" s="5"/>
      <c r="Q2842" s="10"/>
      <c r="R2842" s="37"/>
      <c r="S2842" s="5"/>
      <c r="T2842" s="6"/>
      <c r="U2842" s="10"/>
      <c r="V2842" s="10"/>
      <c r="W2842" s="12"/>
      <c r="X2842" s="5"/>
      <c r="Y2842" s="11"/>
      <c r="Z2842" s="2"/>
      <c r="AA2842" s="64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2"/>
      <c r="DH2842" s="1"/>
      <c r="DI2842" s="1"/>
      <c r="DJ2842" s="1"/>
      <c r="DK2842" s="1"/>
      <c r="DL2842" s="1"/>
      <c r="DM2842" s="1"/>
    </row>
    <row r="2843" spans="1:117" x14ac:dyDescent="0.2">
      <c r="A2843" s="97"/>
      <c r="B2843" s="5"/>
      <c r="C2843" s="5"/>
      <c r="D2843" s="63"/>
      <c r="E2843" s="11"/>
      <c r="F2843" s="143"/>
      <c r="G2843" s="9"/>
      <c r="H2843" s="64"/>
      <c r="I2843" s="64"/>
      <c r="J2843" s="1"/>
      <c r="K2843" s="1"/>
      <c r="L2843" s="5"/>
      <c r="M2843" s="12"/>
      <c r="N2843" s="12"/>
      <c r="O2843" s="5"/>
      <c r="P2843" s="5"/>
      <c r="Q2843" s="10"/>
      <c r="R2843" s="37"/>
      <c r="S2843" s="5"/>
      <c r="T2843" s="6"/>
      <c r="U2843" s="10"/>
      <c r="V2843" s="10"/>
      <c r="W2843" s="12"/>
      <c r="X2843" s="5"/>
      <c r="Y2843" s="11"/>
      <c r="Z2843" s="2"/>
      <c r="AA2843" s="64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2"/>
      <c r="DH2843" s="1"/>
      <c r="DI2843" s="1"/>
      <c r="DJ2843" s="1"/>
      <c r="DK2843" s="1"/>
      <c r="DL2843" s="1"/>
      <c r="DM2843" s="1"/>
    </row>
    <row r="2844" spans="1:117" x14ac:dyDescent="0.2">
      <c r="A2844" s="97"/>
      <c r="B2844" s="5"/>
      <c r="C2844" s="5"/>
      <c r="D2844" s="63"/>
      <c r="E2844" s="11"/>
      <c r="F2844" s="143"/>
      <c r="G2844" s="9"/>
      <c r="H2844" s="64"/>
      <c r="I2844" s="64"/>
      <c r="J2844" s="1"/>
      <c r="K2844" s="1"/>
      <c r="L2844" s="5"/>
      <c r="M2844" s="12"/>
      <c r="N2844" s="12"/>
      <c r="O2844" s="5"/>
      <c r="P2844" s="5"/>
      <c r="Q2844" s="10"/>
      <c r="R2844" s="37"/>
      <c r="S2844" s="5"/>
      <c r="T2844" s="6"/>
      <c r="U2844" s="10"/>
      <c r="V2844" s="10"/>
      <c r="W2844" s="12"/>
      <c r="X2844" s="5"/>
      <c r="Y2844" s="11"/>
      <c r="Z2844" s="2"/>
      <c r="AA2844" s="64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2"/>
      <c r="DH2844" s="1"/>
      <c r="DI2844" s="1"/>
      <c r="DJ2844" s="1"/>
      <c r="DK2844" s="1"/>
      <c r="DL2844" s="1"/>
      <c r="DM2844" s="1"/>
    </row>
    <row r="2845" spans="1:117" x14ac:dyDescent="0.2">
      <c r="A2845" s="97"/>
      <c r="B2845" s="5"/>
      <c r="C2845" s="5"/>
      <c r="D2845" s="63"/>
      <c r="E2845" s="11"/>
      <c r="F2845" s="143"/>
      <c r="G2845" s="9"/>
      <c r="H2845" s="64"/>
      <c r="I2845" s="64"/>
      <c r="J2845" s="1"/>
      <c r="K2845" s="1"/>
      <c r="L2845" s="5"/>
      <c r="M2845" s="12"/>
      <c r="N2845" s="12"/>
      <c r="O2845" s="5"/>
      <c r="P2845" s="5"/>
      <c r="Q2845" s="10"/>
      <c r="R2845" s="37"/>
      <c r="S2845" s="5"/>
      <c r="T2845" s="6"/>
      <c r="U2845" s="10"/>
      <c r="V2845" s="10"/>
      <c r="W2845" s="12"/>
      <c r="X2845" s="5"/>
      <c r="Y2845" s="11"/>
      <c r="Z2845" s="2"/>
      <c r="AA2845" s="64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2"/>
      <c r="DH2845" s="1"/>
      <c r="DI2845" s="1"/>
      <c r="DJ2845" s="1"/>
      <c r="DK2845" s="1"/>
      <c r="DL2845" s="1"/>
      <c r="DM2845" s="1"/>
    </row>
    <row r="2846" spans="1:117" x14ac:dyDescent="0.2">
      <c r="A2846" s="97"/>
      <c r="B2846" s="5"/>
      <c r="C2846" s="5"/>
      <c r="D2846" s="63"/>
      <c r="E2846" s="11"/>
      <c r="F2846" s="143"/>
      <c r="G2846" s="9"/>
      <c r="H2846" s="64"/>
      <c r="I2846" s="64"/>
      <c r="J2846" s="1"/>
      <c r="K2846" s="1"/>
      <c r="L2846" s="5"/>
      <c r="M2846" s="12"/>
      <c r="N2846" s="12"/>
      <c r="O2846" s="5"/>
      <c r="P2846" s="5"/>
      <c r="Q2846" s="10"/>
      <c r="R2846" s="37"/>
      <c r="S2846" s="5"/>
      <c r="T2846" s="6"/>
      <c r="U2846" s="10"/>
      <c r="V2846" s="10"/>
      <c r="W2846" s="12"/>
      <c r="X2846" s="5"/>
      <c r="Y2846" s="11"/>
      <c r="Z2846" s="2"/>
      <c r="AA2846" s="64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2"/>
      <c r="DH2846" s="1"/>
      <c r="DI2846" s="1"/>
      <c r="DJ2846" s="1"/>
      <c r="DK2846" s="1"/>
      <c r="DL2846" s="1"/>
      <c r="DM2846" s="1"/>
    </row>
    <row r="2847" spans="1:117" x14ac:dyDescent="0.2">
      <c r="A2847" s="97"/>
      <c r="B2847" s="5"/>
      <c r="C2847" s="5"/>
      <c r="D2847" s="63"/>
      <c r="E2847" s="11"/>
      <c r="F2847" s="143"/>
      <c r="G2847" s="9"/>
      <c r="H2847" s="64"/>
      <c r="I2847" s="64"/>
      <c r="J2847" s="1"/>
      <c r="K2847" s="1"/>
      <c r="L2847" s="5"/>
      <c r="M2847" s="12"/>
      <c r="N2847" s="12"/>
      <c r="O2847" s="5"/>
      <c r="P2847" s="5"/>
      <c r="Q2847" s="10"/>
      <c r="R2847" s="37"/>
      <c r="S2847" s="5"/>
      <c r="T2847" s="6"/>
      <c r="U2847" s="10"/>
      <c r="V2847" s="10"/>
      <c r="W2847" s="12"/>
      <c r="X2847" s="5"/>
      <c r="Y2847" s="11"/>
      <c r="Z2847" s="2"/>
      <c r="AA2847" s="64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2"/>
      <c r="DH2847" s="1"/>
      <c r="DI2847" s="1"/>
      <c r="DJ2847" s="1"/>
      <c r="DK2847" s="1"/>
      <c r="DL2847" s="1"/>
      <c r="DM2847" s="1"/>
    </row>
    <row r="2848" spans="1:117" x14ac:dyDescent="0.2">
      <c r="A2848" s="97"/>
      <c r="B2848" s="5"/>
      <c r="C2848" s="5"/>
      <c r="D2848" s="63"/>
      <c r="E2848" s="11"/>
      <c r="F2848" s="143"/>
      <c r="G2848" s="9"/>
      <c r="H2848" s="64"/>
      <c r="I2848" s="64"/>
      <c r="J2848" s="1"/>
      <c r="K2848" s="1"/>
      <c r="L2848" s="5"/>
      <c r="M2848" s="12"/>
      <c r="N2848" s="12"/>
      <c r="O2848" s="5"/>
      <c r="P2848" s="5"/>
      <c r="Q2848" s="10"/>
      <c r="R2848" s="37"/>
      <c r="S2848" s="5"/>
      <c r="T2848" s="6"/>
      <c r="U2848" s="10"/>
      <c r="V2848" s="10"/>
      <c r="W2848" s="12"/>
      <c r="X2848" s="5"/>
      <c r="Y2848" s="11"/>
      <c r="Z2848" s="2"/>
      <c r="AA2848" s="64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2"/>
      <c r="DH2848" s="1"/>
      <c r="DI2848" s="1"/>
      <c r="DJ2848" s="1"/>
      <c r="DK2848" s="1"/>
      <c r="DL2848" s="1"/>
      <c r="DM2848" s="1"/>
    </row>
    <row r="2849" spans="1:117" x14ac:dyDescent="0.2">
      <c r="A2849" s="97"/>
      <c r="B2849" s="5"/>
      <c r="C2849" s="5"/>
      <c r="D2849" s="63"/>
      <c r="E2849" s="11"/>
      <c r="F2849" s="143"/>
      <c r="G2849" s="9"/>
      <c r="H2849" s="64"/>
      <c r="I2849" s="64"/>
      <c r="J2849" s="1"/>
      <c r="K2849" s="1"/>
      <c r="L2849" s="5"/>
      <c r="M2849" s="12"/>
      <c r="N2849" s="12"/>
      <c r="O2849" s="5"/>
      <c r="P2849" s="5"/>
      <c r="Q2849" s="10"/>
      <c r="R2849" s="37"/>
      <c r="S2849" s="5"/>
      <c r="T2849" s="6"/>
      <c r="U2849" s="10"/>
      <c r="V2849" s="10"/>
      <c r="W2849" s="12"/>
      <c r="X2849" s="5"/>
      <c r="Y2849" s="11"/>
      <c r="Z2849" s="2"/>
      <c r="AA2849" s="64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2"/>
      <c r="DH2849" s="1"/>
      <c r="DI2849" s="1"/>
      <c r="DJ2849" s="1"/>
      <c r="DK2849" s="1"/>
      <c r="DL2849" s="1"/>
      <c r="DM2849" s="1"/>
    </row>
    <row r="2850" spans="1:117" x14ac:dyDescent="0.2">
      <c r="A2850" s="97"/>
      <c r="B2850" s="5"/>
      <c r="C2850" s="5"/>
      <c r="D2850" s="63"/>
      <c r="E2850" s="11"/>
      <c r="F2850" s="143"/>
      <c r="G2850" s="9"/>
      <c r="H2850" s="64"/>
      <c r="I2850" s="64"/>
      <c r="J2850" s="1"/>
      <c r="K2850" s="1"/>
      <c r="L2850" s="5"/>
      <c r="M2850" s="12"/>
      <c r="N2850" s="12"/>
      <c r="O2850" s="5"/>
      <c r="P2850" s="5"/>
      <c r="Q2850" s="10"/>
      <c r="R2850" s="37"/>
      <c r="S2850" s="5"/>
      <c r="T2850" s="6"/>
      <c r="U2850" s="10"/>
      <c r="V2850" s="10"/>
      <c r="W2850" s="12"/>
      <c r="X2850" s="5"/>
      <c r="Y2850" s="11"/>
      <c r="Z2850" s="2"/>
      <c r="AA2850" s="64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2"/>
      <c r="DH2850" s="1"/>
      <c r="DI2850" s="1"/>
      <c r="DJ2850" s="1"/>
      <c r="DK2850" s="1"/>
      <c r="DL2850" s="1"/>
      <c r="DM2850" s="1"/>
    </row>
    <row r="2851" spans="1:117" x14ac:dyDescent="0.2">
      <c r="A2851" s="97"/>
      <c r="B2851" s="5"/>
      <c r="C2851" s="5"/>
      <c r="D2851" s="63"/>
      <c r="E2851" s="11"/>
      <c r="F2851" s="143"/>
      <c r="G2851" s="9"/>
      <c r="H2851" s="64"/>
      <c r="I2851" s="64"/>
      <c r="J2851" s="1"/>
      <c r="K2851" s="1"/>
      <c r="L2851" s="5"/>
      <c r="M2851" s="12"/>
      <c r="N2851" s="12"/>
      <c r="O2851" s="5"/>
      <c r="P2851" s="5"/>
      <c r="Q2851" s="10"/>
      <c r="R2851" s="37"/>
      <c r="S2851" s="5"/>
      <c r="T2851" s="6"/>
      <c r="U2851" s="10"/>
      <c r="V2851" s="10"/>
      <c r="W2851" s="12"/>
      <c r="X2851" s="5"/>
      <c r="Y2851" s="11"/>
      <c r="Z2851" s="2"/>
      <c r="AA2851" s="64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2"/>
      <c r="DH2851" s="1"/>
      <c r="DI2851" s="1"/>
      <c r="DJ2851" s="1"/>
      <c r="DK2851" s="1"/>
      <c r="DL2851" s="1"/>
      <c r="DM2851" s="1"/>
    </row>
    <row r="2852" spans="1:117" x14ac:dyDescent="0.2">
      <c r="A2852" s="97"/>
      <c r="B2852" s="5"/>
      <c r="C2852" s="5"/>
      <c r="D2852" s="63"/>
      <c r="E2852" s="11"/>
      <c r="F2852" s="143"/>
      <c r="G2852" s="9"/>
      <c r="H2852" s="64"/>
      <c r="I2852" s="64"/>
      <c r="J2852" s="1"/>
      <c r="K2852" s="1"/>
      <c r="L2852" s="5"/>
      <c r="M2852" s="12"/>
      <c r="N2852" s="12"/>
      <c r="O2852" s="5"/>
      <c r="P2852" s="5"/>
      <c r="Q2852" s="10"/>
      <c r="R2852" s="37"/>
      <c r="S2852" s="5"/>
      <c r="T2852" s="6"/>
      <c r="U2852" s="10"/>
      <c r="V2852" s="10"/>
      <c r="W2852" s="12"/>
      <c r="X2852" s="5"/>
      <c r="Y2852" s="11"/>
      <c r="Z2852" s="2"/>
      <c r="AA2852" s="64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2"/>
      <c r="DH2852" s="1"/>
      <c r="DI2852" s="1"/>
      <c r="DJ2852" s="1"/>
      <c r="DK2852" s="1"/>
      <c r="DL2852" s="1"/>
      <c r="DM2852" s="1"/>
    </row>
    <row r="2853" spans="1:117" x14ac:dyDescent="0.2">
      <c r="A2853" s="97"/>
      <c r="B2853" s="5"/>
      <c r="C2853" s="5"/>
      <c r="D2853" s="63"/>
      <c r="E2853" s="11"/>
      <c r="F2853" s="143"/>
      <c r="G2853" s="9"/>
      <c r="H2853" s="64"/>
      <c r="I2853" s="64"/>
      <c r="J2853" s="1"/>
      <c r="K2853" s="1"/>
      <c r="L2853" s="5"/>
      <c r="M2853" s="12"/>
      <c r="N2853" s="12"/>
      <c r="O2853" s="5"/>
      <c r="P2853" s="5"/>
      <c r="Q2853" s="10"/>
      <c r="R2853" s="37"/>
      <c r="S2853" s="5"/>
      <c r="T2853" s="6"/>
      <c r="U2853" s="10"/>
      <c r="V2853" s="10"/>
      <c r="W2853" s="12"/>
      <c r="X2853" s="5"/>
      <c r="Y2853" s="11"/>
      <c r="Z2853" s="2"/>
      <c r="AA2853" s="64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2"/>
      <c r="DH2853" s="1"/>
      <c r="DI2853" s="1"/>
      <c r="DJ2853" s="1"/>
      <c r="DK2853" s="1"/>
      <c r="DL2853" s="1"/>
      <c r="DM2853" s="1"/>
    </row>
    <row r="2854" spans="1:117" x14ac:dyDescent="0.2">
      <c r="A2854" s="97"/>
      <c r="B2854" s="5"/>
      <c r="C2854" s="5"/>
      <c r="D2854" s="63"/>
      <c r="E2854" s="11"/>
      <c r="F2854" s="143"/>
      <c r="G2854" s="9"/>
      <c r="H2854" s="64"/>
      <c r="I2854" s="64"/>
      <c r="J2854" s="1"/>
      <c r="K2854" s="1"/>
      <c r="L2854" s="5"/>
      <c r="M2854" s="12"/>
      <c r="N2854" s="12"/>
      <c r="O2854" s="5"/>
      <c r="P2854" s="5"/>
      <c r="Q2854" s="10"/>
      <c r="R2854" s="37"/>
      <c r="S2854" s="5"/>
      <c r="T2854" s="6"/>
      <c r="U2854" s="10"/>
      <c r="V2854" s="10"/>
      <c r="W2854" s="12"/>
      <c r="X2854" s="5"/>
      <c r="Y2854" s="11"/>
      <c r="Z2854" s="2"/>
      <c r="AA2854" s="64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2"/>
      <c r="DH2854" s="1"/>
      <c r="DI2854" s="1"/>
      <c r="DJ2854" s="1"/>
      <c r="DK2854" s="1"/>
      <c r="DL2854" s="1"/>
      <c r="DM2854" s="1"/>
    </row>
    <row r="2855" spans="1:117" x14ac:dyDescent="0.2">
      <c r="A2855" s="97"/>
      <c r="B2855" s="5"/>
      <c r="C2855" s="5"/>
      <c r="D2855" s="63"/>
      <c r="E2855" s="11"/>
      <c r="F2855" s="143"/>
      <c r="G2855" s="9"/>
      <c r="H2855" s="64"/>
      <c r="I2855" s="64"/>
      <c r="J2855" s="1"/>
      <c r="K2855" s="1"/>
      <c r="L2855" s="5"/>
      <c r="M2855" s="12"/>
      <c r="N2855" s="12"/>
      <c r="O2855" s="5"/>
      <c r="P2855" s="5"/>
      <c r="Q2855" s="10"/>
      <c r="R2855" s="37"/>
      <c r="S2855" s="5"/>
      <c r="T2855" s="6"/>
      <c r="U2855" s="10"/>
      <c r="V2855" s="10"/>
      <c r="W2855" s="12"/>
      <c r="X2855" s="5"/>
      <c r="Y2855" s="11"/>
      <c r="Z2855" s="2"/>
      <c r="AA2855" s="64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2"/>
      <c r="DH2855" s="1"/>
      <c r="DI2855" s="1"/>
      <c r="DJ2855" s="1"/>
      <c r="DK2855" s="1"/>
      <c r="DL2855" s="1"/>
      <c r="DM2855" s="1"/>
    </row>
    <row r="2856" spans="1:117" x14ac:dyDescent="0.2">
      <c r="A2856" s="97"/>
      <c r="B2856" s="5"/>
      <c r="C2856" s="5"/>
      <c r="D2856" s="63"/>
      <c r="E2856" s="11"/>
      <c r="F2856" s="143"/>
      <c r="G2856" s="9"/>
      <c r="H2856" s="64"/>
      <c r="I2856" s="64"/>
      <c r="J2856" s="1"/>
      <c r="K2856" s="1"/>
      <c r="L2856" s="5"/>
      <c r="M2856" s="12"/>
      <c r="N2856" s="12"/>
      <c r="O2856" s="5"/>
      <c r="P2856" s="5"/>
      <c r="Q2856" s="10"/>
      <c r="R2856" s="37"/>
      <c r="S2856" s="5"/>
      <c r="T2856" s="6"/>
      <c r="U2856" s="10"/>
      <c r="V2856" s="10"/>
      <c r="W2856" s="12"/>
      <c r="X2856" s="5"/>
      <c r="Y2856" s="11"/>
      <c r="Z2856" s="2"/>
      <c r="AA2856" s="64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2"/>
      <c r="DH2856" s="1"/>
      <c r="DI2856" s="1"/>
      <c r="DJ2856" s="1"/>
      <c r="DK2856" s="1"/>
      <c r="DL2856" s="1"/>
      <c r="DM2856" s="1"/>
    </row>
    <row r="2857" spans="1:117" x14ac:dyDescent="0.2">
      <c r="A2857" s="97"/>
      <c r="B2857" s="5"/>
      <c r="C2857" s="5"/>
      <c r="D2857" s="63"/>
      <c r="E2857" s="11"/>
      <c r="F2857" s="143"/>
      <c r="G2857" s="9"/>
      <c r="H2857" s="64"/>
      <c r="I2857" s="64"/>
      <c r="J2857" s="1"/>
      <c r="K2857" s="1"/>
      <c r="L2857" s="5"/>
      <c r="M2857" s="12"/>
      <c r="N2857" s="12"/>
      <c r="O2857" s="5"/>
      <c r="P2857" s="5"/>
      <c r="Q2857" s="10"/>
      <c r="R2857" s="37"/>
      <c r="S2857" s="5"/>
      <c r="T2857" s="6"/>
      <c r="U2857" s="10"/>
      <c r="V2857" s="10"/>
      <c r="W2857" s="12"/>
      <c r="X2857" s="5"/>
      <c r="Y2857" s="11"/>
      <c r="Z2857" s="2"/>
      <c r="AA2857" s="64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2"/>
      <c r="DH2857" s="1"/>
      <c r="DI2857" s="1"/>
      <c r="DJ2857" s="1"/>
      <c r="DK2857" s="1"/>
      <c r="DL2857" s="1"/>
      <c r="DM2857" s="1"/>
    </row>
    <row r="2858" spans="1:117" x14ac:dyDescent="0.2">
      <c r="A2858" s="97"/>
      <c r="B2858" s="5"/>
      <c r="C2858" s="5"/>
      <c r="D2858" s="63"/>
      <c r="E2858" s="11"/>
      <c r="F2858" s="143"/>
      <c r="G2858" s="9"/>
      <c r="H2858" s="64"/>
      <c r="I2858" s="64"/>
      <c r="J2858" s="1"/>
      <c r="K2858" s="1"/>
      <c r="L2858" s="5"/>
      <c r="M2858" s="12"/>
      <c r="N2858" s="12"/>
      <c r="O2858" s="5"/>
      <c r="P2858" s="5"/>
      <c r="Q2858" s="10"/>
      <c r="R2858" s="37"/>
      <c r="S2858" s="5"/>
      <c r="T2858" s="6"/>
      <c r="U2858" s="10"/>
      <c r="V2858" s="10"/>
      <c r="W2858" s="12"/>
      <c r="X2858" s="5"/>
      <c r="Y2858" s="11"/>
      <c r="Z2858" s="2"/>
      <c r="AA2858" s="64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2"/>
      <c r="DH2858" s="1"/>
      <c r="DI2858" s="1"/>
      <c r="DJ2858" s="1"/>
      <c r="DK2858" s="1"/>
      <c r="DL2858" s="1"/>
      <c r="DM2858" s="1"/>
    </row>
    <row r="2859" spans="1:117" x14ac:dyDescent="0.2">
      <c r="A2859" s="97"/>
      <c r="B2859" s="5"/>
      <c r="C2859" s="5"/>
      <c r="D2859" s="63"/>
      <c r="E2859" s="11"/>
      <c r="F2859" s="143"/>
      <c r="G2859" s="9"/>
      <c r="H2859" s="64"/>
      <c r="I2859" s="64"/>
      <c r="J2859" s="1"/>
      <c r="K2859" s="1"/>
      <c r="L2859" s="5"/>
      <c r="M2859" s="12"/>
      <c r="N2859" s="12"/>
      <c r="O2859" s="5"/>
      <c r="P2859" s="5"/>
      <c r="Q2859" s="10"/>
      <c r="R2859" s="37"/>
      <c r="S2859" s="5"/>
      <c r="T2859" s="6"/>
      <c r="U2859" s="10"/>
      <c r="V2859" s="10"/>
      <c r="W2859" s="12"/>
      <c r="X2859" s="5"/>
      <c r="Y2859" s="11"/>
      <c r="Z2859" s="2"/>
      <c r="AA2859" s="64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2"/>
      <c r="DH2859" s="1"/>
      <c r="DI2859" s="1"/>
      <c r="DJ2859" s="1"/>
      <c r="DK2859" s="1"/>
      <c r="DL2859" s="1"/>
      <c r="DM2859" s="1"/>
    </row>
    <row r="2860" spans="1:117" x14ac:dyDescent="0.2">
      <c r="A2860" s="97"/>
      <c r="B2860" s="5"/>
      <c r="C2860" s="5"/>
      <c r="D2860" s="63"/>
      <c r="E2860" s="11"/>
      <c r="F2860" s="143"/>
      <c r="G2860" s="9"/>
      <c r="H2860" s="64"/>
      <c r="I2860" s="64"/>
      <c r="J2860" s="1"/>
      <c r="K2860" s="1"/>
      <c r="L2860" s="5"/>
      <c r="M2860" s="12"/>
      <c r="N2860" s="12"/>
      <c r="O2860" s="5"/>
      <c r="P2860" s="5"/>
      <c r="Q2860" s="10"/>
      <c r="R2860" s="37"/>
      <c r="S2860" s="5"/>
      <c r="T2860" s="6"/>
      <c r="U2860" s="10"/>
      <c r="V2860" s="10"/>
      <c r="W2860" s="12"/>
      <c r="X2860" s="5"/>
      <c r="Y2860" s="11"/>
      <c r="Z2860" s="2"/>
      <c r="AA2860" s="64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2"/>
      <c r="DH2860" s="1"/>
      <c r="DI2860" s="1"/>
      <c r="DJ2860" s="1"/>
      <c r="DK2860" s="1"/>
      <c r="DL2860" s="1"/>
      <c r="DM2860" s="1"/>
    </row>
    <row r="2861" spans="1:117" x14ac:dyDescent="0.2">
      <c r="A2861" s="97"/>
      <c r="B2861" s="5"/>
      <c r="C2861" s="5"/>
      <c r="D2861" s="63"/>
      <c r="E2861" s="11"/>
      <c r="F2861" s="143"/>
      <c r="G2861" s="9"/>
      <c r="H2861" s="64"/>
      <c r="I2861" s="64"/>
      <c r="J2861" s="1"/>
      <c r="K2861" s="1"/>
      <c r="L2861" s="5"/>
      <c r="M2861" s="12"/>
      <c r="N2861" s="12"/>
      <c r="O2861" s="5"/>
      <c r="P2861" s="5"/>
      <c r="Q2861" s="10"/>
      <c r="R2861" s="37"/>
      <c r="S2861" s="5"/>
      <c r="T2861" s="6"/>
      <c r="U2861" s="10"/>
      <c r="V2861" s="10"/>
      <c r="W2861" s="12"/>
      <c r="X2861" s="5"/>
      <c r="Y2861" s="11"/>
      <c r="Z2861" s="2"/>
      <c r="AA2861" s="64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2"/>
      <c r="DH2861" s="1"/>
      <c r="DI2861" s="1"/>
      <c r="DJ2861" s="1"/>
      <c r="DK2861" s="1"/>
      <c r="DL2861" s="1"/>
      <c r="DM2861" s="1"/>
    </row>
    <row r="2862" spans="1:117" x14ac:dyDescent="0.2">
      <c r="A2862" s="97"/>
      <c r="B2862" s="5"/>
      <c r="C2862" s="5"/>
      <c r="D2862" s="63"/>
      <c r="E2862" s="11"/>
      <c r="F2862" s="143"/>
      <c r="G2862" s="9"/>
      <c r="H2862" s="64"/>
      <c r="I2862" s="64"/>
      <c r="J2862" s="1"/>
      <c r="K2862" s="1"/>
      <c r="L2862" s="5"/>
      <c r="M2862" s="12"/>
      <c r="N2862" s="12"/>
      <c r="O2862" s="5"/>
      <c r="P2862" s="5"/>
      <c r="Q2862" s="10"/>
      <c r="R2862" s="37"/>
      <c r="S2862" s="5"/>
      <c r="T2862" s="6"/>
      <c r="U2862" s="10"/>
      <c r="V2862" s="10"/>
      <c r="W2862" s="12"/>
      <c r="X2862" s="5"/>
      <c r="Y2862" s="11"/>
      <c r="Z2862" s="2"/>
      <c r="AA2862" s="64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2"/>
      <c r="DH2862" s="1"/>
      <c r="DI2862" s="1"/>
      <c r="DJ2862" s="1"/>
      <c r="DK2862" s="1"/>
      <c r="DL2862" s="1"/>
      <c r="DM2862" s="1"/>
    </row>
    <row r="2863" spans="1:117" x14ac:dyDescent="0.2">
      <c r="A2863" s="97"/>
      <c r="B2863" s="5"/>
      <c r="C2863" s="5"/>
      <c r="D2863" s="63"/>
      <c r="E2863" s="11"/>
      <c r="F2863" s="143"/>
      <c r="G2863" s="9"/>
      <c r="H2863" s="64"/>
      <c r="I2863" s="64"/>
      <c r="J2863" s="1"/>
      <c r="K2863" s="1"/>
      <c r="L2863" s="5"/>
      <c r="M2863" s="12"/>
      <c r="N2863" s="12"/>
      <c r="O2863" s="5"/>
      <c r="P2863" s="5"/>
      <c r="Q2863" s="10"/>
      <c r="R2863" s="37"/>
      <c r="S2863" s="5"/>
      <c r="T2863" s="6"/>
      <c r="U2863" s="10"/>
      <c r="V2863" s="10"/>
      <c r="W2863" s="12"/>
      <c r="X2863" s="5"/>
      <c r="Y2863" s="11"/>
      <c r="Z2863" s="2"/>
      <c r="AA2863" s="64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2"/>
      <c r="DH2863" s="1"/>
      <c r="DI2863" s="1"/>
      <c r="DJ2863" s="1"/>
      <c r="DK2863" s="1"/>
      <c r="DL2863" s="1"/>
      <c r="DM2863" s="1"/>
    </row>
    <row r="2864" spans="1:117" x14ac:dyDescent="0.2">
      <c r="A2864" s="97"/>
      <c r="B2864" s="5"/>
      <c r="C2864" s="5"/>
      <c r="D2864" s="63"/>
      <c r="E2864" s="11"/>
      <c r="F2864" s="143"/>
      <c r="G2864" s="9"/>
      <c r="H2864" s="64"/>
      <c r="I2864" s="64"/>
      <c r="J2864" s="1"/>
      <c r="K2864" s="1"/>
      <c r="L2864" s="5"/>
      <c r="M2864" s="12"/>
      <c r="N2864" s="12"/>
      <c r="O2864" s="5"/>
      <c r="P2864" s="5"/>
      <c r="Q2864" s="10"/>
      <c r="R2864" s="37"/>
      <c r="S2864" s="5"/>
      <c r="T2864" s="6"/>
      <c r="U2864" s="10"/>
      <c r="V2864" s="10"/>
      <c r="W2864" s="12"/>
      <c r="X2864" s="5"/>
      <c r="Y2864" s="11"/>
      <c r="Z2864" s="2"/>
      <c r="AA2864" s="64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2"/>
      <c r="DH2864" s="1"/>
      <c r="DI2864" s="1"/>
      <c r="DJ2864" s="1"/>
      <c r="DK2864" s="1"/>
      <c r="DL2864" s="1"/>
      <c r="DM2864" s="1"/>
    </row>
    <row r="2865" spans="1:117" x14ac:dyDescent="0.2">
      <c r="A2865" s="97"/>
      <c r="B2865" s="5"/>
      <c r="C2865" s="5"/>
      <c r="D2865" s="63"/>
      <c r="E2865" s="11"/>
      <c r="F2865" s="143"/>
      <c r="G2865" s="9"/>
      <c r="H2865" s="64"/>
      <c r="I2865" s="64"/>
      <c r="J2865" s="1"/>
      <c r="K2865" s="1"/>
      <c r="L2865" s="5"/>
      <c r="M2865" s="12"/>
      <c r="N2865" s="12"/>
      <c r="O2865" s="5"/>
      <c r="P2865" s="5"/>
      <c r="Q2865" s="10"/>
      <c r="R2865" s="37"/>
      <c r="S2865" s="5"/>
      <c r="T2865" s="6"/>
      <c r="U2865" s="10"/>
      <c r="V2865" s="10"/>
      <c r="W2865" s="12"/>
      <c r="X2865" s="5"/>
      <c r="Y2865" s="11"/>
      <c r="Z2865" s="2"/>
      <c r="AA2865" s="64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2"/>
      <c r="DH2865" s="1"/>
      <c r="DI2865" s="1"/>
      <c r="DJ2865" s="1"/>
      <c r="DK2865" s="1"/>
      <c r="DL2865" s="1"/>
      <c r="DM2865" s="1"/>
    </row>
    <row r="2866" spans="1:117" x14ac:dyDescent="0.2">
      <c r="A2866" s="97"/>
      <c r="B2866" s="5"/>
      <c r="C2866" s="5"/>
      <c r="D2866" s="63"/>
      <c r="E2866" s="11"/>
      <c r="F2866" s="143"/>
      <c r="G2866" s="9"/>
      <c r="H2866" s="64"/>
      <c r="I2866" s="64"/>
      <c r="J2866" s="1"/>
      <c r="K2866" s="1"/>
      <c r="L2866" s="5"/>
      <c r="M2866" s="12"/>
      <c r="N2866" s="12"/>
      <c r="O2866" s="5"/>
      <c r="P2866" s="5"/>
      <c r="Q2866" s="10"/>
      <c r="R2866" s="37"/>
      <c r="S2866" s="5"/>
      <c r="T2866" s="6"/>
      <c r="U2866" s="10"/>
      <c r="V2866" s="10"/>
      <c r="W2866" s="12"/>
      <c r="X2866" s="5"/>
      <c r="Y2866" s="11"/>
      <c r="Z2866" s="2"/>
      <c r="AA2866" s="64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2"/>
      <c r="DH2866" s="1"/>
      <c r="DI2866" s="1"/>
      <c r="DJ2866" s="1"/>
      <c r="DK2866" s="1"/>
      <c r="DL2866" s="1"/>
      <c r="DM2866" s="1"/>
    </row>
    <row r="2867" spans="1:117" x14ac:dyDescent="0.2">
      <c r="A2867" s="97"/>
      <c r="B2867" s="5"/>
      <c r="C2867" s="5"/>
      <c r="D2867" s="63"/>
      <c r="E2867" s="11"/>
      <c r="F2867" s="143"/>
      <c r="G2867" s="9"/>
      <c r="H2867" s="64"/>
      <c r="I2867" s="64"/>
      <c r="J2867" s="1"/>
      <c r="K2867" s="1"/>
      <c r="L2867" s="5"/>
      <c r="M2867" s="12"/>
      <c r="N2867" s="12"/>
      <c r="O2867" s="5"/>
      <c r="P2867" s="5"/>
      <c r="Q2867" s="10"/>
      <c r="R2867" s="37"/>
      <c r="S2867" s="5"/>
      <c r="T2867" s="6"/>
      <c r="U2867" s="10"/>
      <c r="V2867" s="10"/>
      <c r="W2867" s="12"/>
      <c r="X2867" s="5"/>
      <c r="Y2867" s="11"/>
      <c r="Z2867" s="2"/>
      <c r="AA2867" s="64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2"/>
      <c r="DH2867" s="1"/>
      <c r="DI2867" s="1"/>
      <c r="DJ2867" s="1"/>
      <c r="DK2867" s="1"/>
      <c r="DL2867" s="1"/>
      <c r="DM2867" s="1"/>
    </row>
    <row r="2868" spans="1:117" x14ac:dyDescent="0.2">
      <c r="A2868" s="97"/>
      <c r="B2868" s="5"/>
      <c r="C2868" s="5"/>
      <c r="D2868" s="63"/>
      <c r="E2868" s="11"/>
      <c r="F2868" s="143"/>
      <c r="G2868" s="9"/>
      <c r="H2868" s="64"/>
      <c r="I2868" s="64"/>
      <c r="J2868" s="1"/>
      <c r="K2868" s="1"/>
      <c r="L2868" s="5"/>
      <c r="M2868" s="12"/>
      <c r="N2868" s="12"/>
      <c r="O2868" s="5"/>
      <c r="P2868" s="5"/>
      <c r="Q2868" s="10"/>
      <c r="R2868" s="37"/>
      <c r="S2868" s="5"/>
      <c r="T2868" s="6"/>
      <c r="U2868" s="10"/>
      <c r="V2868" s="10"/>
      <c r="W2868" s="12"/>
      <c r="X2868" s="5"/>
      <c r="Y2868" s="11"/>
      <c r="Z2868" s="2"/>
      <c r="AA2868" s="64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2"/>
      <c r="DH2868" s="1"/>
      <c r="DI2868" s="1"/>
      <c r="DJ2868" s="1"/>
      <c r="DK2868" s="1"/>
      <c r="DL2868" s="1"/>
      <c r="DM2868" s="1"/>
    </row>
    <row r="2869" spans="1:117" x14ac:dyDescent="0.2">
      <c r="A2869" s="97"/>
      <c r="B2869" s="5"/>
      <c r="C2869" s="5"/>
      <c r="D2869" s="63"/>
      <c r="E2869" s="11"/>
      <c r="F2869" s="143"/>
      <c r="G2869" s="9"/>
      <c r="H2869" s="64"/>
      <c r="I2869" s="64"/>
      <c r="J2869" s="1"/>
      <c r="K2869" s="1"/>
      <c r="L2869" s="5"/>
      <c r="M2869" s="12"/>
      <c r="N2869" s="12"/>
      <c r="O2869" s="5"/>
      <c r="P2869" s="5"/>
      <c r="Q2869" s="10"/>
      <c r="R2869" s="37"/>
      <c r="S2869" s="5"/>
      <c r="T2869" s="6"/>
      <c r="U2869" s="10"/>
      <c r="V2869" s="10"/>
      <c r="W2869" s="12"/>
      <c r="X2869" s="5"/>
      <c r="Y2869" s="11"/>
      <c r="Z2869" s="2"/>
      <c r="AA2869" s="64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2"/>
      <c r="DH2869" s="1"/>
      <c r="DI2869" s="1"/>
      <c r="DJ2869" s="1"/>
      <c r="DK2869" s="1"/>
      <c r="DL2869" s="1"/>
      <c r="DM2869" s="1"/>
    </row>
    <row r="2870" spans="1:117" x14ac:dyDescent="0.2">
      <c r="A2870" s="97"/>
      <c r="B2870" s="5"/>
      <c r="C2870" s="5"/>
      <c r="D2870" s="63"/>
      <c r="E2870" s="11"/>
      <c r="F2870" s="143"/>
      <c r="G2870" s="9"/>
      <c r="H2870" s="64"/>
      <c r="I2870" s="64"/>
      <c r="J2870" s="1"/>
      <c r="K2870" s="1"/>
      <c r="L2870" s="5"/>
      <c r="M2870" s="12"/>
      <c r="N2870" s="12"/>
      <c r="O2870" s="5"/>
      <c r="P2870" s="5"/>
      <c r="Q2870" s="10"/>
      <c r="R2870" s="37"/>
      <c r="S2870" s="5"/>
      <c r="T2870" s="6"/>
      <c r="U2870" s="10"/>
      <c r="V2870" s="10"/>
      <c r="W2870" s="12"/>
      <c r="X2870" s="5"/>
      <c r="Y2870" s="11"/>
      <c r="Z2870" s="2"/>
      <c r="AA2870" s="64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2"/>
      <c r="DH2870" s="1"/>
      <c r="DI2870" s="1"/>
      <c r="DJ2870" s="1"/>
      <c r="DK2870" s="1"/>
      <c r="DL2870" s="1"/>
      <c r="DM2870" s="1"/>
    </row>
    <row r="2871" spans="1:117" x14ac:dyDescent="0.2">
      <c r="A2871" s="97"/>
      <c r="B2871" s="5"/>
      <c r="C2871" s="5"/>
      <c r="D2871" s="63"/>
      <c r="E2871" s="11"/>
      <c r="F2871" s="143"/>
      <c r="G2871" s="9"/>
      <c r="H2871" s="64"/>
      <c r="I2871" s="64"/>
      <c r="J2871" s="1"/>
      <c r="K2871" s="1"/>
      <c r="L2871" s="5"/>
      <c r="M2871" s="12"/>
      <c r="N2871" s="12"/>
      <c r="O2871" s="5"/>
      <c r="P2871" s="5"/>
      <c r="Q2871" s="10"/>
      <c r="R2871" s="37"/>
      <c r="S2871" s="5"/>
      <c r="T2871" s="6"/>
      <c r="U2871" s="10"/>
      <c r="V2871" s="10"/>
      <c r="W2871" s="12"/>
      <c r="X2871" s="5"/>
      <c r="Y2871" s="11"/>
      <c r="Z2871" s="2"/>
      <c r="AA2871" s="64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2"/>
      <c r="DH2871" s="1"/>
      <c r="DI2871" s="1"/>
      <c r="DJ2871" s="1"/>
      <c r="DK2871" s="1"/>
      <c r="DL2871" s="1"/>
      <c r="DM2871" s="1"/>
    </row>
    <row r="2872" spans="1:117" x14ac:dyDescent="0.2">
      <c r="A2872" s="97"/>
      <c r="B2872" s="5"/>
      <c r="C2872" s="5"/>
      <c r="D2872" s="63"/>
      <c r="E2872" s="11"/>
      <c r="F2872" s="143"/>
      <c r="G2872" s="9"/>
      <c r="H2872" s="64"/>
      <c r="I2872" s="64"/>
      <c r="J2872" s="1"/>
      <c r="K2872" s="1"/>
      <c r="L2872" s="5"/>
      <c r="M2872" s="12"/>
      <c r="N2872" s="12"/>
      <c r="O2872" s="5"/>
      <c r="P2872" s="5"/>
      <c r="Q2872" s="10"/>
      <c r="R2872" s="37"/>
      <c r="S2872" s="5"/>
      <c r="T2872" s="6"/>
      <c r="U2872" s="10"/>
      <c r="V2872" s="10"/>
      <c r="W2872" s="12"/>
      <c r="X2872" s="5"/>
      <c r="Y2872" s="11"/>
      <c r="Z2872" s="2"/>
      <c r="AA2872" s="64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2"/>
      <c r="DH2872" s="1"/>
      <c r="DI2872" s="1"/>
      <c r="DJ2872" s="1"/>
      <c r="DK2872" s="1"/>
      <c r="DL2872" s="1"/>
      <c r="DM2872" s="1"/>
    </row>
    <row r="2873" spans="1:117" x14ac:dyDescent="0.2">
      <c r="A2873" s="97"/>
      <c r="B2873" s="5"/>
      <c r="C2873" s="5"/>
      <c r="D2873" s="63"/>
      <c r="E2873" s="11"/>
      <c r="F2873" s="143"/>
      <c r="G2873" s="9"/>
      <c r="H2873" s="64"/>
      <c r="I2873" s="64"/>
      <c r="J2873" s="1"/>
      <c r="K2873" s="1"/>
      <c r="L2873" s="5"/>
      <c r="M2873" s="12"/>
      <c r="N2873" s="12"/>
      <c r="O2873" s="5"/>
      <c r="P2873" s="5"/>
      <c r="Q2873" s="10"/>
      <c r="R2873" s="37"/>
      <c r="S2873" s="5"/>
      <c r="T2873" s="6"/>
      <c r="U2873" s="10"/>
      <c r="V2873" s="10"/>
      <c r="W2873" s="12"/>
      <c r="X2873" s="5"/>
      <c r="Y2873" s="11"/>
      <c r="Z2873" s="2"/>
      <c r="AA2873" s="64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2"/>
      <c r="DH2873" s="1"/>
      <c r="DI2873" s="1"/>
      <c r="DJ2873" s="1"/>
      <c r="DK2873" s="1"/>
      <c r="DL2873" s="1"/>
      <c r="DM2873" s="1"/>
    </row>
    <row r="2874" spans="1:117" x14ac:dyDescent="0.2">
      <c r="A2874" s="97"/>
      <c r="B2874" s="5"/>
      <c r="C2874" s="5"/>
      <c r="D2874" s="63"/>
      <c r="E2874" s="11"/>
      <c r="F2874" s="143"/>
      <c r="G2874" s="9"/>
      <c r="H2874" s="64"/>
      <c r="I2874" s="64"/>
      <c r="J2874" s="1"/>
      <c r="K2874" s="1"/>
      <c r="L2874" s="5"/>
      <c r="M2874" s="12"/>
      <c r="N2874" s="12"/>
      <c r="O2874" s="5"/>
      <c r="P2874" s="5"/>
      <c r="Q2874" s="10"/>
      <c r="R2874" s="37"/>
      <c r="S2874" s="5"/>
      <c r="T2874" s="6"/>
      <c r="U2874" s="10"/>
      <c r="V2874" s="10"/>
      <c r="W2874" s="12"/>
      <c r="X2874" s="5"/>
      <c r="Y2874" s="11"/>
      <c r="Z2874" s="2"/>
      <c r="AA2874" s="64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2"/>
      <c r="DH2874" s="1"/>
      <c r="DI2874" s="1"/>
      <c r="DJ2874" s="1"/>
      <c r="DK2874" s="1"/>
      <c r="DL2874" s="1"/>
      <c r="DM2874" s="1"/>
    </row>
    <row r="2875" spans="1:117" x14ac:dyDescent="0.2">
      <c r="A2875" s="97"/>
      <c r="B2875" s="5"/>
      <c r="C2875" s="5"/>
      <c r="D2875" s="63"/>
      <c r="E2875" s="11"/>
      <c r="F2875" s="143"/>
      <c r="G2875" s="9"/>
      <c r="H2875" s="64"/>
      <c r="I2875" s="64"/>
      <c r="J2875" s="1"/>
      <c r="K2875" s="1"/>
      <c r="L2875" s="5"/>
      <c r="M2875" s="12"/>
      <c r="N2875" s="12"/>
      <c r="O2875" s="5"/>
      <c r="P2875" s="5"/>
      <c r="Q2875" s="10"/>
      <c r="R2875" s="37"/>
      <c r="S2875" s="5"/>
      <c r="T2875" s="6"/>
      <c r="U2875" s="10"/>
      <c r="V2875" s="10"/>
      <c r="W2875" s="12"/>
      <c r="X2875" s="5"/>
      <c r="Y2875" s="11"/>
      <c r="Z2875" s="2"/>
      <c r="AA2875" s="64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2"/>
      <c r="DH2875" s="1"/>
      <c r="DI2875" s="1"/>
      <c r="DJ2875" s="1"/>
      <c r="DK2875" s="1"/>
      <c r="DL2875" s="1"/>
      <c r="DM2875" s="1"/>
    </row>
    <row r="2876" spans="1:117" x14ac:dyDescent="0.2">
      <c r="A2876" s="97"/>
      <c r="B2876" s="5"/>
      <c r="C2876" s="5"/>
      <c r="D2876" s="63"/>
      <c r="E2876" s="11"/>
      <c r="F2876" s="143"/>
      <c r="G2876" s="9"/>
      <c r="H2876" s="64"/>
      <c r="I2876" s="64"/>
      <c r="J2876" s="1"/>
      <c r="K2876" s="1"/>
      <c r="L2876" s="5"/>
      <c r="M2876" s="12"/>
      <c r="N2876" s="12"/>
      <c r="O2876" s="5"/>
      <c r="P2876" s="5"/>
      <c r="Q2876" s="10"/>
      <c r="R2876" s="37"/>
      <c r="S2876" s="5"/>
      <c r="T2876" s="6"/>
      <c r="U2876" s="10"/>
      <c r="V2876" s="10"/>
      <c r="W2876" s="12"/>
      <c r="X2876" s="5"/>
      <c r="Y2876" s="11"/>
      <c r="Z2876" s="2"/>
      <c r="AA2876" s="64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2"/>
      <c r="DH2876" s="1"/>
      <c r="DI2876" s="1"/>
      <c r="DJ2876" s="1"/>
      <c r="DK2876" s="1"/>
      <c r="DL2876" s="1"/>
      <c r="DM2876" s="1"/>
    </row>
    <row r="2877" spans="1:117" x14ac:dyDescent="0.2">
      <c r="A2877" s="97"/>
      <c r="B2877" s="5"/>
      <c r="C2877" s="5"/>
      <c r="D2877" s="63"/>
      <c r="E2877" s="11"/>
      <c r="F2877" s="143"/>
      <c r="G2877" s="9"/>
      <c r="H2877" s="64"/>
      <c r="I2877" s="64"/>
      <c r="J2877" s="1"/>
      <c r="K2877" s="1"/>
      <c r="L2877" s="5"/>
      <c r="M2877" s="12"/>
      <c r="N2877" s="12"/>
      <c r="O2877" s="5"/>
      <c r="P2877" s="5"/>
      <c r="Q2877" s="10"/>
      <c r="R2877" s="37"/>
      <c r="S2877" s="5"/>
      <c r="T2877" s="6"/>
      <c r="U2877" s="10"/>
      <c r="V2877" s="10"/>
      <c r="W2877" s="12"/>
      <c r="X2877" s="5"/>
      <c r="Y2877" s="11"/>
      <c r="Z2877" s="2"/>
      <c r="AA2877" s="64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2"/>
      <c r="DH2877" s="1"/>
      <c r="DI2877" s="1"/>
      <c r="DJ2877" s="1"/>
      <c r="DK2877" s="1"/>
      <c r="DL2877" s="1"/>
      <c r="DM2877" s="1"/>
    </row>
    <row r="2878" spans="1:117" x14ac:dyDescent="0.2">
      <c r="A2878" s="97"/>
      <c r="B2878" s="5"/>
      <c r="C2878" s="5"/>
      <c r="D2878" s="63"/>
      <c r="E2878" s="11"/>
      <c r="F2878" s="143"/>
      <c r="G2878" s="9"/>
      <c r="H2878" s="64"/>
      <c r="I2878" s="64"/>
      <c r="J2878" s="1"/>
      <c r="K2878" s="1"/>
      <c r="L2878" s="5"/>
      <c r="M2878" s="12"/>
      <c r="N2878" s="12"/>
      <c r="O2878" s="5"/>
      <c r="P2878" s="5"/>
      <c r="Q2878" s="10"/>
      <c r="R2878" s="37"/>
      <c r="S2878" s="5"/>
      <c r="T2878" s="6"/>
      <c r="U2878" s="10"/>
      <c r="V2878" s="10"/>
      <c r="W2878" s="12"/>
      <c r="X2878" s="5"/>
      <c r="Y2878" s="11"/>
      <c r="Z2878" s="2"/>
      <c r="AA2878" s="64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2"/>
      <c r="DH2878" s="1"/>
      <c r="DI2878" s="1"/>
      <c r="DJ2878" s="1"/>
      <c r="DK2878" s="1"/>
      <c r="DL2878" s="1"/>
      <c r="DM2878" s="1"/>
    </row>
    <row r="2879" spans="1:117" x14ac:dyDescent="0.2">
      <c r="A2879" s="97"/>
      <c r="B2879" s="5"/>
      <c r="C2879" s="5"/>
      <c r="D2879" s="63"/>
      <c r="E2879" s="11"/>
      <c r="F2879" s="143"/>
      <c r="G2879" s="9"/>
      <c r="H2879" s="64"/>
      <c r="I2879" s="64"/>
      <c r="J2879" s="1"/>
      <c r="K2879" s="1"/>
      <c r="L2879" s="5"/>
      <c r="M2879" s="12"/>
      <c r="N2879" s="12"/>
      <c r="O2879" s="5"/>
      <c r="P2879" s="5"/>
      <c r="Q2879" s="10"/>
      <c r="R2879" s="37"/>
      <c r="S2879" s="5"/>
      <c r="T2879" s="6"/>
      <c r="U2879" s="10"/>
      <c r="V2879" s="10"/>
      <c r="W2879" s="12"/>
      <c r="X2879" s="5"/>
      <c r="Y2879" s="11"/>
      <c r="Z2879" s="2"/>
      <c r="AA2879" s="64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2"/>
      <c r="DH2879" s="1"/>
      <c r="DI2879" s="1"/>
      <c r="DJ2879" s="1"/>
      <c r="DK2879" s="1"/>
      <c r="DL2879" s="1"/>
      <c r="DM2879" s="1"/>
    </row>
    <row r="2880" spans="1:117" x14ac:dyDescent="0.2">
      <c r="A2880" s="97"/>
      <c r="B2880" s="5"/>
      <c r="C2880" s="5"/>
      <c r="D2880" s="63"/>
      <c r="E2880" s="11"/>
      <c r="F2880" s="143"/>
      <c r="G2880" s="9"/>
      <c r="H2880" s="64"/>
      <c r="I2880" s="64"/>
      <c r="J2880" s="1"/>
      <c r="K2880" s="1"/>
      <c r="L2880" s="5"/>
      <c r="M2880" s="12"/>
      <c r="N2880" s="12"/>
      <c r="O2880" s="5"/>
      <c r="P2880" s="5"/>
      <c r="Q2880" s="10"/>
      <c r="R2880" s="37"/>
      <c r="S2880" s="5"/>
      <c r="T2880" s="6"/>
      <c r="U2880" s="10"/>
      <c r="V2880" s="10"/>
      <c r="W2880" s="12"/>
      <c r="X2880" s="5"/>
      <c r="Y2880" s="11"/>
      <c r="Z2880" s="2"/>
      <c r="AA2880" s="64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2"/>
      <c r="DH2880" s="1"/>
      <c r="DI2880" s="1"/>
      <c r="DJ2880" s="1"/>
      <c r="DK2880" s="1"/>
      <c r="DL2880" s="1"/>
      <c r="DM2880" s="1"/>
    </row>
    <row r="2881" spans="1:117" x14ac:dyDescent="0.2">
      <c r="A2881" s="97"/>
      <c r="B2881" s="5"/>
      <c r="C2881" s="5"/>
      <c r="D2881" s="63"/>
      <c r="E2881" s="11"/>
      <c r="F2881" s="143"/>
      <c r="G2881" s="9"/>
      <c r="H2881" s="64"/>
      <c r="I2881" s="64"/>
      <c r="J2881" s="1"/>
      <c r="K2881" s="1"/>
      <c r="L2881" s="5"/>
      <c r="M2881" s="12"/>
      <c r="N2881" s="12"/>
      <c r="O2881" s="5"/>
      <c r="P2881" s="5"/>
      <c r="Q2881" s="10"/>
      <c r="R2881" s="37"/>
      <c r="S2881" s="5"/>
      <c r="T2881" s="6"/>
      <c r="U2881" s="10"/>
      <c r="V2881" s="10"/>
      <c r="W2881" s="12"/>
      <c r="X2881" s="5"/>
      <c r="Y2881" s="11"/>
      <c r="Z2881" s="2"/>
      <c r="AA2881" s="64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2"/>
      <c r="DH2881" s="1"/>
      <c r="DI2881" s="1"/>
      <c r="DJ2881" s="1"/>
      <c r="DK2881" s="1"/>
      <c r="DL2881" s="1"/>
      <c r="DM2881" s="1"/>
    </row>
    <row r="2882" spans="1:117" x14ac:dyDescent="0.2">
      <c r="A2882" s="97"/>
      <c r="B2882" s="5"/>
      <c r="C2882" s="5"/>
      <c r="D2882" s="63"/>
      <c r="E2882" s="11"/>
      <c r="F2882" s="143"/>
      <c r="G2882" s="9"/>
      <c r="H2882" s="64"/>
      <c r="I2882" s="64"/>
      <c r="J2882" s="1"/>
      <c r="K2882" s="1"/>
      <c r="L2882" s="5"/>
      <c r="M2882" s="12"/>
      <c r="N2882" s="12"/>
      <c r="O2882" s="5"/>
      <c r="P2882" s="5"/>
      <c r="Q2882" s="10"/>
      <c r="R2882" s="37"/>
      <c r="S2882" s="5"/>
      <c r="T2882" s="6"/>
      <c r="U2882" s="10"/>
      <c r="V2882" s="10"/>
      <c r="W2882" s="12"/>
      <c r="X2882" s="5"/>
      <c r="Y2882" s="11"/>
      <c r="Z2882" s="2"/>
      <c r="AA2882" s="64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2"/>
      <c r="DH2882" s="1"/>
      <c r="DI2882" s="1"/>
      <c r="DJ2882" s="1"/>
      <c r="DK2882" s="1"/>
      <c r="DL2882" s="1"/>
      <c r="DM2882" s="1"/>
    </row>
    <row r="2883" spans="1:117" x14ac:dyDescent="0.2">
      <c r="A2883" s="97"/>
      <c r="B2883" s="5"/>
      <c r="C2883" s="5"/>
      <c r="D2883" s="63"/>
      <c r="E2883" s="11"/>
      <c r="F2883" s="143"/>
      <c r="G2883" s="9"/>
      <c r="H2883" s="64"/>
      <c r="I2883" s="64"/>
      <c r="J2883" s="1"/>
      <c r="K2883" s="1"/>
      <c r="L2883" s="5"/>
      <c r="M2883" s="12"/>
      <c r="N2883" s="12"/>
      <c r="O2883" s="5"/>
      <c r="P2883" s="5"/>
      <c r="Q2883" s="10"/>
      <c r="R2883" s="37"/>
      <c r="S2883" s="5"/>
      <c r="T2883" s="6"/>
      <c r="U2883" s="10"/>
      <c r="V2883" s="10"/>
      <c r="W2883" s="12"/>
      <c r="X2883" s="5"/>
      <c r="Y2883" s="11"/>
      <c r="Z2883" s="2"/>
      <c r="AA2883" s="64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2"/>
      <c r="DH2883" s="1"/>
      <c r="DI2883" s="1"/>
      <c r="DJ2883" s="1"/>
      <c r="DK2883" s="1"/>
      <c r="DL2883" s="1"/>
      <c r="DM2883" s="1"/>
    </row>
    <row r="2884" spans="1:117" x14ac:dyDescent="0.2">
      <c r="A2884" s="97"/>
      <c r="B2884" s="5"/>
      <c r="C2884" s="5"/>
      <c r="D2884" s="63"/>
      <c r="E2884" s="11"/>
      <c r="F2884" s="143"/>
      <c r="G2884" s="9"/>
      <c r="H2884" s="64"/>
      <c r="I2884" s="64"/>
      <c r="J2884" s="1"/>
      <c r="K2884" s="1"/>
      <c r="L2884" s="5"/>
      <c r="M2884" s="12"/>
      <c r="N2884" s="12"/>
      <c r="O2884" s="5"/>
      <c r="P2884" s="5"/>
      <c r="Q2884" s="10"/>
      <c r="R2884" s="37"/>
      <c r="S2884" s="5"/>
      <c r="T2884" s="6"/>
      <c r="U2884" s="10"/>
      <c r="V2884" s="10"/>
      <c r="W2884" s="12"/>
      <c r="X2884" s="5"/>
      <c r="Y2884" s="11"/>
      <c r="Z2884" s="2"/>
      <c r="AA2884" s="64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2"/>
      <c r="DH2884" s="1"/>
      <c r="DI2884" s="1"/>
      <c r="DJ2884" s="1"/>
      <c r="DK2884" s="1"/>
      <c r="DL2884" s="1"/>
      <c r="DM2884" s="1"/>
    </row>
    <row r="2885" spans="1:117" x14ac:dyDescent="0.2">
      <c r="A2885" s="97"/>
      <c r="B2885" s="5"/>
      <c r="C2885" s="5"/>
      <c r="D2885" s="63"/>
      <c r="E2885" s="11"/>
      <c r="F2885" s="143"/>
      <c r="G2885" s="9"/>
      <c r="H2885" s="64"/>
      <c r="I2885" s="64"/>
      <c r="J2885" s="1"/>
      <c r="K2885" s="1"/>
      <c r="L2885" s="5"/>
      <c r="M2885" s="12"/>
      <c r="N2885" s="12"/>
      <c r="O2885" s="5"/>
      <c r="P2885" s="5"/>
      <c r="Q2885" s="10"/>
      <c r="R2885" s="37"/>
      <c r="S2885" s="5"/>
      <c r="T2885" s="6"/>
      <c r="U2885" s="10"/>
      <c r="V2885" s="10"/>
      <c r="W2885" s="12"/>
      <c r="X2885" s="5"/>
      <c r="Y2885" s="11"/>
      <c r="Z2885" s="2"/>
      <c r="AA2885" s="64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2"/>
      <c r="DH2885" s="1"/>
      <c r="DI2885" s="1"/>
      <c r="DJ2885" s="1"/>
      <c r="DK2885" s="1"/>
      <c r="DL2885" s="1"/>
      <c r="DM2885" s="1"/>
    </row>
    <row r="2886" spans="1:117" x14ac:dyDescent="0.2">
      <c r="A2886" s="97"/>
      <c r="B2886" s="5"/>
      <c r="C2886" s="5"/>
      <c r="D2886" s="63"/>
      <c r="E2886" s="11"/>
      <c r="F2886" s="143"/>
      <c r="G2886" s="9"/>
      <c r="H2886" s="64"/>
      <c r="I2886" s="64"/>
      <c r="J2886" s="1"/>
      <c r="K2886" s="1"/>
      <c r="L2886" s="5"/>
      <c r="M2886" s="12"/>
      <c r="N2886" s="12"/>
      <c r="O2886" s="5"/>
      <c r="P2886" s="5"/>
      <c r="Q2886" s="10"/>
      <c r="R2886" s="37"/>
      <c r="S2886" s="5"/>
      <c r="T2886" s="6"/>
      <c r="U2886" s="10"/>
      <c r="V2886" s="10"/>
      <c r="W2886" s="12"/>
      <c r="X2886" s="5"/>
      <c r="Y2886" s="11"/>
      <c r="Z2886" s="2"/>
      <c r="AA2886" s="64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2"/>
      <c r="DH2886" s="1"/>
      <c r="DI2886" s="1"/>
      <c r="DJ2886" s="1"/>
      <c r="DK2886" s="1"/>
      <c r="DL2886" s="1"/>
      <c r="DM2886" s="1"/>
    </row>
    <row r="2887" spans="1:117" x14ac:dyDescent="0.2">
      <c r="A2887" s="97"/>
      <c r="B2887" s="5"/>
      <c r="C2887" s="5"/>
      <c r="D2887" s="63"/>
      <c r="E2887" s="11"/>
      <c r="F2887" s="143"/>
      <c r="G2887" s="9"/>
      <c r="H2887" s="64"/>
      <c r="I2887" s="64"/>
      <c r="J2887" s="1"/>
      <c r="K2887" s="1"/>
      <c r="L2887" s="5"/>
      <c r="M2887" s="12"/>
      <c r="N2887" s="12"/>
      <c r="O2887" s="5"/>
      <c r="P2887" s="5"/>
      <c r="Q2887" s="10"/>
      <c r="R2887" s="37"/>
      <c r="S2887" s="5"/>
      <c r="T2887" s="6"/>
      <c r="U2887" s="10"/>
      <c r="V2887" s="10"/>
      <c r="W2887" s="12"/>
      <c r="X2887" s="5"/>
      <c r="Y2887" s="11"/>
      <c r="Z2887" s="2"/>
      <c r="AA2887" s="64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2"/>
      <c r="DH2887" s="1"/>
      <c r="DI2887" s="1"/>
      <c r="DJ2887" s="1"/>
      <c r="DK2887" s="1"/>
      <c r="DL2887" s="1"/>
      <c r="DM2887" s="1"/>
    </row>
    <row r="2888" spans="1:117" x14ac:dyDescent="0.2">
      <c r="A2888" s="97"/>
      <c r="B2888" s="5"/>
      <c r="C2888" s="5"/>
      <c r="D2888" s="63"/>
      <c r="E2888" s="11"/>
      <c r="F2888" s="143"/>
      <c r="G2888" s="9"/>
      <c r="H2888" s="64"/>
      <c r="I2888" s="64"/>
      <c r="J2888" s="1"/>
      <c r="K2888" s="1"/>
      <c r="L2888" s="5"/>
      <c r="M2888" s="12"/>
      <c r="N2888" s="12"/>
      <c r="O2888" s="5"/>
      <c r="P2888" s="5"/>
      <c r="Q2888" s="10"/>
      <c r="R2888" s="37"/>
      <c r="S2888" s="5"/>
      <c r="T2888" s="6"/>
      <c r="U2888" s="10"/>
      <c r="V2888" s="10"/>
      <c r="W2888" s="12"/>
      <c r="X2888" s="5"/>
      <c r="Y2888" s="11"/>
      <c r="Z2888" s="2"/>
      <c r="AA2888" s="64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2"/>
      <c r="DH2888" s="1"/>
      <c r="DI2888" s="1"/>
      <c r="DJ2888" s="1"/>
      <c r="DK2888" s="1"/>
      <c r="DL2888" s="1"/>
      <c r="DM2888" s="1"/>
    </row>
    <row r="2889" spans="1:117" x14ac:dyDescent="0.2">
      <c r="A2889" s="97"/>
      <c r="B2889" s="5"/>
      <c r="C2889" s="5"/>
      <c r="D2889" s="63"/>
      <c r="E2889" s="11"/>
      <c r="F2889" s="143"/>
      <c r="G2889" s="9"/>
      <c r="H2889" s="64"/>
      <c r="I2889" s="64"/>
      <c r="J2889" s="1"/>
      <c r="K2889" s="1"/>
      <c r="L2889" s="5"/>
      <c r="M2889" s="12"/>
      <c r="N2889" s="12"/>
      <c r="O2889" s="5"/>
      <c r="P2889" s="5"/>
      <c r="Q2889" s="10"/>
      <c r="R2889" s="37"/>
      <c r="S2889" s="5"/>
      <c r="T2889" s="6"/>
      <c r="U2889" s="10"/>
      <c r="V2889" s="10"/>
      <c r="W2889" s="12"/>
      <c r="X2889" s="5"/>
      <c r="Y2889" s="11"/>
      <c r="Z2889" s="2"/>
      <c r="AA2889" s="64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2"/>
      <c r="DH2889" s="1"/>
      <c r="DI2889" s="1"/>
      <c r="DJ2889" s="1"/>
      <c r="DK2889" s="1"/>
      <c r="DL2889" s="1"/>
      <c r="DM2889" s="1"/>
    </row>
    <row r="2890" spans="1:117" x14ac:dyDescent="0.2">
      <c r="A2890" s="97"/>
      <c r="B2890" s="5"/>
      <c r="C2890" s="5"/>
      <c r="D2890" s="63"/>
      <c r="E2890" s="11"/>
      <c r="F2890" s="143"/>
      <c r="G2890" s="9"/>
      <c r="H2890" s="64"/>
      <c r="I2890" s="64"/>
      <c r="J2890" s="1"/>
      <c r="K2890" s="1"/>
      <c r="L2890" s="5"/>
      <c r="M2890" s="12"/>
      <c r="N2890" s="12"/>
      <c r="O2890" s="5"/>
      <c r="P2890" s="5"/>
      <c r="Q2890" s="10"/>
      <c r="R2890" s="37"/>
      <c r="S2890" s="5"/>
      <c r="T2890" s="6"/>
      <c r="U2890" s="10"/>
      <c r="V2890" s="10"/>
      <c r="W2890" s="12"/>
      <c r="X2890" s="5"/>
      <c r="Y2890" s="11"/>
      <c r="Z2890" s="2"/>
      <c r="AA2890" s="64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2"/>
      <c r="DH2890" s="1"/>
      <c r="DI2890" s="1"/>
      <c r="DJ2890" s="1"/>
      <c r="DK2890" s="1"/>
      <c r="DL2890" s="1"/>
      <c r="DM2890" s="1"/>
    </row>
    <row r="2891" spans="1:117" x14ac:dyDescent="0.2">
      <c r="A2891" s="97"/>
      <c r="B2891" s="5"/>
      <c r="C2891" s="5"/>
      <c r="D2891" s="63"/>
      <c r="E2891" s="11"/>
      <c r="F2891" s="143"/>
      <c r="G2891" s="9"/>
      <c r="H2891" s="64"/>
      <c r="I2891" s="64"/>
      <c r="J2891" s="1"/>
      <c r="K2891" s="1"/>
      <c r="L2891" s="5"/>
      <c r="M2891" s="12"/>
      <c r="N2891" s="12"/>
      <c r="O2891" s="5"/>
      <c r="P2891" s="5"/>
      <c r="Q2891" s="10"/>
      <c r="R2891" s="37"/>
      <c r="S2891" s="5"/>
      <c r="T2891" s="6"/>
      <c r="U2891" s="10"/>
      <c r="V2891" s="10"/>
      <c r="W2891" s="12"/>
      <c r="X2891" s="5"/>
      <c r="Y2891" s="11"/>
      <c r="Z2891" s="2"/>
      <c r="AA2891" s="64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2"/>
      <c r="DH2891" s="1"/>
      <c r="DI2891" s="1"/>
      <c r="DJ2891" s="1"/>
      <c r="DK2891" s="1"/>
      <c r="DL2891" s="1"/>
      <c r="DM2891" s="1"/>
    </row>
    <row r="2892" spans="1:117" x14ac:dyDescent="0.2">
      <c r="A2892" s="97"/>
      <c r="B2892" s="5"/>
      <c r="C2892" s="5"/>
      <c r="D2892" s="63"/>
      <c r="E2892" s="11"/>
      <c r="F2892" s="143"/>
      <c r="G2892" s="9"/>
      <c r="H2892" s="64"/>
      <c r="I2892" s="64"/>
      <c r="J2892" s="1"/>
      <c r="K2892" s="1"/>
      <c r="L2892" s="5"/>
      <c r="M2892" s="12"/>
      <c r="N2892" s="12"/>
      <c r="O2892" s="5"/>
      <c r="P2892" s="5"/>
      <c r="Q2892" s="10"/>
      <c r="R2892" s="37"/>
      <c r="S2892" s="5"/>
      <c r="T2892" s="6"/>
      <c r="U2892" s="10"/>
      <c r="V2892" s="10"/>
      <c r="W2892" s="12"/>
      <c r="X2892" s="5"/>
      <c r="Y2892" s="11"/>
      <c r="Z2892" s="2"/>
      <c r="AA2892" s="64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2"/>
      <c r="DH2892" s="1"/>
      <c r="DI2892" s="1"/>
      <c r="DJ2892" s="1"/>
      <c r="DK2892" s="1"/>
      <c r="DL2892" s="1"/>
      <c r="DM2892" s="1"/>
    </row>
    <row r="2893" spans="1:117" x14ac:dyDescent="0.2">
      <c r="A2893" s="97"/>
      <c r="B2893" s="5"/>
      <c r="C2893" s="5"/>
      <c r="D2893" s="63"/>
      <c r="E2893" s="11"/>
      <c r="F2893" s="143"/>
      <c r="G2893" s="9"/>
      <c r="H2893" s="64"/>
      <c r="I2893" s="64"/>
      <c r="J2893" s="1"/>
      <c r="K2893" s="1"/>
      <c r="L2893" s="5"/>
      <c r="M2893" s="12"/>
      <c r="N2893" s="12"/>
      <c r="O2893" s="5"/>
      <c r="P2893" s="5"/>
      <c r="Q2893" s="10"/>
      <c r="R2893" s="37"/>
      <c r="S2893" s="5"/>
      <c r="T2893" s="6"/>
      <c r="U2893" s="10"/>
      <c r="V2893" s="10"/>
      <c r="W2893" s="12"/>
      <c r="X2893" s="5"/>
      <c r="Y2893" s="11"/>
      <c r="Z2893" s="2"/>
      <c r="AA2893" s="64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2"/>
      <c r="DH2893" s="1"/>
      <c r="DI2893" s="1"/>
      <c r="DJ2893" s="1"/>
      <c r="DK2893" s="1"/>
      <c r="DL2893" s="1"/>
      <c r="DM2893" s="1"/>
    </row>
    <row r="2894" spans="1:117" x14ac:dyDescent="0.2">
      <c r="A2894" s="97"/>
      <c r="B2894" s="5"/>
      <c r="C2894" s="5"/>
      <c r="D2894" s="63"/>
      <c r="E2894" s="11"/>
      <c r="F2894" s="143"/>
      <c r="G2894" s="9"/>
      <c r="H2894" s="64"/>
      <c r="I2894" s="64"/>
      <c r="J2894" s="1"/>
      <c r="K2894" s="1"/>
      <c r="L2894" s="5"/>
      <c r="M2894" s="12"/>
      <c r="N2894" s="12"/>
      <c r="O2894" s="5"/>
      <c r="P2894" s="5"/>
      <c r="Q2894" s="10"/>
      <c r="R2894" s="37"/>
      <c r="S2894" s="5"/>
      <c r="T2894" s="6"/>
      <c r="U2894" s="10"/>
      <c r="V2894" s="10"/>
      <c r="W2894" s="12"/>
      <c r="X2894" s="5"/>
      <c r="Y2894" s="11"/>
      <c r="Z2894" s="2"/>
      <c r="AA2894" s="64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2"/>
      <c r="DH2894" s="1"/>
      <c r="DI2894" s="1"/>
      <c r="DJ2894" s="1"/>
      <c r="DK2894" s="1"/>
      <c r="DL2894" s="1"/>
      <c r="DM2894" s="1"/>
    </row>
    <row r="2895" spans="1:117" x14ac:dyDescent="0.2">
      <c r="A2895" s="97"/>
      <c r="B2895" s="5"/>
      <c r="C2895" s="5"/>
      <c r="D2895" s="63"/>
      <c r="E2895" s="11"/>
      <c r="F2895" s="143"/>
      <c r="G2895" s="9"/>
      <c r="H2895" s="64"/>
      <c r="I2895" s="64"/>
      <c r="J2895" s="1"/>
      <c r="K2895" s="1"/>
      <c r="L2895" s="5"/>
      <c r="M2895" s="12"/>
      <c r="N2895" s="12"/>
      <c r="O2895" s="5"/>
      <c r="P2895" s="5"/>
      <c r="Q2895" s="10"/>
      <c r="R2895" s="37"/>
      <c r="S2895" s="5"/>
      <c r="T2895" s="6"/>
      <c r="U2895" s="10"/>
      <c r="V2895" s="10"/>
      <c r="W2895" s="12"/>
      <c r="X2895" s="5"/>
      <c r="Y2895" s="11"/>
      <c r="Z2895" s="2"/>
      <c r="AA2895" s="64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2"/>
      <c r="DH2895" s="1"/>
      <c r="DI2895" s="1"/>
      <c r="DJ2895" s="1"/>
      <c r="DK2895" s="1"/>
      <c r="DL2895" s="1"/>
      <c r="DM2895" s="1"/>
    </row>
    <row r="2896" spans="1:117" x14ac:dyDescent="0.2">
      <c r="A2896" s="97"/>
      <c r="B2896" s="5"/>
      <c r="C2896" s="5"/>
      <c r="D2896" s="63"/>
      <c r="E2896" s="11"/>
      <c r="F2896" s="143"/>
      <c r="G2896" s="9"/>
      <c r="H2896" s="64"/>
      <c r="I2896" s="64"/>
      <c r="J2896" s="1"/>
      <c r="K2896" s="1"/>
      <c r="L2896" s="5"/>
      <c r="M2896" s="12"/>
      <c r="N2896" s="12"/>
      <c r="O2896" s="5"/>
      <c r="P2896" s="5"/>
      <c r="Q2896" s="10"/>
      <c r="R2896" s="37"/>
      <c r="S2896" s="5"/>
      <c r="T2896" s="6"/>
      <c r="U2896" s="10"/>
      <c r="V2896" s="10"/>
      <c r="W2896" s="12"/>
      <c r="X2896" s="5"/>
      <c r="Y2896" s="11"/>
      <c r="Z2896" s="2"/>
      <c r="AA2896" s="64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2"/>
      <c r="DH2896" s="1"/>
      <c r="DI2896" s="1"/>
      <c r="DJ2896" s="1"/>
      <c r="DK2896" s="1"/>
      <c r="DL2896" s="1"/>
      <c r="DM2896" s="1"/>
    </row>
    <row r="2897" spans="1:117" x14ac:dyDescent="0.2">
      <c r="A2897" s="97"/>
      <c r="B2897" s="5"/>
      <c r="C2897" s="5"/>
      <c r="D2897" s="63"/>
      <c r="E2897" s="11"/>
      <c r="F2897" s="143"/>
      <c r="G2897" s="9"/>
      <c r="H2897" s="64"/>
      <c r="I2897" s="64"/>
      <c r="J2897" s="1"/>
      <c r="K2897" s="1"/>
      <c r="L2897" s="5"/>
      <c r="M2897" s="12"/>
      <c r="N2897" s="12"/>
      <c r="O2897" s="5"/>
      <c r="P2897" s="5"/>
      <c r="Q2897" s="10"/>
      <c r="R2897" s="37"/>
      <c r="S2897" s="5"/>
      <c r="T2897" s="6"/>
      <c r="U2897" s="10"/>
      <c r="V2897" s="10"/>
      <c r="W2897" s="12"/>
      <c r="X2897" s="5"/>
      <c r="Y2897" s="11"/>
      <c r="Z2897" s="2"/>
      <c r="AA2897" s="64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2"/>
      <c r="DH2897" s="1"/>
      <c r="DI2897" s="1"/>
      <c r="DJ2897" s="1"/>
      <c r="DK2897" s="1"/>
      <c r="DL2897" s="1"/>
      <c r="DM2897" s="1"/>
    </row>
    <row r="2898" spans="1:117" x14ac:dyDescent="0.2">
      <c r="A2898" s="97"/>
      <c r="B2898" s="5"/>
      <c r="C2898" s="5"/>
      <c r="D2898" s="63"/>
      <c r="E2898" s="11"/>
      <c r="F2898" s="143"/>
      <c r="G2898" s="9"/>
      <c r="H2898" s="64"/>
      <c r="I2898" s="64"/>
      <c r="J2898" s="1"/>
      <c r="K2898" s="1"/>
      <c r="L2898" s="5"/>
      <c r="M2898" s="12"/>
      <c r="N2898" s="12"/>
      <c r="O2898" s="5"/>
      <c r="P2898" s="5"/>
      <c r="Q2898" s="10"/>
      <c r="R2898" s="37"/>
      <c r="S2898" s="5"/>
      <c r="T2898" s="6"/>
      <c r="U2898" s="10"/>
      <c r="V2898" s="10"/>
      <c r="W2898" s="12"/>
      <c r="X2898" s="5"/>
      <c r="Y2898" s="11"/>
      <c r="Z2898" s="2"/>
      <c r="AA2898" s="64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2"/>
      <c r="DH2898" s="1"/>
      <c r="DI2898" s="1"/>
      <c r="DJ2898" s="1"/>
      <c r="DK2898" s="1"/>
      <c r="DL2898" s="1"/>
      <c r="DM2898" s="1"/>
    </row>
    <row r="2899" spans="1:117" x14ac:dyDescent="0.2">
      <c r="A2899" s="97"/>
      <c r="B2899" s="5"/>
      <c r="C2899" s="5"/>
      <c r="D2899" s="63"/>
      <c r="E2899" s="11"/>
      <c r="F2899" s="143"/>
      <c r="G2899" s="9"/>
      <c r="H2899" s="64"/>
      <c r="I2899" s="64"/>
      <c r="J2899" s="1"/>
      <c r="K2899" s="1"/>
      <c r="L2899" s="5"/>
      <c r="M2899" s="12"/>
      <c r="N2899" s="12"/>
      <c r="O2899" s="5"/>
      <c r="P2899" s="5"/>
      <c r="Q2899" s="10"/>
      <c r="R2899" s="37"/>
      <c r="S2899" s="5"/>
      <c r="T2899" s="6"/>
      <c r="U2899" s="10"/>
      <c r="V2899" s="10"/>
      <c r="W2899" s="12"/>
      <c r="X2899" s="5"/>
      <c r="Y2899" s="11"/>
      <c r="Z2899" s="2"/>
      <c r="AA2899" s="64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2"/>
      <c r="DH2899" s="1"/>
      <c r="DI2899" s="1"/>
      <c r="DJ2899" s="1"/>
      <c r="DK2899" s="1"/>
      <c r="DL2899" s="1"/>
      <c r="DM2899" s="1"/>
    </row>
    <row r="2900" spans="1:117" x14ac:dyDescent="0.2">
      <c r="A2900" s="97"/>
      <c r="B2900" s="5"/>
      <c r="C2900" s="5"/>
      <c r="D2900" s="63"/>
      <c r="E2900" s="11"/>
      <c r="F2900" s="143"/>
      <c r="G2900" s="9"/>
      <c r="H2900" s="64"/>
      <c r="I2900" s="64"/>
      <c r="J2900" s="1"/>
      <c r="K2900" s="1"/>
      <c r="L2900" s="5"/>
      <c r="M2900" s="12"/>
      <c r="N2900" s="12"/>
      <c r="O2900" s="5"/>
      <c r="P2900" s="5"/>
      <c r="Q2900" s="10"/>
      <c r="R2900" s="37"/>
      <c r="S2900" s="5"/>
      <c r="T2900" s="6"/>
      <c r="U2900" s="10"/>
      <c r="V2900" s="10"/>
      <c r="W2900" s="12"/>
      <c r="X2900" s="5"/>
      <c r="Y2900" s="11"/>
      <c r="Z2900" s="2"/>
      <c r="AA2900" s="64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2"/>
      <c r="DH2900" s="1"/>
      <c r="DI2900" s="1"/>
      <c r="DJ2900" s="1"/>
      <c r="DK2900" s="1"/>
      <c r="DL2900" s="1"/>
      <c r="DM2900" s="1"/>
    </row>
    <row r="2901" spans="1:117" x14ac:dyDescent="0.2">
      <c r="A2901" s="97"/>
      <c r="B2901" s="5"/>
      <c r="C2901" s="5"/>
      <c r="D2901" s="63"/>
      <c r="E2901" s="11"/>
      <c r="F2901" s="143"/>
      <c r="G2901" s="9"/>
      <c r="H2901" s="64"/>
      <c r="I2901" s="64"/>
      <c r="J2901" s="1"/>
      <c r="K2901" s="1"/>
      <c r="L2901" s="5"/>
      <c r="M2901" s="12"/>
      <c r="N2901" s="12"/>
      <c r="O2901" s="5"/>
      <c r="P2901" s="5"/>
      <c r="Q2901" s="10"/>
      <c r="R2901" s="37"/>
      <c r="S2901" s="5"/>
      <c r="T2901" s="6"/>
      <c r="U2901" s="10"/>
      <c r="V2901" s="10"/>
      <c r="W2901" s="12"/>
      <c r="X2901" s="5"/>
      <c r="Y2901" s="11"/>
      <c r="Z2901" s="2"/>
      <c r="AA2901" s="64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2"/>
      <c r="DH2901" s="1"/>
      <c r="DI2901" s="1"/>
      <c r="DJ2901" s="1"/>
      <c r="DK2901" s="1"/>
      <c r="DL2901" s="1"/>
      <c r="DM2901" s="1"/>
    </row>
    <row r="2902" spans="1:117" x14ac:dyDescent="0.2">
      <c r="A2902" s="97"/>
      <c r="B2902" s="5"/>
      <c r="C2902" s="5"/>
      <c r="D2902" s="63"/>
      <c r="E2902" s="11"/>
      <c r="F2902" s="143"/>
      <c r="G2902" s="9"/>
      <c r="H2902" s="64"/>
      <c r="I2902" s="64"/>
      <c r="J2902" s="1"/>
      <c r="K2902" s="1"/>
      <c r="L2902" s="5"/>
      <c r="M2902" s="12"/>
      <c r="N2902" s="12"/>
      <c r="O2902" s="5"/>
      <c r="P2902" s="5"/>
      <c r="Q2902" s="10"/>
      <c r="R2902" s="37"/>
      <c r="S2902" s="5"/>
      <c r="T2902" s="6"/>
      <c r="U2902" s="10"/>
      <c r="V2902" s="10"/>
      <c r="W2902" s="12"/>
      <c r="X2902" s="5"/>
      <c r="Y2902" s="11"/>
      <c r="Z2902" s="2"/>
      <c r="AA2902" s="64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2"/>
      <c r="DH2902" s="1"/>
      <c r="DI2902" s="1"/>
      <c r="DJ2902" s="1"/>
      <c r="DK2902" s="1"/>
      <c r="DL2902" s="1"/>
      <c r="DM2902" s="1"/>
    </row>
    <row r="2903" spans="1:117" x14ac:dyDescent="0.2">
      <c r="A2903" s="97"/>
      <c r="B2903" s="5"/>
      <c r="C2903" s="5"/>
      <c r="D2903" s="63"/>
      <c r="E2903" s="11"/>
      <c r="F2903" s="143"/>
      <c r="G2903" s="9"/>
      <c r="H2903" s="64"/>
      <c r="I2903" s="64"/>
      <c r="J2903" s="1"/>
      <c r="K2903" s="1"/>
      <c r="L2903" s="5"/>
      <c r="M2903" s="12"/>
      <c r="N2903" s="12"/>
      <c r="O2903" s="5"/>
      <c r="P2903" s="5"/>
      <c r="Q2903" s="10"/>
      <c r="R2903" s="37"/>
      <c r="S2903" s="5"/>
      <c r="T2903" s="6"/>
      <c r="U2903" s="10"/>
      <c r="V2903" s="10"/>
      <c r="W2903" s="12"/>
      <c r="X2903" s="5"/>
      <c r="Y2903" s="11"/>
      <c r="Z2903" s="2"/>
      <c r="AA2903" s="64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2"/>
      <c r="DH2903" s="1"/>
      <c r="DI2903" s="1"/>
      <c r="DJ2903" s="1"/>
      <c r="DK2903" s="1"/>
      <c r="DL2903" s="1"/>
      <c r="DM2903" s="1"/>
    </row>
    <row r="2904" spans="1:117" x14ac:dyDescent="0.2">
      <c r="A2904" s="97"/>
      <c r="B2904" s="5"/>
      <c r="C2904" s="5"/>
      <c r="D2904" s="63"/>
      <c r="E2904" s="11"/>
      <c r="F2904" s="143"/>
      <c r="G2904" s="9"/>
      <c r="H2904" s="64"/>
      <c r="I2904" s="64"/>
      <c r="J2904" s="1"/>
      <c r="K2904" s="1"/>
      <c r="L2904" s="5"/>
      <c r="M2904" s="12"/>
      <c r="N2904" s="12"/>
      <c r="O2904" s="5"/>
      <c r="P2904" s="5"/>
      <c r="Q2904" s="10"/>
      <c r="R2904" s="37"/>
      <c r="S2904" s="5"/>
      <c r="T2904" s="6"/>
      <c r="U2904" s="10"/>
      <c r="V2904" s="10"/>
      <c r="W2904" s="12"/>
      <c r="X2904" s="5"/>
      <c r="Y2904" s="11"/>
      <c r="Z2904" s="2"/>
      <c r="AA2904" s="64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2"/>
      <c r="DH2904" s="1"/>
      <c r="DI2904" s="1"/>
      <c r="DJ2904" s="1"/>
      <c r="DK2904" s="1"/>
      <c r="DL2904" s="1"/>
      <c r="DM2904" s="1"/>
    </row>
    <row r="2905" spans="1:117" x14ac:dyDescent="0.2">
      <c r="A2905" s="97"/>
      <c r="B2905" s="5"/>
      <c r="C2905" s="5"/>
      <c r="D2905" s="63"/>
      <c r="E2905" s="11"/>
      <c r="F2905" s="143"/>
      <c r="G2905" s="9"/>
      <c r="H2905" s="64"/>
      <c r="I2905" s="64"/>
      <c r="J2905" s="1"/>
      <c r="K2905" s="1"/>
      <c r="L2905" s="5"/>
      <c r="M2905" s="12"/>
      <c r="N2905" s="12"/>
      <c r="O2905" s="5"/>
      <c r="P2905" s="5"/>
      <c r="Q2905" s="10"/>
      <c r="R2905" s="37"/>
      <c r="S2905" s="5"/>
      <c r="T2905" s="6"/>
      <c r="U2905" s="10"/>
      <c r="V2905" s="10"/>
      <c r="W2905" s="12"/>
      <c r="X2905" s="5"/>
      <c r="Y2905" s="11"/>
      <c r="Z2905" s="2"/>
      <c r="AA2905" s="64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2"/>
      <c r="DH2905" s="1"/>
      <c r="DI2905" s="1"/>
      <c r="DJ2905" s="1"/>
      <c r="DK2905" s="1"/>
      <c r="DL2905" s="1"/>
      <c r="DM2905" s="1"/>
    </row>
    <row r="2906" spans="1:117" x14ac:dyDescent="0.2">
      <c r="A2906" s="97"/>
      <c r="B2906" s="5"/>
      <c r="C2906" s="5"/>
      <c r="D2906" s="63"/>
      <c r="E2906" s="11"/>
      <c r="F2906" s="143"/>
      <c r="G2906" s="9"/>
      <c r="H2906" s="64"/>
      <c r="I2906" s="64"/>
      <c r="J2906" s="1"/>
      <c r="K2906" s="1"/>
      <c r="L2906" s="5"/>
      <c r="M2906" s="12"/>
      <c r="N2906" s="12"/>
      <c r="O2906" s="5"/>
      <c r="P2906" s="5"/>
      <c r="Q2906" s="10"/>
      <c r="R2906" s="37"/>
      <c r="S2906" s="5"/>
      <c r="T2906" s="6"/>
      <c r="U2906" s="10"/>
      <c r="V2906" s="10"/>
      <c r="W2906" s="12"/>
      <c r="X2906" s="5"/>
      <c r="Y2906" s="11"/>
      <c r="Z2906" s="2"/>
      <c r="AA2906" s="64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2"/>
      <c r="DH2906" s="1"/>
      <c r="DI2906" s="1"/>
      <c r="DJ2906" s="1"/>
      <c r="DK2906" s="1"/>
      <c r="DL2906" s="1"/>
      <c r="DM2906" s="1"/>
    </row>
    <row r="2907" spans="1:117" x14ac:dyDescent="0.2">
      <c r="A2907" s="97"/>
      <c r="B2907" s="5"/>
      <c r="C2907" s="5"/>
      <c r="D2907" s="63"/>
      <c r="E2907" s="11"/>
      <c r="F2907" s="143"/>
      <c r="G2907" s="9"/>
      <c r="H2907" s="64"/>
      <c r="I2907" s="64"/>
      <c r="J2907" s="1"/>
      <c r="K2907" s="1"/>
      <c r="L2907" s="5"/>
      <c r="M2907" s="12"/>
      <c r="N2907" s="12"/>
      <c r="O2907" s="5"/>
      <c r="P2907" s="5"/>
      <c r="Q2907" s="10"/>
      <c r="R2907" s="37"/>
      <c r="S2907" s="5"/>
      <c r="T2907" s="6"/>
      <c r="U2907" s="10"/>
      <c r="V2907" s="10"/>
      <c r="W2907" s="12"/>
      <c r="X2907" s="5"/>
      <c r="Y2907" s="11"/>
      <c r="Z2907" s="2"/>
      <c r="AA2907" s="64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2"/>
      <c r="DH2907" s="1"/>
      <c r="DI2907" s="1"/>
      <c r="DJ2907" s="1"/>
      <c r="DK2907" s="1"/>
      <c r="DL2907" s="1"/>
      <c r="DM2907" s="1"/>
    </row>
    <row r="2908" spans="1:117" x14ac:dyDescent="0.2">
      <c r="A2908" s="97"/>
      <c r="B2908" s="5"/>
      <c r="C2908" s="5"/>
      <c r="D2908" s="63"/>
      <c r="E2908" s="11"/>
      <c r="F2908" s="143"/>
      <c r="G2908" s="9"/>
      <c r="H2908" s="64"/>
      <c r="I2908" s="64"/>
      <c r="J2908" s="1"/>
      <c r="K2908" s="1"/>
      <c r="L2908" s="5"/>
      <c r="M2908" s="12"/>
      <c r="N2908" s="12"/>
      <c r="O2908" s="5"/>
      <c r="P2908" s="5"/>
      <c r="Q2908" s="10"/>
      <c r="R2908" s="37"/>
      <c r="S2908" s="5"/>
      <c r="T2908" s="6"/>
      <c r="U2908" s="10"/>
      <c r="V2908" s="10"/>
      <c r="W2908" s="12"/>
      <c r="X2908" s="5"/>
      <c r="Y2908" s="11"/>
      <c r="Z2908" s="2"/>
      <c r="AA2908" s="64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2"/>
      <c r="DH2908" s="1"/>
      <c r="DI2908" s="1"/>
      <c r="DJ2908" s="1"/>
      <c r="DK2908" s="1"/>
      <c r="DL2908" s="1"/>
      <c r="DM2908" s="1"/>
    </row>
    <row r="2909" spans="1:117" x14ac:dyDescent="0.2">
      <c r="A2909" s="97"/>
      <c r="B2909" s="5"/>
      <c r="C2909" s="5"/>
      <c r="D2909" s="63"/>
      <c r="E2909" s="11"/>
      <c r="F2909" s="143"/>
      <c r="G2909" s="9"/>
      <c r="H2909" s="64"/>
      <c r="I2909" s="64"/>
      <c r="J2909" s="1"/>
      <c r="K2909" s="1"/>
      <c r="L2909" s="5"/>
      <c r="M2909" s="12"/>
      <c r="N2909" s="12"/>
      <c r="O2909" s="5"/>
      <c r="P2909" s="5"/>
      <c r="Q2909" s="10"/>
      <c r="R2909" s="37"/>
      <c r="S2909" s="5"/>
      <c r="T2909" s="6"/>
      <c r="U2909" s="10"/>
      <c r="V2909" s="10"/>
      <c r="W2909" s="12"/>
      <c r="X2909" s="5"/>
      <c r="Y2909" s="11"/>
      <c r="Z2909" s="2"/>
      <c r="AA2909" s="64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2"/>
      <c r="DH2909" s="1"/>
      <c r="DI2909" s="1"/>
      <c r="DJ2909" s="1"/>
      <c r="DK2909" s="1"/>
      <c r="DL2909" s="1"/>
      <c r="DM2909" s="1"/>
    </row>
    <row r="2910" spans="1:117" x14ac:dyDescent="0.2">
      <c r="A2910" s="97"/>
      <c r="B2910" s="5"/>
      <c r="C2910" s="5"/>
      <c r="D2910" s="63"/>
      <c r="E2910" s="11"/>
      <c r="F2910" s="143"/>
      <c r="G2910" s="9"/>
      <c r="H2910" s="64"/>
      <c r="I2910" s="64"/>
      <c r="J2910" s="1"/>
      <c r="K2910" s="1"/>
      <c r="L2910" s="5"/>
      <c r="M2910" s="12"/>
      <c r="N2910" s="12"/>
      <c r="O2910" s="5"/>
      <c r="P2910" s="5"/>
      <c r="Q2910" s="10"/>
      <c r="R2910" s="37"/>
      <c r="S2910" s="5"/>
      <c r="T2910" s="6"/>
      <c r="U2910" s="10"/>
      <c r="V2910" s="10"/>
      <c r="W2910" s="12"/>
      <c r="X2910" s="5"/>
      <c r="Y2910" s="11"/>
      <c r="Z2910" s="2"/>
      <c r="AA2910" s="64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2"/>
      <c r="DH2910" s="1"/>
      <c r="DI2910" s="1"/>
      <c r="DJ2910" s="1"/>
      <c r="DK2910" s="1"/>
      <c r="DL2910" s="1"/>
      <c r="DM2910" s="1"/>
    </row>
    <row r="2911" spans="1:117" x14ac:dyDescent="0.2">
      <c r="A2911" s="97"/>
      <c r="B2911" s="5"/>
      <c r="C2911" s="5"/>
      <c r="D2911" s="63"/>
      <c r="E2911" s="11"/>
      <c r="F2911" s="143"/>
      <c r="G2911" s="9"/>
      <c r="H2911" s="64"/>
      <c r="I2911" s="64"/>
      <c r="J2911" s="1"/>
      <c r="K2911" s="1"/>
      <c r="L2911" s="5"/>
      <c r="M2911" s="12"/>
      <c r="N2911" s="12"/>
      <c r="O2911" s="5"/>
      <c r="P2911" s="5"/>
      <c r="Q2911" s="10"/>
      <c r="R2911" s="37"/>
      <c r="S2911" s="5"/>
      <c r="T2911" s="6"/>
      <c r="U2911" s="10"/>
      <c r="V2911" s="10"/>
      <c r="W2911" s="12"/>
      <c r="X2911" s="5"/>
      <c r="Y2911" s="11"/>
      <c r="Z2911" s="2"/>
      <c r="AA2911" s="64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2"/>
      <c r="DH2911" s="1"/>
      <c r="DI2911" s="1"/>
      <c r="DJ2911" s="1"/>
      <c r="DK2911" s="1"/>
      <c r="DL2911" s="1"/>
      <c r="DM2911" s="1"/>
    </row>
    <row r="2912" spans="1:117" x14ac:dyDescent="0.2">
      <c r="A2912" s="97"/>
      <c r="B2912" s="5"/>
      <c r="C2912" s="5"/>
      <c r="D2912" s="63"/>
      <c r="E2912" s="11"/>
      <c r="F2912" s="143"/>
      <c r="G2912" s="9"/>
      <c r="H2912" s="64"/>
      <c r="I2912" s="64"/>
      <c r="J2912" s="1"/>
      <c r="K2912" s="1"/>
      <c r="L2912" s="5"/>
      <c r="M2912" s="12"/>
      <c r="N2912" s="12"/>
      <c r="O2912" s="5"/>
      <c r="P2912" s="5"/>
      <c r="Q2912" s="10"/>
      <c r="R2912" s="37"/>
      <c r="S2912" s="5"/>
      <c r="T2912" s="6"/>
      <c r="U2912" s="10"/>
      <c r="V2912" s="10"/>
      <c r="W2912" s="12"/>
      <c r="X2912" s="5"/>
      <c r="Y2912" s="11"/>
      <c r="Z2912" s="2"/>
      <c r="AA2912" s="64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2"/>
      <c r="DH2912" s="1"/>
      <c r="DI2912" s="1"/>
      <c r="DJ2912" s="1"/>
      <c r="DK2912" s="1"/>
      <c r="DL2912" s="1"/>
      <c r="DM2912" s="1"/>
    </row>
    <row r="2913" spans="1:117" x14ac:dyDescent="0.2">
      <c r="A2913" s="97"/>
      <c r="B2913" s="5"/>
      <c r="C2913" s="5"/>
      <c r="D2913" s="63"/>
      <c r="E2913" s="11"/>
      <c r="F2913" s="143"/>
      <c r="G2913" s="9"/>
      <c r="H2913" s="64"/>
      <c r="I2913" s="64"/>
      <c r="J2913" s="1"/>
      <c r="K2913" s="1"/>
      <c r="L2913" s="5"/>
      <c r="M2913" s="12"/>
      <c r="N2913" s="12"/>
      <c r="O2913" s="5"/>
      <c r="P2913" s="5"/>
      <c r="Q2913" s="10"/>
      <c r="R2913" s="37"/>
      <c r="S2913" s="5"/>
      <c r="T2913" s="6"/>
      <c r="U2913" s="10"/>
      <c r="V2913" s="10"/>
      <c r="W2913" s="12"/>
      <c r="X2913" s="5"/>
      <c r="Y2913" s="11"/>
      <c r="Z2913" s="2"/>
      <c r="AA2913" s="64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2"/>
      <c r="DH2913" s="1"/>
      <c r="DI2913" s="1"/>
      <c r="DJ2913" s="1"/>
      <c r="DK2913" s="1"/>
      <c r="DL2913" s="1"/>
      <c r="DM2913" s="1"/>
    </row>
    <row r="2914" spans="1:117" x14ac:dyDescent="0.2">
      <c r="A2914" s="97"/>
      <c r="B2914" s="5"/>
      <c r="C2914" s="5"/>
      <c r="D2914" s="63"/>
      <c r="E2914" s="11"/>
      <c r="F2914" s="143"/>
      <c r="G2914" s="9"/>
      <c r="H2914" s="64"/>
      <c r="I2914" s="64"/>
      <c r="J2914" s="1"/>
      <c r="K2914" s="1"/>
      <c r="L2914" s="5"/>
      <c r="M2914" s="12"/>
      <c r="N2914" s="12"/>
      <c r="O2914" s="5"/>
      <c r="P2914" s="5"/>
      <c r="Q2914" s="10"/>
      <c r="R2914" s="37"/>
      <c r="S2914" s="5"/>
      <c r="T2914" s="6"/>
      <c r="U2914" s="10"/>
      <c r="V2914" s="10"/>
      <c r="W2914" s="12"/>
      <c r="X2914" s="5"/>
      <c r="Y2914" s="11"/>
      <c r="Z2914" s="2"/>
      <c r="AA2914" s="64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2"/>
      <c r="DH2914" s="1"/>
      <c r="DI2914" s="1"/>
      <c r="DJ2914" s="1"/>
      <c r="DK2914" s="1"/>
      <c r="DL2914" s="1"/>
      <c r="DM2914" s="1"/>
    </row>
    <row r="2915" spans="1:117" x14ac:dyDescent="0.2">
      <c r="A2915" s="97"/>
      <c r="B2915" s="5"/>
      <c r="C2915" s="5"/>
      <c r="D2915" s="63"/>
      <c r="E2915" s="11"/>
      <c r="F2915" s="143"/>
      <c r="G2915" s="9"/>
      <c r="H2915" s="64"/>
      <c r="I2915" s="64"/>
      <c r="J2915" s="1"/>
      <c r="K2915" s="1"/>
      <c r="L2915" s="5"/>
      <c r="M2915" s="12"/>
      <c r="N2915" s="12"/>
      <c r="O2915" s="5"/>
      <c r="P2915" s="5"/>
      <c r="Q2915" s="10"/>
      <c r="R2915" s="37"/>
      <c r="S2915" s="5"/>
      <c r="T2915" s="6"/>
      <c r="U2915" s="10"/>
      <c r="V2915" s="10"/>
      <c r="W2915" s="12"/>
      <c r="X2915" s="5"/>
      <c r="Y2915" s="11"/>
      <c r="Z2915" s="2"/>
      <c r="AA2915" s="64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2"/>
      <c r="DH2915" s="1"/>
      <c r="DI2915" s="1"/>
      <c r="DJ2915" s="1"/>
      <c r="DK2915" s="1"/>
      <c r="DL2915" s="1"/>
      <c r="DM2915" s="1"/>
    </row>
    <row r="2916" spans="1:117" x14ac:dyDescent="0.2">
      <c r="A2916" s="97"/>
      <c r="B2916" s="5"/>
      <c r="C2916" s="5"/>
      <c r="D2916" s="63"/>
      <c r="E2916" s="11"/>
      <c r="F2916" s="143"/>
      <c r="G2916" s="9"/>
      <c r="H2916" s="64"/>
      <c r="I2916" s="64"/>
      <c r="J2916" s="1"/>
      <c r="K2916" s="1"/>
      <c r="L2916" s="5"/>
      <c r="M2916" s="12"/>
      <c r="N2916" s="12"/>
      <c r="O2916" s="5"/>
      <c r="P2916" s="5"/>
      <c r="Q2916" s="10"/>
      <c r="R2916" s="37"/>
      <c r="S2916" s="5"/>
      <c r="T2916" s="6"/>
      <c r="U2916" s="10"/>
      <c r="V2916" s="10"/>
      <c r="W2916" s="12"/>
      <c r="X2916" s="5"/>
      <c r="Y2916" s="11"/>
      <c r="Z2916" s="2"/>
      <c r="AA2916" s="64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2"/>
      <c r="DH2916" s="1"/>
      <c r="DI2916" s="1"/>
      <c r="DJ2916" s="1"/>
      <c r="DK2916" s="1"/>
      <c r="DL2916" s="1"/>
      <c r="DM2916" s="1"/>
    </row>
    <row r="2917" spans="1:117" x14ac:dyDescent="0.2">
      <c r="A2917" s="97"/>
      <c r="B2917" s="5"/>
      <c r="C2917" s="5"/>
      <c r="D2917" s="63"/>
      <c r="E2917" s="11"/>
      <c r="F2917" s="143"/>
      <c r="G2917" s="9"/>
      <c r="H2917" s="64"/>
      <c r="I2917" s="64"/>
      <c r="J2917" s="1"/>
      <c r="K2917" s="1"/>
      <c r="L2917" s="5"/>
      <c r="M2917" s="12"/>
      <c r="N2917" s="12"/>
      <c r="O2917" s="5"/>
      <c r="P2917" s="5"/>
      <c r="Q2917" s="10"/>
      <c r="R2917" s="37"/>
      <c r="S2917" s="5"/>
      <c r="T2917" s="6"/>
      <c r="U2917" s="10"/>
      <c r="V2917" s="10"/>
      <c r="W2917" s="12"/>
      <c r="X2917" s="5"/>
      <c r="Y2917" s="11"/>
      <c r="Z2917" s="2"/>
      <c r="AA2917" s="64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2"/>
      <c r="DH2917" s="1"/>
      <c r="DI2917" s="1"/>
      <c r="DJ2917" s="1"/>
      <c r="DK2917" s="1"/>
      <c r="DL2917" s="1"/>
      <c r="DM2917" s="1"/>
    </row>
    <row r="2918" spans="1:117" x14ac:dyDescent="0.2">
      <c r="A2918" s="97"/>
      <c r="B2918" s="5"/>
      <c r="C2918" s="5"/>
      <c r="D2918" s="63"/>
      <c r="E2918" s="11"/>
      <c r="F2918" s="143"/>
      <c r="G2918" s="9"/>
      <c r="H2918" s="64"/>
      <c r="I2918" s="64"/>
      <c r="J2918" s="1"/>
      <c r="K2918" s="1"/>
      <c r="L2918" s="5"/>
      <c r="M2918" s="12"/>
      <c r="N2918" s="12"/>
      <c r="O2918" s="5"/>
      <c r="P2918" s="5"/>
      <c r="Q2918" s="10"/>
      <c r="R2918" s="37"/>
      <c r="S2918" s="5"/>
      <c r="T2918" s="6"/>
      <c r="U2918" s="10"/>
      <c r="V2918" s="10"/>
      <c r="W2918" s="12"/>
      <c r="X2918" s="5"/>
      <c r="Y2918" s="11"/>
      <c r="Z2918" s="2"/>
      <c r="AA2918" s="64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2"/>
      <c r="DH2918" s="1"/>
      <c r="DI2918" s="1"/>
      <c r="DJ2918" s="1"/>
      <c r="DK2918" s="1"/>
      <c r="DL2918" s="1"/>
      <c r="DM2918" s="1"/>
    </row>
    <row r="2919" spans="1:117" x14ac:dyDescent="0.2">
      <c r="A2919" s="97"/>
      <c r="B2919" s="5"/>
      <c r="C2919" s="5"/>
      <c r="D2919" s="63"/>
      <c r="E2919" s="11"/>
      <c r="F2919" s="143"/>
      <c r="G2919" s="9"/>
      <c r="H2919" s="64"/>
      <c r="I2919" s="64"/>
      <c r="J2919" s="1"/>
      <c r="K2919" s="1"/>
      <c r="L2919" s="5"/>
      <c r="M2919" s="12"/>
      <c r="N2919" s="12"/>
      <c r="O2919" s="5"/>
      <c r="P2919" s="5"/>
      <c r="Q2919" s="10"/>
      <c r="R2919" s="37"/>
      <c r="S2919" s="5"/>
      <c r="T2919" s="6"/>
      <c r="U2919" s="10"/>
      <c r="V2919" s="10"/>
      <c r="W2919" s="12"/>
      <c r="X2919" s="5"/>
      <c r="Y2919" s="11"/>
      <c r="Z2919" s="2"/>
      <c r="AA2919" s="64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2"/>
      <c r="DH2919" s="1"/>
      <c r="DI2919" s="1"/>
      <c r="DJ2919" s="1"/>
      <c r="DK2919" s="1"/>
      <c r="DL2919" s="1"/>
      <c r="DM2919" s="1"/>
    </row>
    <row r="2920" spans="1:117" x14ac:dyDescent="0.2">
      <c r="A2920" s="97"/>
      <c r="B2920" s="5"/>
      <c r="C2920" s="5"/>
      <c r="D2920" s="63"/>
      <c r="E2920" s="11"/>
      <c r="F2920" s="143"/>
      <c r="G2920" s="9"/>
      <c r="H2920" s="64"/>
      <c r="I2920" s="64"/>
      <c r="J2920" s="1"/>
      <c r="K2920" s="1"/>
      <c r="L2920" s="5"/>
      <c r="M2920" s="12"/>
      <c r="N2920" s="12"/>
      <c r="O2920" s="5"/>
      <c r="P2920" s="5"/>
      <c r="Q2920" s="10"/>
      <c r="R2920" s="37"/>
      <c r="S2920" s="5"/>
      <c r="T2920" s="6"/>
      <c r="U2920" s="10"/>
      <c r="V2920" s="10"/>
      <c r="W2920" s="12"/>
      <c r="X2920" s="5"/>
      <c r="Y2920" s="11"/>
      <c r="Z2920" s="2"/>
      <c r="AA2920" s="64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2"/>
      <c r="DH2920" s="1"/>
      <c r="DI2920" s="1"/>
      <c r="DJ2920" s="1"/>
      <c r="DK2920" s="1"/>
      <c r="DL2920" s="1"/>
      <c r="DM2920" s="1"/>
    </row>
    <row r="2921" spans="1:117" x14ac:dyDescent="0.2">
      <c r="A2921" s="97"/>
      <c r="B2921" s="5"/>
      <c r="C2921" s="5"/>
      <c r="D2921" s="63"/>
      <c r="E2921" s="11"/>
      <c r="F2921" s="143"/>
      <c r="G2921" s="9"/>
      <c r="H2921" s="64"/>
      <c r="I2921" s="64"/>
      <c r="J2921" s="1"/>
      <c r="K2921" s="1"/>
      <c r="L2921" s="5"/>
      <c r="M2921" s="12"/>
      <c r="N2921" s="12"/>
      <c r="O2921" s="5"/>
      <c r="P2921" s="5"/>
      <c r="Q2921" s="10"/>
      <c r="R2921" s="37"/>
      <c r="S2921" s="5"/>
      <c r="T2921" s="6"/>
      <c r="U2921" s="10"/>
      <c r="V2921" s="10"/>
      <c r="W2921" s="12"/>
      <c r="X2921" s="5"/>
      <c r="Y2921" s="11"/>
      <c r="Z2921" s="2"/>
      <c r="AA2921" s="64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2"/>
      <c r="DH2921" s="1"/>
      <c r="DI2921" s="1"/>
      <c r="DJ2921" s="1"/>
      <c r="DK2921" s="1"/>
      <c r="DL2921" s="1"/>
      <c r="DM2921" s="1"/>
    </row>
    <row r="2922" spans="1:117" x14ac:dyDescent="0.2">
      <c r="A2922" s="97"/>
      <c r="B2922" s="5"/>
      <c r="C2922" s="5"/>
      <c r="D2922" s="63"/>
      <c r="E2922" s="11"/>
      <c r="F2922" s="143"/>
      <c r="G2922" s="9"/>
      <c r="H2922" s="64"/>
      <c r="I2922" s="64"/>
      <c r="J2922" s="1"/>
      <c r="K2922" s="1"/>
      <c r="L2922" s="5"/>
      <c r="M2922" s="12"/>
      <c r="N2922" s="12"/>
      <c r="O2922" s="5"/>
      <c r="P2922" s="5"/>
      <c r="Q2922" s="10"/>
      <c r="R2922" s="37"/>
      <c r="S2922" s="5"/>
      <c r="T2922" s="6"/>
      <c r="U2922" s="10"/>
      <c r="V2922" s="10"/>
      <c r="W2922" s="12"/>
      <c r="X2922" s="5"/>
      <c r="Y2922" s="11"/>
      <c r="Z2922" s="2"/>
      <c r="AA2922" s="64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2"/>
      <c r="DH2922" s="1"/>
      <c r="DI2922" s="1"/>
      <c r="DJ2922" s="1"/>
      <c r="DK2922" s="1"/>
      <c r="DL2922" s="1"/>
      <c r="DM2922" s="1"/>
    </row>
    <row r="2923" spans="1:117" x14ac:dyDescent="0.2">
      <c r="A2923" s="97"/>
      <c r="B2923" s="5"/>
      <c r="C2923" s="5"/>
      <c r="D2923" s="63"/>
      <c r="E2923" s="11"/>
      <c r="F2923" s="143"/>
      <c r="G2923" s="9"/>
      <c r="H2923" s="64"/>
      <c r="I2923" s="64"/>
      <c r="J2923" s="1"/>
      <c r="K2923" s="1"/>
      <c r="L2923" s="5"/>
      <c r="M2923" s="12"/>
      <c r="N2923" s="12"/>
      <c r="O2923" s="5"/>
      <c r="P2923" s="5"/>
      <c r="Q2923" s="10"/>
      <c r="R2923" s="37"/>
      <c r="S2923" s="5"/>
      <c r="T2923" s="6"/>
      <c r="U2923" s="10"/>
      <c r="V2923" s="10"/>
      <c r="W2923" s="12"/>
      <c r="X2923" s="5"/>
      <c r="Y2923" s="11"/>
      <c r="Z2923" s="2"/>
      <c r="AA2923" s="64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2"/>
      <c r="DH2923" s="1"/>
      <c r="DI2923" s="1"/>
      <c r="DJ2923" s="1"/>
      <c r="DK2923" s="1"/>
      <c r="DL2923" s="1"/>
      <c r="DM2923" s="1"/>
    </row>
    <row r="2924" spans="1:117" x14ac:dyDescent="0.2">
      <c r="A2924" s="97"/>
      <c r="B2924" s="5"/>
      <c r="C2924" s="5"/>
      <c r="D2924" s="63"/>
      <c r="E2924" s="11"/>
      <c r="F2924" s="143"/>
      <c r="G2924" s="9"/>
      <c r="H2924" s="64"/>
      <c r="I2924" s="64"/>
      <c r="J2924" s="1"/>
      <c r="K2924" s="1"/>
      <c r="L2924" s="5"/>
      <c r="M2924" s="12"/>
      <c r="N2924" s="12"/>
      <c r="O2924" s="5"/>
      <c r="P2924" s="5"/>
      <c r="Q2924" s="10"/>
      <c r="R2924" s="37"/>
      <c r="S2924" s="5"/>
      <c r="T2924" s="6"/>
      <c r="U2924" s="10"/>
      <c r="V2924" s="10"/>
      <c r="W2924" s="12"/>
      <c r="X2924" s="5"/>
      <c r="Y2924" s="11"/>
      <c r="Z2924" s="2"/>
      <c r="AA2924" s="64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2"/>
      <c r="DH2924" s="1"/>
      <c r="DI2924" s="1"/>
      <c r="DJ2924" s="1"/>
      <c r="DK2924" s="1"/>
      <c r="DL2924" s="1"/>
      <c r="DM2924" s="1"/>
    </row>
    <row r="2925" spans="1:117" x14ac:dyDescent="0.2">
      <c r="A2925" s="97"/>
      <c r="B2925" s="5"/>
      <c r="C2925" s="5"/>
      <c r="D2925" s="63"/>
      <c r="E2925" s="11"/>
      <c r="F2925" s="143"/>
      <c r="G2925" s="9"/>
      <c r="H2925" s="64"/>
      <c r="I2925" s="64"/>
      <c r="J2925" s="1"/>
      <c r="K2925" s="1"/>
      <c r="L2925" s="5"/>
      <c r="M2925" s="12"/>
      <c r="N2925" s="12"/>
      <c r="O2925" s="5"/>
      <c r="P2925" s="5"/>
      <c r="Q2925" s="10"/>
      <c r="R2925" s="37"/>
      <c r="S2925" s="5"/>
      <c r="T2925" s="6"/>
      <c r="U2925" s="10"/>
      <c r="V2925" s="10"/>
      <c r="W2925" s="12"/>
      <c r="X2925" s="5"/>
      <c r="Y2925" s="11"/>
      <c r="Z2925" s="2"/>
      <c r="AA2925" s="64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2"/>
      <c r="DH2925" s="1"/>
      <c r="DI2925" s="1"/>
      <c r="DJ2925" s="1"/>
      <c r="DK2925" s="1"/>
      <c r="DL2925" s="1"/>
      <c r="DM2925" s="1"/>
    </row>
    <row r="2926" spans="1:117" x14ac:dyDescent="0.2">
      <c r="A2926" s="97"/>
      <c r="B2926" s="5"/>
      <c r="C2926" s="5"/>
      <c r="D2926" s="63"/>
      <c r="E2926" s="11"/>
      <c r="F2926" s="143"/>
      <c r="G2926" s="9"/>
      <c r="H2926" s="64"/>
      <c r="I2926" s="64"/>
      <c r="J2926" s="1"/>
      <c r="K2926" s="1"/>
      <c r="L2926" s="5"/>
      <c r="M2926" s="12"/>
      <c r="N2926" s="12"/>
      <c r="O2926" s="5"/>
      <c r="P2926" s="5"/>
      <c r="Q2926" s="10"/>
      <c r="R2926" s="37"/>
      <c r="S2926" s="5"/>
      <c r="T2926" s="6"/>
      <c r="U2926" s="10"/>
      <c r="V2926" s="10"/>
      <c r="W2926" s="12"/>
      <c r="X2926" s="5"/>
      <c r="Y2926" s="11"/>
      <c r="Z2926" s="2"/>
      <c r="AA2926" s="64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2"/>
      <c r="DH2926" s="1"/>
      <c r="DI2926" s="1"/>
      <c r="DJ2926" s="1"/>
      <c r="DK2926" s="1"/>
      <c r="DL2926" s="1"/>
      <c r="DM2926" s="1"/>
    </row>
    <row r="2927" spans="1:117" x14ac:dyDescent="0.2">
      <c r="A2927" s="97"/>
      <c r="B2927" s="5"/>
      <c r="C2927" s="5"/>
      <c r="D2927" s="63"/>
      <c r="E2927" s="11"/>
      <c r="F2927" s="143"/>
      <c r="G2927" s="9"/>
      <c r="H2927" s="64"/>
      <c r="I2927" s="64"/>
      <c r="J2927" s="1"/>
      <c r="K2927" s="1"/>
      <c r="L2927" s="5"/>
      <c r="M2927" s="12"/>
      <c r="N2927" s="12"/>
      <c r="O2927" s="5"/>
      <c r="P2927" s="5"/>
      <c r="Q2927" s="10"/>
      <c r="R2927" s="37"/>
      <c r="S2927" s="5"/>
      <c r="T2927" s="6"/>
      <c r="U2927" s="10"/>
      <c r="V2927" s="10"/>
      <c r="W2927" s="12"/>
      <c r="X2927" s="5"/>
      <c r="Y2927" s="11"/>
      <c r="Z2927" s="2"/>
      <c r="AA2927" s="64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2"/>
      <c r="DH2927" s="1"/>
      <c r="DI2927" s="1"/>
      <c r="DJ2927" s="1"/>
      <c r="DK2927" s="1"/>
      <c r="DL2927" s="1"/>
      <c r="DM2927" s="1"/>
    </row>
    <row r="2928" spans="1:117" x14ac:dyDescent="0.2">
      <c r="A2928" s="97"/>
      <c r="B2928" s="5"/>
      <c r="C2928" s="5"/>
      <c r="D2928" s="63"/>
      <c r="E2928" s="11"/>
      <c r="F2928" s="143"/>
      <c r="G2928" s="9"/>
      <c r="H2928" s="64"/>
      <c r="I2928" s="64"/>
      <c r="J2928" s="1"/>
      <c r="K2928" s="1"/>
      <c r="L2928" s="5"/>
      <c r="M2928" s="12"/>
      <c r="N2928" s="12"/>
      <c r="O2928" s="5"/>
      <c r="P2928" s="5"/>
      <c r="Q2928" s="10"/>
      <c r="R2928" s="37"/>
      <c r="S2928" s="5"/>
      <c r="T2928" s="6"/>
      <c r="U2928" s="10"/>
      <c r="V2928" s="10"/>
      <c r="W2928" s="12"/>
      <c r="X2928" s="5"/>
      <c r="Y2928" s="11"/>
      <c r="Z2928" s="2"/>
      <c r="AA2928" s="64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2"/>
      <c r="DH2928" s="1"/>
      <c r="DI2928" s="1"/>
      <c r="DJ2928" s="1"/>
      <c r="DK2928" s="1"/>
      <c r="DL2928" s="1"/>
      <c r="DM2928" s="1"/>
    </row>
    <row r="2929" spans="1:117" x14ac:dyDescent="0.2">
      <c r="A2929" s="97"/>
      <c r="B2929" s="5"/>
      <c r="C2929" s="5"/>
      <c r="D2929" s="63"/>
      <c r="E2929" s="11"/>
      <c r="F2929" s="143"/>
      <c r="G2929" s="9"/>
      <c r="H2929" s="64"/>
      <c r="I2929" s="64"/>
      <c r="J2929" s="1"/>
      <c r="K2929" s="1"/>
      <c r="L2929" s="5"/>
      <c r="M2929" s="12"/>
      <c r="N2929" s="12"/>
      <c r="O2929" s="5"/>
      <c r="P2929" s="5"/>
      <c r="Q2929" s="10"/>
      <c r="R2929" s="37"/>
      <c r="S2929" s="5"/>
      <c r="T2929" s="6"/>
      <c r="U2929" s="10"/>
      <c r="V2929" s="10"/>
      <c r="W2929" s="12"/>
      <c r="X2929" s="5"/>
      <c r="Y2929" s="11"/>
      <c r="Z2929" s="2"/>
      <c r="AA2929" s="64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2"/>
      <c r="DH2929" s="1"/>
      <c r="DI2929" s="1"/>
      <c r="DJ2929" s="1"/>
      <c r="DK2929" s="1"/>
      <c r="DL2929" s="1"/>
      <c r="DM2929" s="1"/>
    </row>
    <row r="2930" spans="1:117" x14ac:dyDescent="0.2">
      <c r="A2930" s="97"/>
      <c r="B2930" s="5"/>
      <c r="C2930" s="5"/>
      <c r="D2930" s="63"/>
      <c r="E2930" s="11"/>
      <c r="F2930" s="143"/>
      <c r="G2930" s="9"/>
      <c r="H2930" s="64"/>
      <c r="I2930" s="64"/>
      <c r="J2930" s="1"/>
      <c r="K2930" s="1"/>
      <c r="L2930" s="5"/>
      <c r="M2930" s="12"/>
      <c r="N2930" s="12"/>
      <c r="O2930" s="5"/>
      <c r="P2930" s="5"/>
      <c r="Q2930" s="10"/>
      <c r="R2930" s="37"/>
      <c r="S2930" s="5"/>
      <c r="T2930" s="6"/>
      <c r="U2930" s="10"/>
      <c r="V2930" s="10"/>
      <c r="W2930" s="12"/>
      <c r="X2930" s="5"/>
      <c r="Y2930" s="11"/>
      <c r="Z2930" s="2"/>
      <c r="AA2930" s="64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2"/>
      <c r="DH2930" s="1"/>
      <c r="DI2930" s="1"/>
      <c r="DJ2930" s="1"/>
      <c r="DK2930" s="1"/>
      <c r="DL2930" s="1"/>
      <c r="DM2930" s="1"/>
    </row>
    <row r="2931" spans="1:117" x14ac:dyDescent="0.2">
      <c r="A2931" s="97"/>
      <c r="B2931" s="5"/>
      <c r="C2931" s="5"/>
      <c r="D2931" s="63"/>
      <c r="E2931" s="11"/>
      <c r="F2931" s="143"/>
      <c r="G2931" s="9"/>
      <c r="H2931" s="64"/>
      <c r="I2931" s="64"/>
      <c r="J2931" s="1"/>
      <c r="K2931" s="1"/>
      <c r="L2931" s="5"/>
      <c r="M2931" s="12"/>
      <c r="N2931" s="12"/>
      <c r="O2931" s="5"/>
      <c r="P2931" s="5"/>
      <c r="Q2931" s="10"/>
      <c r="R2931" s="37"/>
      <c r="S2931" s="5"/>
      <c r="T2931" s="6"/>
      <c r="U2931" s="10"/>
      <c r="V2931" s="10"/>
      <c r="W2931" s="12"/>
      <c r="X2931" s="5"/>
      <c r="Y2931" s="11"/>
      <c r="Z2931" s="2"/>
      <c r="AA2931" s="64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2"/>
      <c r="DH2931" s="1"/>
      <c r="DI2931" s="1"/>
      <c r="DJ2931" s="1"/>
      <c r="DK2931" s="1"/>
      <c r="DL2931" s="1"/>
      <c r="DM2931" s="1"/>
    </row>
    <row r="2932" spans="1:117" x14ac:dyDescent="0.2">
      <c r="A2932" s="97"/>
      <c r="B2932" s="5"/>
      <c r="C2932" s="5"/>
      <c r="D2932" s="63"/>
      <c r="E2932" s="11"/>
      <c r="F2932" s="143"/>
      <c r="G2932" s="9"/>
      <c r="H2932" s="64"/>
      <c r="I2932" s="64"/>
      <c r="J2932" s="1"/>
      <c r="K2932" s="1"/>
      <c r="L2932" s="5"/>
      <c r="M2932" s="12"/>
      <c r="N2932" s="12"/>
      <c r="O2932" s="5"/>
      <c r="P2932" s="5"/>
      <c r="Q2932" s="10"/>
      <c r="R2932" s="37"/>
      <c r="S2932" s="5"/>
      <c r="T2932" s="6"/>
      <c r="U2932" s="10"/>
      <c r="V2932" s="10"/>
      <c r="W2932" s="12"/>
      <c r="X2932" s="5"/>
      <c r="Y2932" s="11"/>
      <c r="Z2932" s="2"/>
      <c r="AA2932" s="64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2"/>
      <c r="DH2932" s="1"/>
      <c r="DI2932" s="1"/>
      <c r="DJ2932" s="1"/>
      <c r="DK2932" s="1"/>
      <c r="DL2932" s="1"/>
      <c r="DM2932" s="1"/>
    </row>
    <row r="2933" spans="1:117" x14ac:dyDescent="0.2">
      <c r="A2933" s="97"/>
      <c r="B2933" s="5"/>
      <c r="C2933" s="5"/>
      <c r="D2933" s="63"/>
      <c r="E2933" s="11"/>
      <c r="F2933" s="143"/>
      <c r="G2933" s="9"/>
      <c r="H2933" s="64"/>
      <c r="I2933" s="64"/>
      <c r="J2933" s="1"/>
      <c r="K2933" s="1"/>
      <c r="L2933" s="5"/>
      <c r="M2933" s="12"/>
      <c r="N2933" s="12"/>
      <c r="O2933" s="5"/>
      <c r="P2933" s="5"/>
      <c r="Q2933" s="10"/>
      <c r="R2933" s="37"/>
      <c r="S2933" s="5"/>
      <c r="T2933" s="6"/>
      <c r="U2933" s="10"/>
      <c r="V2933" s="10"/>
      <c r="W2933" s="12"/>
      <c r="X2933" s="5"/>
      <c r="Y2933" s="11"/>
      <c r="Z2933" s="2"/>
      <c r="AA2933" s="64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2"/>
      <c r="DH2933" s="1"/>
      <c r="DI2933" s="1"/>
      <c r="DJ2933" s="1"/>
      <c r="DK2933" s="1"/>
      <c r="DL2933" s="1"/>
      <c r="DM2933" s="1"/>
    </row>
    <row r="2934" spans="1:117" x14ac:dyDescent="0.2">
      <c r="A2934" s="97"/>
      <c r="B2934" s="5"/>
      <c r="C2934" s="5"/>
      <c r="D2934" s="63"/>
      <c r="E2934" s="11"/>
      <c r="F2934" s="143"/>
      <c r="G2934" s="9"/>
      <c r="H2934" s="64"/>
      <c r="I2934" s="64"/>
      <c r="J2934" s="1"/>
      <c r="K2934" s="1"/>
      <c r="L2934" s="5"/>
      <c r="M2934" s="12"/>
      <c r="N2934" s="12"/>
      <c r="O2934" s="5"/>
      <c r="P2934" s="5"/>
      <c r="Q2934" s="10"/>
      <c r="R2934" s="37"/>
      <c r="S2934" s="5"/>
      <c r="T2934" s="6"/>
      <c r="U2934" s="10"/>
      <c r="V2934" s="10"/>
      <c r="W2934" s="12"/>
      <c r="X2934" s="5"/>
      <c r="Y2934" s="11"/>
      <c r="Z2934" s="2"/>
      <c r="AA2934" s="64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2"/>
      <c r="DH2934" s="1"/>
      <c r="DI2934" s="1"/>
      <c r="DJ2934" s="1"/>
      <c r="DK2934" s="1"/>
      <c r="DL2934" s="1"/>
      <c r="DM2934" s="1"/>
    </row>
    <row r="2935" spans="1:117" x14ac:dyDescent="0.2">
      <c r="A2935" s="97"/>
      <c r="B2935" s="5"/>
      <c r="C2935" s="5"/>
      <c r="D2935" s="63"/>
      <c r="E2935" s="11"/>
      <c r="F2935" s="143"/>
      <c r="G2935" s="9"/>
      <c r="H2935" s="64"/>
      <c r="I2935" s="64"/>
      <c r="J2935" s="1"/>
      <c r="K2935" s="1"/>
      <c r="L2935" s="5"/>
      <c r="M2935" s="12"/>
      <c r="N2935" s="12"/>
      <c r="O2935" s="5"/>
      <c r="P2935" s="5"/>
      <c r="Q2935" s="10"/>
      <c r="R2935" s="37"/>
      <c r="S2935" s="5"/>
      <c r="T2935" s="6"/>
      <c r="U2935" s="10"/>
      <c r="V2935" s="10"/>
      <c r="W2935" s="12"/>
      <c r="X2935" s="5"/>
      <c r="Y2935" s="11"/>
      <c r="Z2935" s="2"/>
      <c r="AA2935" s="64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2"/>
      <c r="DH2935" s="1"/>
      <c r="DI2935" s="1"/>
      <c r="DJ2935" s="1"/>
      <c r="DK2935" s="1"/>
      <c r="DL2935" s="1"/>
      <c r="DM2935" s="1"/>
    </row>
    <row r="2936" spans="1:117" x14ac:dyDescent="0.2">
      <c r="A2936" s="97"/>
      <c r="B2936" s="5"/>
      <c r="C2936" s="5"/>
      <c r="D2936" s="63"/>
      <c r="E2936" s="11"/>
      <c r="F2936" s="143"/>
      <c r="G2936" s="9"/>
      <c r="H2936" s="64"/>
      <c r="I2936" s="64"/>
      <c r="J2936" s="1"/>
      <c r="K2936" s="1"/>
      <c r="L2936" s="5"/>
      <c r="M2936" s="12"/>
      <c r="N2936" s="12"/>
      <c r="O2936" s="5"/>
      <c r="P2936" s="5"/>
      <c r="Q2936" s="10"/>
      <c r="R2936" s="37"/>
      <c r="S2936" s="5"/>
      <c r="T2936" s="6"/>
      <c r="U2936" s="10"/>
      <c r="V2936" s="10"/>
      <c r="W2936" s="12"/>
      <c r="X2936" s="5"/>
      <c r="Y2936" s="11"/>
      <c r="Z2936" s="2"/>
      <c r="AA2936" s="64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2"/>
      <c r="DH2936" s="1"/>
      <c r="DI2936" s="1"/>
      <c r="DJ2936" s="1"/>
      <c r="DK2936" s="1"/>
      <c r="DL2936" s="1"/>
      <c r="DM2936" s="1"/>
    </row>
    <row r="2937" spans="1:117" x14ac:dyDescent="0.2">
      <c r="A2937" s="97"/>
      <c r="B2937" s="5"/>
      <c r="C2937" s="5"/>
      <c r="D2937" s="63"/>
      <c r="E2937" s="11"/>
      <c r="F2937" s="143"/>
      <c r="G2937" s="9"/>
      <c r="H2937" s="64"/>
      <c r="I2937" s="64"/>
      <c r="J2937" s="1"/>
      <c r="K2937" s="1"/>
      <c r="L2937" s="5"/>
      <c r="M2937" s="12"/>
      <c r="N2937" s="12"/>
      <c r="O2937" s="5"/>
      <c r="P2937" s="5"/>
      <c r="Q2937" s="10"/>
      <c r="R2937" s="37"/>
      <c r="S2937" s="5"/>
      <c r="T2937" s="6"/>
      <c r="U2937" s="10"/>
      <c r="V2937" s="10"/>
      <c r="W2937" s="12"/>
      <c r="X2937" s="5"/>
      <c r="Y2937" s="11"/>
      <c r="Z2937" s="2"/>
      <c r="AA2937" s="64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2"/>
      <c r="DH2937" s="1"/>
      <c r="DI2937" s="1"/>
      <c r="DJ2937" s="1"/>
      <c r="DK2937" s="1"/>
      <c r="DL2937" s="1"/>
      <c r="DM2937" s="1"/>
    </row>
    <row r="2938" spans="1:117" x14ac:dyDescent="0.2">
      <c r="A2938" s="97"/>
      <c r="B2938" s="5"/>
      <c r="C2938" s="5"/>
      <c r="D2938" s="63"/>
      <c r="E2938" s="11"/>
      <c r="F2938" s="143"/>
      <c r="G2938" s="9"/>
      <c r="H2938" s="64"/>
      <c r="I2938" s="64"/>
      <c r="J2938" s="1"/>
      <c r="K2938" s="1"/>
      <c r="L2938" s="5"/>
      <c r="M2938" s="12"/>
      <c r="N2938" s="12"/>
      <c r="O2938" s="5"/>
      <c r="P2938" s="5"/>
      <c r="Q2938" s="10"/>
      <c r="R2938" s="37"/>
      <c r="S2938" s="5"/>
      <c r="T2938" s="6"/>
      <c r="U2938" s="10"/>
      <c r="V2938" s="10"/>
      <c r="W2938" s="12"/>
      <c r="X2938" s="5"/>
      <c r="Y2938" s="11"/>
      <c r="Z2938" s="2"/>
      <c r="AA2938" s="64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2"/>
      <c r="DH2938" s="1"/>
      <c r="DI2938" s="1"/>
      <c r="DJ2938" s="1"/>
      <c r="DK2938" s="1"/>
      <c r="DL2938" s="1"/>
      <c r="DM2938" s="1"/>
    </row>
    <row r="2939" spans="1:117" x14ac:dyDescent="0.2">
      <c r="A2939" s="97"/>
      <c r="B2939" s="5"/>
      <c r="C2939" s="5"/>
      <c r="D2939" s="63"/>
      <c r="E2939" s="11"/>
      <c r="F2939" s="143"/>
      <c r="G2939" s="9"/>
      <c r="H2939" s="64"/>
      <c r="I2939" s="64"/>
      <c r="J2939" s="1"/>
      <c r="K2939" s="1"/>
      <c r="L2939" s="5"/>
      <c r="M2939" s="12"/>
      <c r="N2939" s="12"/>
      <c r="O2939" s="5"/>
      <c r="P2939" s="5"/>
      <c r="Q2939" s="10"/>
      <c r="R2939" s="37"/>
      <c r="S2939" s="5"/>
      <c r="T2939" s="6"/>
      <c r="U2939" s="10"/>
      <c r="V2939" s="10"/>
      <c r="W2939" s="12"/>
      <c r="X2939" s="5"/>
      <c r="Y2939" s="11"/>
      <c r="Z2939" s="2"/>
      <c r="AA2939" s="64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2"/>
      <c r="DH2939" s="1"/>
      <c r="DI2939" s="1"/>
      <c r="DJ2939" s="1"/>
      <c r="DK2939" s="1"/>
      <c r="DL2939" s="1"/>
      <c r="DM2939" s="1"/>
    </row>
    <row r="2940" spans="1:117" x14ac:dyDescent="0.2">
      <c r="A2940" s="97"/>
      <c r="B2940" s="5"/>
      <c r="C2940" s="5"/>
      <c r="D2940" s="63"/>
      <c r="E2940" s="11"/>
      <c r="F2940" s="143"/>
      <c r="G2940" s="9"/>
      <c r="H2940" s="64"/>
      <c r="I2940" s="64"/>
      <c r="J2940" s="1"/>
      <c r="K2940" s="1"/>
      <c r="L2940" s="5"/>
      <c r="M2940" s="12"/>
      <c r="N2940" s="12"/>
      <c r="O2940" s="5"/>
      <c r="P2940" s="5"/>
      <c r="Q2940" s="10"/>
      <c r="R2940" s="37"/>
      <c r="S2940" s="5"/>
      <c r="T2940" s="6"/>
      <c r="U2940" s="10"/>
      <c r="V2940" s="10"/>
      <c r="W2940" s="12"/>
      <c r="X2940" s="5"/>
      <c r="Y2940" s="11"/>
      <c r="Z2940" s="2"/>
      <c r="AA2940" s="64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2"/>
      <c r="DH2940" s="1"/>
      <c r="DI2940" s="1"/>
      <c r="DJ2940" s="1"/>
      <c r="DK2940" s="1"/>
      <c r="DL2940" s="1"/>
      <c r="DM2940" s="1"/>
    </row>
    <row r="2941" spans="1:117" x14ac:dyDescent="0.2">
      <c r="A2941" s="97"/>
      <c r="B2941" s="5"/>
      <c r="C2941" s="5"/>
      <c r="D2941" s="63"/>
      <c r="E2941" s="11"/>
      <c r="F2941" s="143"/>
      <c r="G2941" s="9"/>
      <c r="H2941" s="64"/>
      <c r="I2941" s="64"/>
      <c r="J2941" s="1"/>
      <c r="K2941" s="1"/>
      <c r="L2941" s="5"/>
      <c r="M2941" s="12"/>
      <c r="N2941" s="12"/>
      <c r="O2941" s="5"/>
      <c r="P2941" s="5"/>
      <c r="Q2941" s="10"/>
      <c r="R2941" s="37"/>
      <c r="S2941" s="5"/>
      <c r="T2941" s="6"/>
      <c r="U2941" s="10"/>
      <c r="V2941" s="10"/>
      <c r="W2941" s="12"/>
      <c r="X2941" s="5"/>
      <c r="Y2941" s="11"/>
      <c r="Z2941" s="2"/>
      <c r="AA2941" s="64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2"/>
      <c r="DH2941" s="1"/>
      <c r="DI2941" s="1"/>
      <c r="DJ2941" s="1"/>
      <c r="DK2941" s="1"/>
      <c r="DL2941" s="1"/>
      <c r="DM2941" s="1"/>
    </row>
    <row r="2942" spans="1:117" x14ac:dyDescent="0.2">
      <c r="A2942" s="97"/>
      <c r="B2942" s="5"/>
      <c r="C2942" s="5"/>
      <c r="D2942" s="63"/>
      <c r="E2942" s="11"/>
      <c r="F2942" s="143"/>
      <c r="G2942" s="9"/>
      <c r="H2942" s="64"/>
      <c r="I2942" s="64"/>
      <c r="J2942" s="1"/>
      <c r="K2942" s="1"/>
      <c r="L2942" s="5"/>
      <c r="M2942" s="12"/>
      <c r="N2942" s="12"/>
      <c r="O2942" s="5"/>
      <c r="P2942" s="5"/>
      <c r="Q2942" s="10"/>
      <c r="R2942" s="37"/>
      <c r="S2942" s="5"/>
      <c r="T2942" s="6"/>
      <c r="U2942" s="10"/>
      <c r="V2942" s="10"/>
      <c r="W2942" s="12"/>
      <c r="X2942" s="5"/>
      <c r="Y2942" s="11"/>
      <c r="Z2942" s="2"/>
      <c r="AA2942" s="64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2"/>
      <c r="DH2942" s="1"/>
      <c r="DI2942" s="1"/>
      <c r="DJ2942" s="1"/>
      <c r="DK2942" s="1"/>
      <c r="DL2942" s="1"/>
      <c r="DM2942" s="1"/>
    </row>
    <row r="2943" spans="1:117" x14ac:dyDescent="0.2">
      <c r="A2943" s="97"/>
      <c r="B2943" s="5"/>
      <c r="C2943" s="5"/>
      <c r="D2943" s="63"/>
      <c r="E2943" s="11"/>
      <c r="F2943" s="143"/>
      <c r="G2943" s="9"/>
      <c r="H2943" s="64"/>
      <c r="I2943" s="64"/>
      <c r="J2943" s="1"/>
      <c r="K2943" s="1"/>
      <c r="L2943" s="5"/>
      <c r="M2943" s="12"/>
      <c r="N2943" s="12"/>
      <c r="O2943" s="5"/>
      <c r="P2943" s="5"/>
      <c r="Q2943" s="10"/>
      <c r="R2943" s="37"/>
      <c r="S2943" s="5"/>
      <c r="T2943" s="6"/>
      <c r="U2943" s="10"/>
      <c r="V2943" s="10"/>
      <c r="W2943" s="12"/>
      <c r="X2943" s="5"/>
      <c r="Y2943" s="11"/>
      <c r="Z2943" s="2"/>
      <c r="AA2943" s="64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2"/>
      <c r="DH2943" s="1"/>
      <c r="DI2943" s="1"/>
      <c r="DJ2943" s="1"/>
      <c r="DK2943" s="1"/>
      <c r="DL2943" s="1"/>
      <c r="DM2943" s="1"/>
    </row>
    <row r="2944" spans="1:117" x14ac:dyDescent="0.2">
      <c r="A2944" s="97"/>
      <c r="B2944" s="5"/>
      <c r="C2944" s="5"/>
      <c r="D2944" s="63"/>
      <c r="E2944" s="11"/>
      <c r="F2944" s="143"/>
      <c r="G2944" s="9"/>
      <c r="H2944" s="64"/>
      <c r="I2944" s="64"/>
      <c r="J2944" s="1"/>
      <c r="K2944" s="1"/>
      <c r="L2944" s="5"/>
      <c r="M2944" s="12"/>
      <c r="N2944" s="12"/>
      <c r="O2944" s="5"/>
      <c r="P2944" s="5"/>
      <c r="Q2944" s="10"/>
      <c r="R2944" s="37"/>
      <c r="S2944" s="5"/>
      <c r="T2944" s="6"/>
      <c r="U2944" s="10"/>
      <c r="V2944" s="10"/>
      <c r="W2944" s="12"/>
      <c r="X2944" s="5"/>
      <c r="Y2944" s="11"/>
      <c r="Z2944" s="2"/>
      <c r="AA2944" s="64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2"/>
      <c r="DH2944" s="1"/>
      <c r="DI2944" s="1"/>
      <c r="DJ2944" s="1"/>
      <c r="DK2944" s="1"/>
      <c r="DL2944" s="1"/>
      <c r="DM2944" s="1"/>
    </row>
    <row r="2945" spans="1:117" x14ac:dyDescent="0.2">
      <c r="A2945" s="97"/>
      <c r="B2945" s="5"/>
      <c r="C2945" s="5"/>
      <c r="D2945" s="63"/>
      <c r="E2945" s="11"/>
      <c r="F2945" s="143"/>
      <c r="G2945" s="9"/>
      <c r="H2945" s="64"/>
      <c r="I2945" s="64"/>
      <c r="J2945" s="1"/>
      <c r="K2945" s="1"/>
      <c r="L2945" s="5"/>
      <c r="M2945" s="12"/>
      <c r="N2945" s="12"/>
      <c r="O2945" s="5"/>
      <c r="P2945" s="5"/>
      <c r="Q2945" s="10"/>
      <c r="R2945" s="37"/>
      <c r="S2945" s="5"/>
      <c r="T2945" s="6"/>
      <c r="U2945" s="10"/>
      <c r="V2945" s="10"/>
      <c r="W2945" s="12"/>
      <c r="X2945" s="5"/>
      <c r="Y2945" s="11"/>
      <c r="Z2945" s="2"/>
      <c r="AA2945" s="64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2"/>
      <c r="DH2945" s="1"/>
      <c r="DI2945" s="1"/>
      <c r="DJ2945" s="1"/>
      <c r="DK2945" s="1"/>
      <c r="DL2945" s="1"/>
      <c r="DM2945" s="1"/>
    </row>
    <row r="2946" spans="1:117" x14ac:dyDescent="0.2">
      <c r="A2946" s="97"/>
      <c r="B2946" s="5"/>
      <c r="C2946" s="5"/>
      <c r="D2946" s="63"/>
      <c r="E2946" s="11"/>
      <c r="F2946" s="143"/>
      <c r="G2946" s="9"/>
      <c r="H2946" s="64"/>
      <c r="I2946" s="64"/>
      <c r="J2946" s="1"/>
      <c r="K2946" s="1"/>
      <c r="L2946" s="5"/>
      <c r="M2946" s="12"/>
      <c r="N2946" s="12"/>
      <c r="O2946" s="5"/>
      <c r="P2946" s="5"/>
      <c r="Q2946" s="10"/>
      <c r="R2946" s="37"/>
      <c r="S2946" s="5"/>
      <c r="T2946" s="6"/>
      <c r="U2946" s="10"/>
      <c r="V2946" s="10"/>
      <c r="W2946" s="12"/>
      <c r="X2946" s="5"/>
      <c r="Y2946" s="11"/>
      <c r="Z2946" s="2"/>
      <c r="AA2946" s="64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2"/>
      <c r="DH2946" s="1"/>
      <c r="DI2946" s="1"/>
      <c r="DJ2946" s="1"/>
      <c r="DK2946" s="1"/>
      <c r="DL2946" s="1"/>
      <c r="DM2946" s="1"/>
    </row>
    <row r="2947" spans="1:117" x14ac:dyDescent="0.2">
      <c r="A2947" s="97"/>
      <c r="B2947" s="5"/>
      <c r="C2947" s="5"/>
      <c r="D2947" s="63"/>
      <c r="E2947" s="11"/>
      <c r="F2947" s="143"/>
      <c r="G2947" s="9"/>
      <c r="H2947" s="64"/>
      <c r="I2947" s="64"/>
      <c r="J2947" s="1"/>
      <c r="K2947" s="1"/>
      <c r="L2947" s="5"/>
      <c r="M2947" s="12"/>
      <c r="N2947" s="12"/>
      <c r="O2947" s="5"/>
      <c r="P2947" s="5"/>
      <c r="Q2947" s="10"/>
      <c r="R2947" s="37"/>
      <c r="S2947" s="5"/>
      <c r="T2947" s="6"/>
      <c r="U2947" s="10"/>
      <c r="V2947" s="10"/>
      <c r="W2947" s="12"/>
      <c r="X2947" s="5"/>
      <c r="Y2947" s="11"/>
      <c r="Z2947" s="2"/>
      <c r="AA2947" s="64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2"/>
      <c r="DH2947" s="1"/>
      <c r="DI2947" s="1"/>
      <c r="DJ2947" s="1"/>
      <c r="DK2947" s="1"/>
      <c r="DL2947" s="1"/>
      <c r="DM2947" s="1"/>
    </row>
    <row r="2948" spans="1:117" x14ac:dyDescent="0.2">
      <c r="A2948" s="97"/>
      <c r="B2948" s="5"/>
      <c r="C2948" s="5"/>
      <c r="D2948" s="63"/>
      <c r="E2948" s="11"/>
      <c r="F2948" s="143"/>
      <c r="G2948" s="9"/>
      <c r="H2948" s="64"/>
      <c r="I2948" s="64"/>
      <c r="J2948" s="1"/>
      <c r="K2948" s="1"/>
      <c r="L2948" s="5"/>
      <c r="M2948" s="12"/>
      <c r="N2948" s="12"/>
      <c r="O2948" s="5"/>
      <c r="P2948" s="5"/>
      <c r="Q2948" s="10"/>
      <c r="R2948" s="37"/>
      <c r="S2948" s="5"/>
      <c r="T2948" s="6"/>
      <c r="U2948" s="10"/>
      <c r="V2948" s="10"/>
      <c r="W2948" s="12"/>
      <c r="X2948" s="5"/>
      <c r="Y2948" s="11"/>
      <c r="Z2948" s="2"/>
      <c r="AA2948" s="64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2"/>
      <c r="DH2948" s="1"/>
      <c r="DI2948" s="1"/>
      <c r="DJ2948" s="1"/>
      <c r="DK2948" s="1"/>
      <c r="DL2948" s="1"/>
      <c r="DM2948" s="1"/>
    </row>
    <row r="2949" spans="1:117" x14ac:dyDescent="0.2">
      <c r="A2949" s="97"/>
      <c r="B2949" s="5"/>
      <c r="C2949" s="5"/>
      <c r="D2949" s="63"/>
      <c r="E2949" s="11"/>
      <c r="F2949" s="143"/>
      <c r="G2949" s="9"/>
      <c r="H2949" s="64"/>
      <c r="I2949" s="64"/>
      <c r="J2949" s="1"/>
      <c r="K2949" s="1"/>
      <c r="L2949" s="5"/>
      <c r="M2949" s="12"/>
      <c r="N2949" s="12"/>
      <c r="O2949" s="5"/>
      <c r="P2949" s="5"/>
      <c r="Q2949" s="10"/>
      <c r="R2949" s="37"/>
      <c r="S2949" s="5"/>
      <c r="T2949" s="6"/>
      <c r="U2949" s="10"/>
      <c r="V2949" s="10"/>
      <c r="W2949" s="12"/>
      <c r="X2949" s="5"/>
      <c r="Y2949" s="11"/>
      <c r="Z2949" s="2"/>
      <c r="AA2949" s="64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2"/>
      <c r="DH2949" s="1"/>
      <c r="DI2949" s="1"/>
      <c r="DJ2949" s="1"/>
      <c r="DK2949" s="1"/>
      <c r="DL2949" s="1"/>
      <c r="DM2949" s="1"/>
    </row>
    <row r="2950" spans="1:117" x14ac:dyDescent="0.2">
      <c r="A2950" s="97"/>
      <c r="B2950" s="5"/>
      <c r="C2950" s="5"/>
      <c r="D2950" s="63"/>
      <c r="E2950" s="11"/>
      <c r="F2950" s="143"/>
      <c r="G2950" s="9"/>
      <c r="H2950" s="64"/>
      <c r="I2950" s="64"/>
      <c r="J2950" s="1"/>
      <c r="K2950" s="1"/>
      <c r="L2950" s="5"/>
      <c r="M2950" s="12"/>
      <c r="N2950" s="12"/>
      <c r="O2950" s="5"/>
      <c r="P2950" s="5"/>
      <c r="Q2950" s="10"/>
      <c r="R2950" s="37"/>
      <c r="S2950" s="5"/>
      <c r="T2950" s="6"/>
      <c r="U2950" s="10"/>
      <c r="V2950" s="10"/>
      <c r="W2950" s="12"/>
      <c r="X2950" s="5"/>
      <c r="Y2950" s="11"/>
      <c r="Z2950" s="2"/>
      <c r="AA2950" s="64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2"/>
      <c r="DH2950" s="1"/>
      <c r="DI2950" s="1"/>
      <c r="DJ2950" s="1"/>
      <c r="DK2950" s="1"/>
      <c r="DL2950" s="1"/>
      <c r="DM2950" s="1"/>
    </row>
    <row r="2951" spans="1:117" x14ac:dyDescent="0.2">
      <c r="A2951" s="97"/>
      <c r="B2951" s="5"/>
      <c r="C2951" s="5"/>
      <c r="D2951" s="63"/>
      <c r="E2951" s="11"/>
      <c r="F2951" s="143"/>
      <c r="G2951" s="9"/>
      <c r="H2951" s="64"/>
      <c r="I2951" s="64"/>
      <c r="J2951" s="1"/>
      <c r="K2951" s="1"/>
      <c r="L2951" s="5"/>
      <c r="M2951" s="12"/>
      <c r="N2951" s="12"/>
      <c r="O2951" s="5"/>
      <c r="P2951" s="5"/>
      <c r="Q2951" s="10"/>
      <c r="R2951" s="37"/>
      <c r="S2951" s="5"/>
      <c r="T2951" s="6"/>
      <c r="U2951" s="10"/>
      <c r="V2951" s="10"/>
      <c r="W2951" s="12"/>
      <c r="X2951" s="5"/>
      <c r="Y2951" s="11"/>
      <c r="Z2951" s="2"/>
      <c r="AA2951" s="64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2"/>
      <c r="DH2951" s="1"/>
      <c r="DI2951" s="1"/>
      <c r="DJ2951" s="1"/>
      <c r="DK2951" s="1"/>
      <c r="DL2951" s="1"/>
      <c r="DM2951" s="1"/>
    </row>
    <row r="2952" spans="1:117" x14ac:dyDescent="0.2">
      <c r="A2952" s="97"/>
      <c r="B2952" s="5"/>
      <c r="C2952" s="5"/>
      <c r="D2952" s="63"/>
      <c r="E2952" s="11"/>
      <c r="F2952" s="143"/>
      <c r="G2952" s="9"/>
      <c r="H2952" s="64"/>
      <c r="I2952" s="64"/>
      <c r="J2952" s="1"/>
      <c r="K2952" s="1"/>
      <c r="L2952" s="5"/>
      <c r="M2952" s="12"/>
      <c r="N2952" s="12"/>
      <c r="O2952" s="5"/>
      <c r="P2952" s="5"/>
      <c r="Q2952" s="10"/>
      <c r="R2952" s="37"/>
      <c r="S2952" s="5"/>
      <c r="T2952" s="6"/>
      <c r="U2952" s="10"/>
      <c r="V2952" s="10"/>
      <c r="W2952" s="12"/>
      <c r="X2952" s="5"/>
      <c r="Y2952" s="11"/>
      <c r="Z2952" s="2"/>
      <c r="AA2952" s="64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2"/>
      <c r="DH2952" s="1"/>
      <c r="DI2952" s="1"/>
      <c r="DJ2952" s="1"/>
      <c r="DK2952" s="1"/>
      <c r="DL2952" s="1"/>
      <c r="DM2952" s="1"/>
    </row>
    <row r="2953" spans="1:117" x14ac:dyDescent="0.2">
      <c r="A2953" s="97"/>
      <c r="B2953" s="5"/>
      <c r="C2953" s="5"/>
      <c r="D2953" s="63"/>
      <c r="E2953" s="11"/>
      <c r="F2953" s="143"/>
      <c r="G2953" s="9"/>
      <c r="H2953" s="64"/>
      <c r="I2953" s="64"/>
      <c r="J2953" s="1"/>
      <c r="K2953" s="1"/>
      <c r="L2953" s="5"/>
      <c r="M2953" s="12"/>
      <c r="N2953" s="12"/>
      <c r="O2953" s="5"/>
      <c r="P2953" s="5"/>
      <c r="Q2953" s="10"/>
      <c r="R2953" s="37"/>
      <c r="S2953" s="5"/>
      <c r="T2953" s="6"/>
      <c r="U2953" s="10"/>
      <c r="V2953" s="10"/>
      <c r="W2953" s="12"/>
      <c r="X2953" s="5"/>
      <c r="Y2953" s="11"/>
      <c r="Z2953" s="2"/>
      <c r="AA2953" s="64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2"/>
      <c r="DH2953" s="1"/>
      <c r="DI2953" s="1"/>
      <c r="DJ2953" s="1"/>
      <c r="DK2953" s="1"/>
      <c r="DL2953" s="1"/>
      <c r="DM2953" s="1"/>
    </row>
    <row r="2954" spans="1:117" x14ac:dyDescent="0.2">
      <c r="A2954" s="97"/>
      <c r="B2954" s="5"/>
      <c r="C2954" s="5"/>
      <c r="D2954" s="63"/>
      <c r="E2954" s="11"/>
      <c r="F2954" s="143"/>
      <c r="G2954" s="9"/>
      <c r="H2954" s="64"/>
      <c r="I2954" s="64"/>
      <c r="J2954" s="1"/>
      <c r="K2954" s="1"/>
      <c r="L2954" s="5"/>
      <c r="M2954" s="12"/>
      <c r="N2954" s="12"/>
      <c r="O2954" s="5"/>
      <c r="P2954" s="5"/>
      <c r="Q2954" s="10"/>
      <c r="R2954" s="37"/>
      <c r="S2954" s="5"/>
      <c r="T2954" s="6"/>
      <c r="U2954" s="10"/>
      <c r="V2954" s="10"/>
      <c r="W2954" s="12"/>
      <c r="X2954" s="5"/>
      <c r="Y2954" s="11"/>
      <c r="Z2954" s="2"/>
      <c r="AA2954" s="64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2"/>
      <c r="DH2954" s="1"/>
      <c r="DI2954" s="1"/>
      <c r="DJ2954" s="1"/>
      <c r="DK2954" s="1"/>
      <c r="DL2954" s="1"/>
      <c r="DM2954" s="1"/>
    </row>
    <row r="2955" spans="1:117" x14ac:dyDescent="0.2">
      <c r="A2955" s="97"/>
      <c r="B2955" s="5"/>
      <c r="C2955" s="5"/>
      <c r="D2955" s="63"/>
      <c r="E2955" s="11"/>
      <c r="F2955" s="143"/>
      <c r="G2955" s="9"/>
      <c r="H2955" s="64"/>
      <c r="I2955" s="64"/>
      <c r="J2955" s="1"/>
      <c r="K2955" s="1"/>
      <c r="L2955" s="5"/>
      <c r="M2955" s="12"/>
      <c r="N2955" s="12"/>
      <c r="O2955" s="5"/>
      <c r="P2955" s="5"/>
      <c r="Q2955" s="10"/>
      <c r="R2955" s="37"/>
      <c r="S2955" s="5"/>
      <c r="T2955" s="6"/>
      <c r="U2955" s="10"/>
      <c r="V2955" s="10"/>
      <c r="W2955" s="12"/>
      <c r="X2955" s="5"/>
      <c r="Y2955" s="11"/>
      <c r="Z2955" s="2"/>
      <c r="AA2955" s="64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2"/>
      <c r="DH2955" s="1"/>
      <c r="DI2955" s="1"/>
      <c r="DJ2955" s="1"/>
      <c r="DK2955" s="1"/>
      <c r="DL2955" s="1"/>
      <c r="DM2955" s="1"/>
    </row>
    <row r="2956" spans="1:117" x14ac:dyDescent="0.2">
      <c r="A2956" s="97"/>
      <c r="B2956" s="5"/>
      <c r="C2956" s="5"/>
      <c r="D2956" s="63"/>
      <c r="E2956" s="11"/>
      <c r="F2956" s="143"/>
      <c r="G2956" s="9"/>
      <c r="H2956" s="64"/>
      <c r="I2956" s="64"/>
      <c r="J2956" s="1"/>
      <c r="K2956" s="1"/>
      <c r="L2956" s="5"/>
      <c r="M2956" s="12"/>
      <c r="N2956" s="12"/>
      <c r="O2956" s="5"/>
      <c r="P2956" s="5"/>
      <c r="Q2956" s="10"/>
      <c r="R2956" s="37"/>
      <c r="S2956" s="5"/>
      <c r="T2956" s="6"/>
      <c r="U2956" s="10"/>
      <c r="V2956" s="10"/>
      <c r="W2956" s="12"/>
      <c r="X2956" s="5"/>
      <c r="Y2956" s="11"/>
      <c r="Z2956" s="2"/>
      <c r="AA2956" s="64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2"/>
      <c r="DH2956" s="1"/>
      <c r="DI2956" s="1"/>
      <c r="DJ2956" s="1"/>
      <c r="DK2956" s="1"/>
      <c r="DL2956" s="1"/>
      <c r="DM2956" s="1"/>
    </row>
    <row r="2957" spans="1:117" x14ac:dyDescent="0.2">
      <c r="A2957" s="97"/>
      <c r="B2957" s="5"/>
      <c r="C2957" s="5"/>
      <c r="D2957" s="63"/>
      <c r="E2957" s="11"/>
      <c r="F2957" s="143"/>
      <c r="G2957" s="9"/>
      <c r="H2957" s="64"/>
      <c r="I2957" s="64"/>
      <c r="J2957" s="1"/>
      <c r="K2957" s="1"/>
      <c r="L2957" s="5"/>
      <c r="M2957" s="12"/>
      <c r="N2957" s="12"/>
      <c r="O2957" s="5"/>
      <c r="P2957" s="5"/>
      <c r="Q2957" s="10"/>
      <c r="R2957" s="37"/>
      <c r="S2957" s="5"/>
      <c r="T2957" s="6"/>
      <c r="U2957" s="10"/>
      <c r="V2957" s="10"/>
      <c r="W2957" s="12"/>
      <c r="X2957" s="5"/>
      <c r="Y2957" s="11"/>
      <c r="Z2957" s="2"/>
      <c r="AA2957" s="64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2"/>
      <c r="DH2957" s="1"/>
      <c r="DI2957" s="1"/>
      <c r="DJ2957" s="1"/>
      <c r="DK2957" s="1"/>
      <c r="DL2957" s="1"/>
      <c r="DM2957" s="1"/>
    </row>
    <row r="2958" spans="1:117" x14ac:dyDescent="0.2">
      <c r="A2958" s="97"/>
      <c r="B2958" s="5"/>
      <c r="C2958" s="5"/>
      <c r="D2958" s="63"/>
      <c r="E2958" s="11"/>
      <c r="F2958" s="143"/>
      <c r="G2958" s="9"/>
      <c r="H2958" s="64"/>
      <c r="I2958" s="64"/>
      <c r="J2958" s="1"/>
      <c r="K2958" s="1"/>
      <c r="L2958" s="5"/>
      <c r="M2958" s="12"/>
      <c r="N2958" s="12"/>
      <c r="O2958" s="5"/>
      <c r="P2958" s="5"/>
      <c r="Q2958" s="10"/>
      <c r="R2958" s="37"/>
      <c r="S2958" s="5"/>
      <c r="T2958" s="6"/>
      <c r="U2958" s="10"/>
      <c r="V2958" s="10"/>
      <c r="W2958" s="12"/>
      <c r="X2958" s="5"/>
      <c r="Y2958" s="11"/>
      <c r="Z2958" s="2"/>
      <c r="AA2958" s="64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2"/>
      <c r="DH2958" s="1"/>
      <c r="DI2958" s="1"/>
      <c r="DJ2958" s="1"/>
      <c r="DK2958" s="1"/>
      <c r="DL2958" s="1"/>
      <c r="DM2958" s="1"/>
    </row>
    <row r="2959" spans="1:117" x14ac:dyDescent="0.2">
      <c r="A2959" s="97"/>
      <c r="B2959" s="5"/>
      <c r="C2959" s="5"/>
      <c r="D2959" s="63"/>
      <c r="E2959" s="11"/>
      <c r="F2959" s="143"/>
      <c r="G2959" s="9"/>
      <c r="H2959" s="64"/>
      <c r="I2959" s="64"/>
      <c r="J2959" s="1"/>
      <c r="K2959" s="1"/>
      <c r="L2959" s="5"/>
      <c r="M2959" s="12"/>
      <c r="N2959" s="12"/>
      <c r="O2959" s="5"/>
      <c r="P2959" s="5"/>
      <c r="Q2959" s="10"/>
      <c r="R2959" s="37"/>
      <c r="S2959" s="5"/>
      <c r="T2959" s="6"/>
      <c r="U2959" s="10"/>
      <c r="V2959" s="10"/>
      <c r="W2959" s="12"/>
      <c r="X2959" s="5"/>
      <c r="Y2959" s="11"/>
      <c r="Z2959" s="2"/>
      <c r="AA2959" s="64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2"/>
      <c r="DH2959" s="1"/>
      <c r="DI2959" s="1"/>
      <c r="DJ2959" s="1"/>
      <c r="DK2959" s="1"/>
      <c r="DL2959" s="1"/>
      <c r="DM2959" s="1"/>
    </row>
    <row r="2960" spans="1:117" x14ac:dyDescent="0.2">
      <c r="A2960" s="97"/>
      <c r="B2960" s="5"/>
      <c r="C2960" s="5"/>
      <c r="D2960" s="63"/>
      <c r="E2960" s="11"/>
      <c r="F2960" s="143"/>
      <c r="G2960" s="9"/>
      <c r="H2960" s="64"/>
      <c r="I2960" s="64"/>
      <c r="J2960" s="1"/>
      <c r="K2960" s="1"/>
      <c r="L2960" s="5"/>
      <c r="M2960" s="12"/>
      <c r="N2960" s="12"/>
      <c r="O2960" s="5"/>
      <c r="P2960" s="5"/>
      <c r="Q2960" s="10"/>
      <c r="R2960" s="37"/>
      <c r="S2960" s="5"/>
      <c r="T2960" s="6"/>
      <c r="U2960" s="10"/>
      <c r="V2960" s="10"/>
      <c r="W2960" s="12"/>
      <c r="X2960" s="5"/>
      <c r="Y2960" s="11"/>
      <c r="Z2960" s="2"/>
      <c r="AA2960" s="64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2"/>
      <c r="DH2960" s="1"/>
      <c r="DI2960" s="1"/>
      <c r="DJ2960" s="1"/>
      <c r="DK2960" s="1"/>
      <c r="DL2960" s="1"/>
      <c r="DM2960" s="1"/>
    </row>
    <row r="2961" spans="1:117" x14ac:dyDescent="0.2">
      <c r="A2961" s="97"/>
      <c r="B2961" s="5"/>
      <c r="C2961" s="5"/>
      <c r="D2961" s="63"/>
      <c r="E2961" s="11"/>
      <c r="F2961" s="143"/>
      <c r="G2961" s="9"/>
      <c r="H2961" s="64"/>
      <c r="I2961" s="64"/>
      <c r="J2961" s="1"/>
      <c r="K2961" s="1"/>
      <c r="L2961" s="5"/>
      <c r="M2961" s="12"/>
      <c r="N2961" s="12"/>
      <c r="O2961" s="5"/>
      <c r="P2961" s="5"/>
      <c r="Q2961" s="10"/>
      <c r="R2961" s="37"/>
      <c r="S2961" s="5"/>
      <c r="T2961" s="6"/>
      <c r="U2961" s="10"/>
      <c r="V2961" s="10"/>
      <c r="W2961" s="12"/>
      <c r="X2961" s="5"/>
      <c r="Y2961" s="11"/>
      <c r="Z2961" s="2"/>
      <c r="AA2961" s="64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2"/>
      <c r="DH2961" s="1"/>
      <c r="DI2961" s="1"/>
      <c r="DJ2961" s="1"/>
      <c r="DK2961" s="1"/>
      <c r="DL2961" s="1"/>
      <c r="DM2961" s="1"/>
    </row>
    <row r="2962" spans="1:117" x14ac:dyDescent="0.2">
      <c r="A2962" s="97"/>
      <c r="B2962" s="5"/>
      <c r="C2962" s="5"/>
      <c r="D2962" s="63"/>
      <c r="E2962" s="11"/>
      <c r="F2962" s="143"/>
      <c r="G2962" s="9"/>
      <c r="H2962" s="64"/>
      <c r="I2962" s="64"/>
      <c r="J2962" s="1"/>
      <c r="K2962" s="1"/>
      <c r="L2962" s="5"/>
      <c r="M2962" s="12"/>
      <c r="N2962" s="12"/>
      <c r="O2962" s="5"/>
      <c r="P2962" s="5"/>
      <c r="Q2962" s="10"/>
      <c r="R2962" s="37"/>
      <c r="S2962" s="5"/>
      <c r="T2962" s="6"/>
      <c r="U2962" s="10"/>
      <c r="V2962" s="10"/>
      <c r="W2962" s="12"/>
      <c r="X2962" s="5"/>
      <c r="Y2962" s="11"/>
      <c r="Z2962" s="2"/>
      <c r="AA2962" s="64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2"/>
      <c r="DH2962" s="1"/>
      <c r="DI2962" s="1"/>
      <c r="DJ2962" s="1"/>
      <c r="DK2962" s="1"/>
      <c r="DL2962" s="1"/>
      <c r="DM2962" s="1"/>
    </row>
    <row r="2963" spans="1:117" x14ac:dyDescent="0.2">
      <c r="A2963" s="97"/>
      <c r="B2963" s="5"/>
      <c r="C2963" s="5"/>
      <c r="D2963" s="63"/>
      <c r="E2963" s="11"/>
      <c r="F2963" s="143"/>
      <c r="G2963" s="9"/>
      <c r="H2963" s="64"/>
      <c r="I2963" s="64"/>
      <c r="J2963" s="1"/>
      <c r="K2963" s="1"/>
      <c r="L2963" s="5"/>
      <c r="M2963" s="12"/>
      <c r="N2963" s="12"/>
      <c r="O2963" s="5"/>
      <c r="P2963" s="5"/>
      <c r="Q2963" s="10"/>
      <c r="R2963" s="37"/>
      <c r="S2963" s="5"/>
      <c r="T2963" s="6"/>
      <c r="U2963" s="10"/>
      <c r="V2963" s="10"/>
      <c r="W2963" s="12"/>
      <c r="X2963" s="5"/>
      <c r="Y2963" s="11"/>
      <c r="Z2963" s="2"/>
      <c r="AA2963" s="64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2"/>
      <c r="DH2963" s="1"/>
      <c r="DI2963" s="1"/>
      <c r="DJ2963" s="1"/>
      <c r="DK2963" s="1"/>
      <c r="DL2963" s="1"/>
      <c r="DM2963" s="1"/>
    </row>
    <row r="2964" spans="1:117" x14ac:dyDescent="0.2">
      <c r="A2964" s="97"/>
      <c r="B2964" s="5"/>
      <c r="C2964" s="5"/>
      <c r="D2964" s="63"/>
      <c r="E2964" s="11"/>
      <c r="F2964" s="143"/>
      <c r="G2964" s="9"/>
      <c r="H2964" s="64"/>
      <c r="I2964" s="64"/>
      <c r="J2964" s="1"/>
      <c r="K2964" s="1"/>
      <c r="L2964" s="5"/>
      <c r="M2964" s="12"/>
      <c r="N2964" s="12"/>
      <c r="O2964" s="5"/>
      <c r="P2964" s="5"/>
      <c r="Q2964" s="10"/>
      <c r="R2964" s="37"/>
      <c r="S2964" s="5"/>
      <c r="T2964" s="6"/>
      <c r="U2964" s="10"/>
      <c r="V2964" s="10"/>
      <c r="W2964" s="12"/>
      <c r="X2964" s="5"/>
      <c r="Y2964" s="11"/>
      <c r="Z2964" s="2"/>
      <c r="AA2964" s="64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2"/>
      <c r="DH2964" s="1"/>
      <c r="DI2964" s="1"/>
      <c r="DJ2964" s="1"/>
      <c r="DK2964" s="1"/>
      <c r="DL2964" s="1"/>
      <c r="DM2964" s="1"/>
    </row>
    <row r="2965" spans="1:117" x14ac:dyDescent="0.2">
      <c r="A2965" s="97"/>
      <c r="B2965" s="5"/>
      <c r="C2965" s="5"/>
      <c r="D2965" s="63"/>
      <c r="E2965" s="11"/>
      <c r="F2965" s="143"/>
      <c r="G2965" s="9"/>
      <c r="H2965" s="64"/>
      <c r="I2965" s="64"/>
      <c r="J2965" s="1"/>
      <c r="K2965" s="1"/>
      <c r="L2965" s="5"/>
      <c r="M2965" s="12"/>
      <c r="N2965" s="12"/>
      <c r="O2965" s="5"/>
      <c r="P2965" s="5"/>
      <c r="Q2965" s="10"/>
      <c r="R2965" s="37"/>
      <c r="S2965" s="5"/>
      <c r="T2965" s="6"/>
      <c r="U2965" s="10"/>
      <c r="V2965" s="10"/>
      <c r="W2965" s="12"/>
      <c r="X2965" s="5"/>
      <c r="Y2965" s="11"/>
      <c r="Z2965" s="2"/>
      <c r="AA2965" s="64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2"/>
      <c r="DH2965" s="1"/>
      <c r="DI2965" s="1"/>
      <c r="DJ2965" s="1"/>
      <c r="DK2965" s="1"/>
      <c r="DL2965" s="1"/>
      <c r="DM2965" s="1"/>
    </row>
    <row r="2966" spans="1:117" x14ac:dyDescent="0.2">
      <c r="A2966" s="97"/>
      <c r="B2966" s="5"/>
      <c r="C2966" s="5"/>
      <c r="D2966" s="63"/>
      <c r="E2966" s="11"/>
      <c r="F2966" s="143"/>
      <c r="G2966" s="9"/>
      <c r="H2966" s="64"/>
      <c r="I2966" s="64"/>
      <c r="J2966" s="1"/>
      <c r="K2966" s="1"/>
      <c r="L2966" s="5"/>
      <c r="M2966" s="12"/>
      <c r="N2966" s="12"/>
      <c r="O2966" s="5"/>
      <c r="P2966" s="5"/>
      <c r="Q2966" s="10"/>
      <c r="R2966" s="37"/>
      <c r="S2966" s="5"/>
      <c r="T2966" s="6"/>
      <c r="U2966" s="10"/>
      <c r="V2966" s="10"/>
      <c r="W2966" s="12"/>
      <c r="X2966" s="5"/>
      <c r="Y2966" s="11"/>
      <c r="Z2966" s="2"/>
      <c r="AA2966" s="64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2"/>
      <c r="DH2966" s="1"/>
      <c r="DI2966" s="1"/>
      <c r="DJ2966" s="1"/>
      <c r="DK2966" s="1"/>
      <c r="DL2966" s="1"/>
      <c r="DM2966" s="1"/>
    </row>
    <row r="2967" spans="1:117" x14ac:dyDescent="0.2">
      <c r="A2967" s="97"/>
      <c r="B2967" s="5"/>
      <c r="C2967" s="5"/>
      <c r="D2967" s="63"/>
      <c r="E2967" s="11"/>
      <c r="F2967" s="143"/>
      <c r="G2967" s="9"/>
      <c r="H2967" s="64"/>
      <c r="I2967" s="64"/>
      <c r="J2967" s="1"/>
      <c r="K2967" s="1"/>
      <c r="L2967" s="5"/>
      <c r="M2967" s="12"/>
      <c r="N2967" s="12"/>
      <c r="O2967" s="5"/>
      <c r="P2967" s="5"/>
      <c r="Q2967" s="10"/>
      <c r="R2967" s="37"/>
      <c r="S2967" s="5"/>
      <c r="T2967" s="6"/>
      <c r="U2967" s="10"/>
      <c r="V2967" s="10"/>
      <c r="W2967" s="12"/>
      <c r="X2967" s="5"/>
      <c r="Y2967" s="11"/>
      <c r="Z2967" s="2"/>
      <c r="AA2967" s="64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2"/>
      <c r="DH2967" s="1"/>
      <c r="DI2967" s="1"/>
      <c r="DJ2967" s="1"/>
      <c r="DK2967" s="1"/>
      <c r="DL2967" s="1"/>
      <c r="DM2967" s="1"/>
    </row>
    <row r="2968" spans="1:117" x14ac:dyDescent="0.2">
      <c r="A2968" s="97"/>
      <c r="B2968" s="5"/>
      <c r="C2968" s="5"/>
      <c r="D2968" s="63"/>
      <c r="E2968" s="11"/>
      <c r="F2968" s="143"/>
      <c r="G2968" s="9"/>
      <c r="H2968" s="64"/>
      <c r="I2968" s="64"/>
      <c r="J2968" s="1"/>
      <c r="K2968" s="1"/>
      <c r="L2968" s="5"/>
      <c r="M2968" s="12"/>
      <c r="N2968" s="12"/>
      <c r="O2968" s="5"/>
      <c r="P2968" s="5"/>
      <c r="Q2968" s="10"/>
      <c r="R2968" s="37"/>
      <c r="S2968" s="5"/>
      <c r="T2968" s="6"/>
      <c r="U2968" s="10"/>
      <c r="V2968" s="10"/>
      <c r="W2968" s="12"/>
      <c r="X2968" s="5"/>
      <c r="Y2968" s="11"/>
      <c r="Z2968" s="2"/>
      <c r="AA2968" s="64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2"/>
      <c r="DH2968" s="1"/>
      <c r="DI2968" s="1"/>
      <c r="DJ2968" s="1"/>
      <c r="DK2968" s="1"/>
      <c r="DL2968" s="1"/>
      <c r="DM2968" s="1"/>
    </row>
    <row r="2969" spans="1:117" x14ac:dyDescent="0.2">
      <c r="A2969" s="97"/>
      <c r="B2969" s="5"/>
      <c r="C2969" s="5"/>
      <c r="D2969" s="63"/>
      <c r="E2969" s="11"/>
      <c r="F2969" s="143"/>
      <c r="G2969" s="9"/>
      <c r="H2969" s="64"/>
      <c r="I2969" s="64"/>
      <c r="J2969" s="1"/>
      <c r="K2969" s="1"/>
      <c r="L2969" s="5"/>
      <c r="M2969" s="12"/>
      <c r="N2969" s="12"/>
      <c r="O2969" s="5"/>
      <c r="P2969" s="5"/>
      <c r="Q2969" s="10"/>
      <c r="R2969" s="37"/>
      <c r="S2969" s="5"/>
      <c r="T2969" s="6"/>
      <c r="U2969" s="10"/>
      <c r="V2969" s="10"/>
      <c r="W2969" s="12"/>
      <c r="X2969" s="5"/>
      <c r="Y2969" s="11"/>
      <c r="Z2969" s="2"/>
      <c r="AA2969" s="64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2"/>
      <c r="DH2969" s="1"/>
      <c r="DI2969" s="1"/>
      <c r="DJ2969" s="1"/>
      <c r="DK2969" s="1"/>
      <c r="DL2969" s="1"/>
      <c r="DM2969" s="1"/>
    </row>
    <row r="2970" spans="1:117" x14ac:dyDescent="0.2">
      <c r="A2970" s="97"/>
      <c r="B2970" s="5"/>
      <c r="C2970" s="5"/>
      <c r="D2970" s="63"/>
      <c r="E2970" s="11"/>
      <c r="F2970" s="143"/>
      <c r="G2970" s="9"/>
      <c r="H2970" s="64"/>
      <c r="I2970" s="64"/>
      <c r="J2970" s="1"/>
      <c r="K2970" s="1"/>
      <c r="L2970" s="5"/>
      <c r="M2970" s="12"/>
      <c r="N2970" s="12"/>
      <c r="O2970" s="5"/>
      <c r="P2970" s="5"/>
      <c r="Q2970" s="10"/>
      <c r="R2970" s="37"/>
      <c r="S2970" s="5"/>
      <c r="T2970" s="6"/>
      <c r="U2970" s="10"/>
      <c r="V2970" s="10"/>
      <c r="W2970" s="12"/>
      <c r="X2970" s="5"/>
      <c r="Y2970" s="11"/>
      <c r="Z2970" s="2"/>
      <c r="AA2970" s="64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2"/>
      <c r="DH2970" s="1"/>
      <c r="DI2970" s="1"/>
      <c r="DJ2970" s="1"/>
      <c r="DK2970" s="1"/>
      <c r="DL2970" s="1"/>
      <c r="DM2970" s="1"/>
    </row>
    <row r="2971" spans="1:117" x14ac:dyDescent="0.2">
      <c r="A2971" s="97"/>
      <c r="B2971" s="5"/>
      <c r="C2971" s="5"/>
      <c r="D2971" s="63"/>
      <c r="E2971" s="11"/>
      <c r="F2971" s="143"/>
      <c r="G2971" s="9"/>
      <c r="H2971" s="64"/>
      <c r="I2971" s="64"/>
      <c r="J2971" s="1"/>
      <c r="K2971" s="1"/>
      <c r="L2971" s="5"/>
      <c r="M2971" s="12"/>
      <c r="N2971" s="12"/>
      <c r="O2971" s="5"/>
      <c r="P2971" s="5"/>
      <c r="Q2971" s="10"/>
      <c r="R2971" s="37"/>
      <c r="S2971" s="5"/>
      <c r="T2971" s="6"/>
      <c r="U2971" s="10"/>
      <c r="V2971" s="10"/>
      <c r="W2971" s="12"/>
      <c r="X2971" s="5"/>
      <c r="Y2971" s="11"/>
      <c r="Z2971" s="2"/>
      <c r="AA2971" s="64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2"/>
      <c r="DH2971" s="1"/>
      <c r="DI2971" s="1"/>
      <c r="DJ2971" s="1"/>
      <c r="DK2971" s="1"/>
      <c r="DL2971" s="1"/>
      <c r="DM2971" s="1"/>
    </row>
    <row r="2972" spans="1:117" x14ac:dyDescent="0.2">
      <c r="A2972" s="97"/>
      <c r="B2972" s="5"/>
      <c r="C2972" s="5"/>
      <c r="D2972" s="63"/>
      <c r="E2972" s="11"/>
      <c r="F2972" s="143"/>
      <c r="G2972" s="9"/>
      <c r="H2972" s="64"/>
      <c r="I2972" s="64"/>
      <c r="J2972" s="1"/>
      <c r="K2972" s="1"/>
      <c r="L2972" s="5"/>
      <c r="M2972" s="12"/>
      <c r="N2972" s="12"/>
      <c r="O2972" s="5"/>
      <c r="P2972" s="5"/>
      <c r="Q2972" s="10"/>
      <c r="R2972" s="37"/>
      <c r="S2972" s="5"/>
      <c r="T2972" s="6"/>
      <c r="U2972" s="10"/>
      <c r="V2972" s="10"/>
      <c r="W2972" s="12"/>
      <c r="X2972" s="5"/>
      <c r="Y2972" s="11"/>
      <c r="Z2972" s="2"/>
      <c r="AA2972" s="64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2"/>
      <c r="DH2972" s="1"/>
      <c r="DI2972" s="1"/>
      <c r="DJ2972" s="1"/>
      <c r="DK2972" s="1"/>
      <c r="DL2972" s="1"/>
      <c r="DM2972" s="1"/>
    </row>
    <row r="2973" spans="1:117" x14ac:dyDescent="0.2">
      <c r="A2973" s="97"/>
      <c r="B2973" s="5"/>
      <c r="C2973" s="5"/>
      <c r="D2973" s="63"/>
      <c r="E2973" s="11"/>
      <c r="F2973" s="143"/>
      <c r="G2973" s="9"/>
      <c r="H2973" s="64"/>
      <c r="I2973" s="64"/>
      <c r="J2973" s="1"/>
      <c r="K2973" s="1"/>
      <c r="L2973" s="5"/>
      <c r="M2973" s="12"/>
      <c r="N2973" s="12"/>
      <c r="O2973" s="5"/>
      <c r="P2973" s="5"/>
      <c r="Q2973" s="10"/>
      <c r="R2973" s="37"/>
      <c r="S2973" s="5"/>
      <c r="T2973" s="6"/>
      <c r="U2973" s="10"/>
      <c r="V2973" s="10"/>
      <c r="W2973" s="12"/>
      <c r="X2973" s="5"/>
      <c r="Y2973" s="11"/>
      <c r="Z2973" s="2"/>
      <c r="AA2973" s="64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2"/>
      <c r="DH2973" s="1"/>
      <c r="DI2973" s="1"/>
      <c r="DJ2973" s="1"/>
      <c r="DK2973" s="1"/>
      <c r="DL2973" s="1"/>
      <c r="DM2973" s="1"/>
    </row>
    <row r="2974" spans="1:117" x14ac:dyDescent="0.2">
      <c r="A2974" s="97"/>
      <c r="B2974" s="5"/>
      <c r="C2974" s="5"/>
      <c r="D2974" s="63"/>
      <c r="E2974" s="11"/>
      <c r="F2974" s="143"/>
      <c r="G2974" s="9"/>
      <c r="H2974" s="64"/>
      <c r="I2974" s="64"/>
      <c r="J2974" s="1"/>
      <c r="K2974" s="1"/>
      <c r="L2974" s="5"/>
      <c r="M2974" s="12"/>
      <c r="N2974" s="12"/>
      <c r="O2974" s="5"/>
      <c r="P2974" s="5"/>
      <c r="Q2974" s="10"/>
      <c r="R2974" s="37"/>
      <c r="S2974" s="5"/>
      <c r="T2974" s="6"/>
      <c r="U2974" s="10"/>
      <c r="V2974" s="10"/>
      <c r="W2974" s="12"/>
      <c r="X2974" s="5"/>
      <c r="Y2974" s="11"/>
      <c r="Z2974" s="2"/>
      <c r="AA2974" s="64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2"/>
      <c r="DH2974" s="1"/>
      <c r="DI2974" s="1"/>
      <c r="DJ2974" s="1"/>
      <c r="DK2974" s="1"/>
      <c r="DL2974" s="1"/>
      <c r="DM2974" s="1"/>
    </row>
    <row r="2975" spans="1:117" x14ac:dyDescent="0.2">
      <c r="A2975" s="97"/>
      <c r="B2975" s="5"/>
      <c r="C2975" s="5"/>
      <c r="D2975" s="63"/>
      <c r="E2975" s="11"/>
      <c r="F2975" s="143"/>
      <c r="G2975" s="9"/>
      <c r="H2975" s="64"/>
      <c r="I2975" s="64"/>
      <c r="J2975" s="1"/>
      <c r="K2975" s="1"/>
      <c r="L2975" s="5"/>
      <c r="M2975" s="12"/>
      <c r="N2975" s="12"/>
      <c r="O2975" s="5"/>
      <c r="P2975" s="5"/>
      <c r="Q2975" s="10"/>
      <c r="R2975" s="37"/>
      <c r="S2975" s="5"/>
      <c r="T2975" s="6"/>
      <c r="U2975" s="10"/>
      <c r="V2975" s="10"/>
      <c r="W2975" s="12"/>
      <c r="X2975" s="5"/>
      <c r="Y2975" s="11"/>
      <c r="Z2975" s="2"/>
      <c r="AA2975" s="64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2"/>
      <c r="DH2975" s="1"/>
      <c r="DI2975" s="1"/>
      <c r="DJ2975" s="1"/>
      <c r="DK2975" s="1"/>
      <c r="DL2975" s="1"/>
      <c r="DM2975" s="1"/>
    </row>
    <row r="2976" spans="1:117" x14ac:dyDescent="0.2">
      <c r="A2976" s="97"/>
      <c r="B2976" s="5"/>
      <c r="C2976" s="5"/>
      <c r="D2976" s="63"/>
      <c r="E2976" s="11"/>
      <c r="F2976" s="143"/>
      <c r="G2976" s="9"/>
      <c r="H2976" s="64"/>
      <c r="I2976" s="64"/>
      <c r="J2976" s="1"/>
      <c r="K2976" s="1"/>
      <c r="L2976" s="5"/>
      <c r="M2976" s="12"/>
      <c r="N2976" s="12"/>
      <c r="O2976" s="5"/>
      <c r="P2976" s="5"/>
      <c r="Q2976" s="10"/>
      <c r="R2976" s="37"/>
      <c r="S2976" s="5"/>
      <c r="T2976" s="6"/>
      <c r="U2976" s="10"/>
      <c r="V2976" s="10"/>
      <c r="W2976" s="12"/>
      <c r="X2976" s="5"/>
      <c r="Y2976" s="11"/>
      <c r="Z2976" s="2"/>
      <c r="AA2976" s="64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2"/>
      <c r="DH2976" s="1"/>
      <c r="DI2976" s="1"/>
      <c r="DJ2976" s="1"/>
      <c r="DK2976" s="1"/>
      <c r="DL2976" s="1"/>
      <c r="DM2976" s="1"/>
    </row>
    <row r="2977" spans="1:117" x14ac:dyDescent="0.2">
      <c r="A2977" s="97"/>
      <c r="B2977" s="5"/>
      <c r="C2977" s="5"/>
      <c r="D2977" s="63"/>
      <c r="E2977" s="11"/>
      <c r="F2977" s="143"/>
      <c r="G2977" s="9"/>
      <c r="H2977" s="64"/>
      <c r="I2977" s="64"/>
      <c r="J2977" s="1"/>
      <c r="K2977" s="1"/>
      <c r="L2977" s="5"/>
      <c r="M2977" s="12"/>
      <c r="N2977" s="12"/>
      <c r="O2977" s="5"/>
      <c r="P2977" s="5"/>
      <c r="Q2977" s="10"/>
      <c r="R2977" s="37"/>
      <c r="S2977" s="5"/>
      <c r="T2977" s="6"/>
      <c r="U2977" s="10"/>
      <c r="V2977" s="10"/>
      <c r="W2977" s="12"/>
      <c r="X2977" s="5"/>
      <c r="Y2977" s="11"/>
      <c r="Z2977" s="2"/>
      <c r="AA2977" s="64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2"/>
      <c r="DH2977" s="1"/>
      <c r="DI2977" s="1"/>
      <c r="DJ2977" s="1"/>
      <c r="DK2977" s="1"/>
      <c r="DL2977" s="1"/>
      <c r="DM2977" s="1"/>
    </row>
    <row r="2978" spans="1:117" x14ac:dyDescent="0.2">
      <c r="A2978" s="97"/>
      <c r="B2978" s="5"/>
      <c r="C2978" s="5"/>
      <c r="D2978" s="63"/>
      <c r="E2978" s="11"/>
      <c r="F2978" s="143"/>
      <c r="G2978" s="9"/>
      <c r="H2978" s="64"/>
      <c r="I2978" s="64"/>
      <c r="J2978" s="1"/>
      <c r="K2978" s="1"/>
      <c r="L2978" s="5"/>
      <c r="M2978" s="12"/>
      <c r="N2978" s="12"/>
      <c r="O2978" s="5"/>
      <c r="P2978" s="5"/>
      <c r="Q2978" s="10"/>
      <c r="R2978" s="37"/>
      <c r="S2978" s="5"/>
      <c r="T2978" s="6"/>
      <c r="U2978" s="10"/>
      <c r="V2978" s="10"/>
      <c r="W2978" s="12"/>
      <c r="X2978" s="5"/>
      <c r="Y2978" s="11"/>
      <c r="Z2978" s="2"/>
      <c r="AA2978" s="64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2"/>
      <c r="DH2978" s="1"/>
      <c r="DI2978" s="1"/>
      <c r="DJ2978" s="1"/>
      <c r="DK2978" s="1"/>
      <c r="DL2978" s="1"/>
      <c r="DM2978" s="1"/>
    </row>
    <row r="2979" spans="1:117" x14ac:dyDescent="0.2">
      <c r="A2979" s="97"/>
      <c r="B2979" s="5"/>
      <c r="C2979" s="5"/>
      <c r="D2979" s="63"/>
      <c r="E2979" s="11"/>
      <c r="F2979" s="143"/>
      <c r="G2979" s="9"/>
      <c r="H2979" s="64"/>
      <c r="I2979" s="64"/>
      <c r="J2979" s="1"/>
      <c r="K2979" s="1"/>
      <c r="L2979" s="5"/>
      <c r="M2979" s="12"/>
      <c r="N2979" s="12"/>
      <c r="O2979" s="5"/>
      <c r="P2979" s="5"/>
      <c r="Q2979" s="10"/>
      <c r="R2979" s="37"/>
      <c r="S2979" s="5"/>
      <c r="T2979" s="6"/>
      <c r="U2979" s="10"/>
      <c r="V2979" s="10"/>
      <c r="W2979" s="12"/>
      <c r="X2979" s="5"/>
      <c r="Y2979" s="11"/>
      <c r="Z2979" s="2"/>
      <c r="AA2979" s="64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2"/>
      <c r="DH2979" s="1"/>
      <c r="DI2979" s="1"/>
      <c r="DJ2979" s="1"/>
      <c r="DK2979" s="1"/>
      <c r="DL2979" s="1"/>
      <c r="DM2979" s="1"/>
    </row>
    <row r="2980" spans="1:117" x14ac:dyDescent="0.2">
      <c r="A2980" s="97"/>
      <c r="B2980" s="5"/>
      <c r="C2980" s="5"/>
      <c r="D2980" s="63"/>
      <c r="E2980" s="11"/>
      <c r="F2980" s="143"/>
      <c r="G2980" s="9"/>
      <c r="H2980" s="64"/>
      <c r="I2980" s="64"/>
      <c r="J2980" s="1"/>
      <c r="K2980" s="1"/>
      <c r="L2980" s="5"/>
      <c r="M2980" s="12"/>
      <c r="N2980" s="12"/>
      <c r="O2980" s="5"/>
      <c r="P2980" s="5"/>
      <c r="Q2980" s="10"/>
      <c r="R2980" s="37"/>
      <c r="S2980" s="5"/>
      <c r="T2980" s="6"/>
      <c r="U2980" s="10"/>
      <c r="V2980" s="10"/>
      <c r="W2980" s="12"/>
      <c r="X2980" s="5"/>
      <c r="Y2980" s="11"/>
      <c r="Z2980" s="2"/>
      <c r="AA2980" s="64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2"/>
      <c r="DH2980" s="1"/>
      <c r="DI2980" s="1"/>
      <c r="DJ2980" s="1"/>
      <c r="DK2980" s="1"/>
      <c r="DL2980" s="1"/>
      <c r="DM2980" s="1"/>
    </row>
    <row r="2981" spans="1:117" x14ac:dyDescent="0.2">
      <c r="A2981" s="97"/>
      <c r="B2981" s="5"/>
      <c r="C2981" s="5"/>
      <c r="D2981" s="63"/>
      <c r="E2981" s="11"/>
      <c r="F2981" s="143"/>
      <c r="G2981" s="9"/>
      <c r="H2981" s="64"/>
      <c r="I2981" s="64"/>
      <c r="J2981" s="1"/>
      <c r="K2981" s="1"/>
      <c r="L2981" s="5"/>
      <c r="M2981" s="12"/>
      <c r="N2981" s="12"/>
      <c r="O2981" s="5"/>
      <c r="P2981" s="5"/>
      <c r="Q2981" s="10"/>
      <c r="R2981" s="37"/>
      <c r="S2981" s="5"/>
      <c r="T2981" s="6"/>
      <c r="U2981" s="10"/>
      <c r="V2981" s="10"/>
      <c r="W2981" s="12"/>
      <c r="X2981" s="5"/>
      <c r="Y2981" s="11"/>
      <c r="Z2981" s="2"/>
      <c r="AA2981" s="64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2"/>
      <c r="DH2981" s="1"/>
      <c r="DI2981" s="1"/>
      <c r="DJ2981" s="1"/>
      <c r="DK2981" s="1"/>
      <c r="DL2981" s="1"/>
      <c r="DM2981" s="1"/>
    </row>
    <row r="2982" spans="1:117" x14ac:dyDescent="0.2">
      <c r="A2982" s="97"/>
      <c r="B2982" s="5"/>
      <c r="C2982" s="5"/>
      <c r="D2982" s="63"/>
      <c r="E2982" s="11"/>
      <c r="F2982" s="143"/>
      <c r="G2982" s="9"/>
      <c r="H2982" s="64"/>
      <c r="I2982" s="64"/>
      <c r="J2982" s="1"/>
      <c r="K2982" s="1"/>
      <c r="L2982" s="5"/>
      <c r="M2982" s="12"/>
      <c r="N2982" s="12"/>
      <c r="O2982" s="5"/>
      <c r="P2982" s="5"/>
      <c r="Q2982" s="10"/>
      <c r="R2982" s="37"/>
      <c r="S2982" s="5"/>
      <c r="T2982" s="6"/>
      <c r="U2982" s="10"/>
      <c r="V2982" s="10"/>
      <c r="W2982" s="12"/>
      <c r="X2982" s="5"/>
      <c r="Y2982" s="11"/>
      <c r="Z2982" s="2"/>
      <c r="AA2982" s="64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2"/>
      <c r="DH2982" s="1"/>
      <c r="DI2982" s="1"/>
      <c r="DJ2982" s="1"/>
      <c r="DK2982" s="1"/>
      <c r="DL2982" s="1"/>
      <c r="DM2982" s="1"/>
    </row>
    <row r="2983" spans="1:117" x14ac:dyDescent="0.2">
      <c r="A2983" s="97"/>
      <c r="B2983" s="5"/>
      <c r="C2983" s="5"/>
      <c r="D2983" s="63"/>
      <c r="E2983" s="11"/>
      <c r="F2983" s="143"/>
      <c r="G2983" s="9"/>
      <c r="H2983" s="64"/>
      <c r="I2983" s="64"/>
      <c r="J2983" s="1"/>
      <c r="K2983" s="1"/>
      <c r="L2983" s="5"/>
      <c r="M2983" s="12"/>
      <c r="N2983" s="12"/>
      <c r="O2983" s="5"/>
      <c r="P2983" s="5"/>
      <c r="Q2983" s="10"/>
      <c r="R2983" s="37"/>
      <c r="S2983" s="5"/>
      <c r="T2983" s="6"/>
      <c r="U2983" s="10"/>
      <c r="V2983" s="10"/>
      <c r="W2983" s="12"/>
      <c r="X2983" s="5"/>
      <c r="Y2983" s="11"/>
      <c r="Z2983" s="2"/>
      <c r="AA2983" s="64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2"/>
      <c r="DH2983" s="1"/>
      <c r="DI2983" s="1"/>
      <c r="DJ2983" s="1"/>
      <c r="DK2983" s="1"/>
      <c r="DL2983" s="1"/>
      <c r="DM2983" s="1"/>
    </row>
    <row r="2984" spans="1:117" x14ac:dyDescent="0.2">
      <c r="A2984" s="97"/>
      <c r="B2984" s="5"/>
      <c r="C2984" s="5"/>
      <c r="D2984" s="63"/>
      <c r="E2984" s="11"/>
      <c r="F2984" s="143"/>
      <c r="G2984" s="9"/>
      <c r="H2984" s="64"/>
      <c r="I2984" s="64"/>
      <c r="J2984" s="1"/>
      <c r="K2984" s="1"/>
      <c r="L2984" s="5"/>
      <c r="M2984" s="12"/>
      <c r="N2984" s="12"/>
      <c r="O2984" s="5"/>
      <c r="P2984" s="5"/>
      <c r="Q2984" s="10"/>
      <c r="R2984" s="37"/>
      <c r="S2984" s="5"/>
      <c r="T2984" s="6"/>
      <c r="U2984" s="10"/>
      <c r="V2984" s="10"/>
      <c r="W2984" s="12"/>
      <c r="X2984" s="5"/>
      <c r="Y2984" s="11"/>
      <c r="Z2984" s="2"/>
      <c r="AA2984" s="64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2"/>
      <c r="DH2984" s="1"/>
      <c r="DI2984" s="1"/>
      <c r="DJ2984" s="1"/>
      <c r="DK2984" s="1"/>
      <c r="DL2984" s="1"/>
      <c r="DM2984" s="1"/>
    </row>
    <row r="2985" spans="1:117" x14ac:dyDescent="0.2">
      <c r="A2985" s="97"/>
      <c r="B2985" s="5"/>
      <c r="C2985" s="5"/>
      <c r="D2985" s="63"/>
      <c r="E2985" s="11"/>
      <c r="F2985" s="143"/>
      <c r="G2985" s="9"/>
      <c r="H2985" s="64"/>
      <c r="I2985" s="64"/>
      <c r="J2985" s="1"/>
      <c r="K2985" s="1"/>
      <c r="L2985" s="5"/>
      <c r="M2985" s="12"/>
      <c r="N2985" s="12"/>
      <c r="O2985" s="5"/>
      <c r="P2985" s="5"/>
      <c r="Q2985" s="10"/>
      <c r="R2985" s="37"/>
      <c r="S2985" s="5"/>
      <c r="T2985" s="6"/>
      <c r="U2985" s="10"/>
      <c r="V2985" s="10"/>
      <c r="W2985" s="12"/>
      <c r="X2985" s="5"/>
      <c r="Y2985" s="11"/>
      <c r="Z2985" s="2"/>
      <c r="AA2985" s="64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2"/>
      <c r="DH2985" s="1"/>
      <c r="DI2985" s="1"/>
      <c r="DJ2985" s="1"/>
      <c r="DK2985" s="1"/>
      <c r="DL2985" s="1"/>
      <c r="DM2985" s="1"/>
    </row>
    <row r="2986" spans="1:117" x14ac:dyDescent="0.2">
      <c r="A2986" s="97"/>
      <c r="B2986" s="5"/>
      <c r="C2986" s="5"/>
      <c r="D2986" s="63"/>
      <c r="E2986" s="11"/>
      <c r="F2986" s="143"/>
      <c r="G2986" s="9"/>
      <c r="H2986" s="64"/>
      <c r="I2986" s="64"/>
      <c r="J2986" s="1"/>
      <c r="K2986" s="1"/>
      <c r="L2986" s="5"/>
      <c r="M2986" s="12"/>
      <c r="N2986" s="12"/>
      <c r="O2986" s="5"/>
      <c r="P2986" s="5"/>
      <c r="Q2986" s="10"/>
      <c r="R2986" s="37"/>
      <c r="S2986" s="5"/>
      <c r="T2986" s="6"/>
      <c r="U2986" s="10"/>
      <c r="V2986" s="10"/>
      <c r="W2986" s="12"/>
      <c r="X2986" s="5"/>
      <c r="Y2986" s="11"/>
      <c r="Z2986" s="2"/>
      <c r="AA2986" s="64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2"/>
      <c r="DH2986" s="1"/>
      <c r="DI2986" s="1"/>
      <c r="DJ2986" s="1"/>
      <c r="DK2986" s="1"/>
      <c r="DL2986" s="1"/>
      <c r="DM2986" s="1"/>
    </row>
    <row r="2987" spans="1:117" x14ac:dyDescent="0.2">
      <c r="A2987" s="97"/>
      <c r="B2987" s="5"/>
      <c r="C2987" s="5"/>
      <c r="D2987" s="63"/>
      <c r="E2987" s="11"/>
      <c r="F2987" s="143"/>
      <c r="G2987" s="9"/>
      <c r="H2987" s="64"/>
      <c r="I2987" s="64"/>
      <c r="J2987" s="1"/>
      <c r="K2987" s="1"/>
      <c r="L2987" s="5"/>
      <c r="M2987" s="12"/>
      <c r="N2987" s="12"/>
      <c r="O2987" s="5"/>
      <c r="P2987" s="5"/>
      <c r="Q2987" s="10"/>
      <c r="R2987" s="37"/>
      <c r="S2987" s="5"/>
      <c r="T2987" s="6"/>
      <c r="U2987" s="10"/>
      <c r="V2987" s="10"/>
      <c r="W2987" s="12"/>
      <c r="X2987" s="5"/>
      <c r="Y2987" s="11"/>
      <c r="Z2987" s="2"/>
      <c r="AA2987" s="64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2"/>
      <c r="DH2987" s="1"/>
      <c r="DI2987" s="1"/>
      <c r="DJ2987" s="1"/>
      <c r="DK2987" s="1"/>
      <c r="DL2987" s="1"/>
      <c r="DM2987" s="1"/>
    </row>
    <row r="2988" spans="1:117" x14ac:dyDescent="0.2">
      <c r="A2988" s="97"/>
      <c r="B2988" s="5"/>
      <c r="C2988" s="5"/>
      <c r="D2988" s="63"/>
      <c r="E2988" s="11"/>
      <c r="F2988" s="143"/>
      <c r="G2988" s="9"/>
      <c r="H2988" s="64"/>
      <c r="I2988" s="64"/>
      <c r="J2988" s="1"/>
      <c r="K2988" s="1"/>
      <c r="L2988" s="5"/>
      <c r="M2988" s="12"/>
      <c r="N2988" s="12"/>
      <c r="O2988" s="5"/>
      <c r="P2988" s="5"/>
      <c r="Q2988" s="10"/>
      <c r="R2988" s="37"/>
      <c r="S2988" s="5"/>
      <c r="T2988" s="6"/>
      <c r="U2988" s="10"/>
      <c r="V2988" s="10"/>
      <c r="W2988" s="12"/>
      <c r="X2988" s="5"/>
      <c r="Y2988" s="11"/>
      <c r="Z2988" s="2"/>
      <c r="AA2988" s="64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2"/>
      <c r="DH2988" s="1"/>
      <c r="DI2988" s="1"/>
      <c r="DJ2988" s="1"/>
      <c r="DK2988" s="1"/>
      <c r="DL2988" s="1"/>
      <c r="DM2988" s="1"/>
    </row>
    <row r="2989" spans="1:117" x14ac:dyDescent="0.2">
      <c r="A2989" s="97"/>
      <c r="B2989" s="5"/>
      <c r="C2989" s="5"/>
      <c r="D2989" s="63"/>
      <c r="E2989" s="11"/>
      <c r="F2989" s="143"/>
      <c r="G2989" s="9"/>
      <c r="H2989" s="64"/>
      <c r="I2989" s="64"/>
      <c r="J2989" s="1"/>
      <c r="K2989" s="1"/>
      <c r="L2989" s="5"/>
      <c r="M2989" s="12"/>
      <c r="N2989" s="12"/>
      <c r="O2989" s="5"/>
      <c r="P2989" s="5"/>
      <c r="Q2989" s="10"/>
      <c r="R2989" s="37"/>
      <c r="S2989" s="5"/>
      <c r="T2989" s="6"/>
      <c r="U2989" s="10"/>
      <c r="V2989" s="10"/>
      <c r="W2989" s="12"/>
      <c r="X2989" s="5"/>
      <c r="Y2989" s="11"/>
      <c r="Z2989" s="2"/>
      <c r="AA2989" s="64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2"/>
      <c r="DH2989" s="1"/>
      <c r="DI2989" s="1"/>
      <c r="DJ2989" s="1"/>
      <c r="DK2989" s="1"/>
      <c r="DL2989" s="1"/>
      <c r="DM2989" s="1"/>
    </row>
    <row r="2990" spans="1:117" x14ac:dyDescent="0.2">
      <c r="A2990" s="97"/>
      <c r="B2990" s="5"/>
      <c r="C2990" s="5"/>
      <c r="D2990" s="63"/>
      <c r="E2990" s="11"/>
      <c r="F2990" s="143"/>
      <c r="G2990" s="9"/>
      <c r="H2990" s="64"/>
      <c r="I2990" s="64"/>
      <c r="J2990" s="1"/>
      <c r="K2990" s="1"/>
      <c r="L2990" s="5"/>
      <c r="M2990" s="12"/>
      <c r="N2990" s="12"/>
      <c r="O2990" s="5"/>
      <c r="P2990" s="5"/>
      <c r="Q2990" s="10"/>
      <c r="R2990" s="37"/>
      <c r="S2990" s="5"/>
      <c r="T2990" s="6"/>
      <c r="U2990" s="10"/>
      <c r="V2990" s="10"/>
      <c r="W2990" s="12"/>
      <c r="X2990" s="5"/>
      <c r="Y2990" s="11"/>
      <c r="Z2990" s="2"/>
      <c r="AA2990" s="64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2"/>
      <c r="DH2990" s="1"/>
      <c r="DI2990" s="1"/>
      <c r="DJ2990" s="1"/>
      <c r="DK2990" s="1"/>
      <c r="DL2990" s="1"/>
      <c r="DM2990" s="1"/>
    </row>
    <row r="2991" spans="1:117" x14ac:dyDescent="0.2">
      <c r="A2991" s="97"/>
      <c r="B2991" s="5"/>
      <c r="C2991" s="5"/>
      <c r="D2991" s="63"/>
      <c r="E2991" s="11"/>
      <c r="F2991" s="143"/>
      <c r="G2991" s="9"/>
      <c r="H2991" s="64"/>
      <c r="I2991" s="64"/>
      <c r="J2991" s="1"/>
      <c r="K2991" s="1"/>
      <c r="L2991" s="5"/>
      <c r="M2991" s="12"/>
      <c r="N2991" s="12"/>
      <c r="O2991" s="5"/>
      <c r="P2991" s="5"/>
      <c r="Q2991" s="10"/>
      <c r="R2991" s="37"/>
      <c r="S2991" s="5"/>
      <c r="T2991" s="6"/>
      <c r="U2991" s="10"/>
      <c r="V2991" s="10"/>
      <c r="W2991" s="12"/>
      <c r="X2991" s="5"/>
      <c r="Y2991" s="11"/>
      <c r="Z2991" s="2"/>
      <c r="AA2991" s="64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2"/>
      <c r="DH2991" s="1"/>
      <c r="DI2991" s="1"/>
      <c r="DJ2991" s="1"/>
      <c r="DK2991" s="1"/>
      <c r="DL2991" s="1"/>
      <c r="DM2991" s="1"/>
    </row>
    <row r="2992" spans="1:117" x14ac:dyDescent="0.2">
      <c r="A2992" s="97"/>
      <c r="B2992" s="5"/>
      <c r="C2992" s="5"/>
      <c r="D2992" s="63"/>
      <c r="E2992" s="11"/>
      <c r="F2992" s="143"/>
      <c r="G2992" s="9"/>
      <c r="H2992" s="64"/>
      <c r="I2992" s="64"/>
      <c r="J2992" s="1"/>
      <c r="K2992" s="1"/>
      <c r="L2992" s="5"/>
      <c r="M2992" s="12"/>
      <c r="N2992" s="12"/>
      <c r="O2992" s="5"/>
      <c r="P2992" s="5"/>
      <c r="Q2992" s="10"/>
      <c r="R2992" s="37"/>
      <c r="S2992" s="5"/>
      <c r="T2992" s="6"/>
      <c r="U2992" s="10"/>
      <c r="V2992" s="10"/>
      <c r="W2992" s="12"/>
      <c r="X2992" s="5"/>
      <c r="Y2992" s="11"/>
      <c r="Z2992" s="2"/>
      <c r="AA2992" s="64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2"/>
      <c r="DH2992" s="1"/>
      <c r="DI2992" s="1"/>
      <c r="DJ2992" s="1"/>
      <c r="DK2992" s="1"/>
      <c r="DL2992" s="1"/>
      <c r="DM2992" s="1"/>
    </row>
    <row r="2993" spans="1:117" x14ac:dyDescent="0.2">
      <c r="A2993" s="97"/>
      <c r="B2993" s="5"/>
      <c r="C2993" s="5"/>
      <c r="D2993" s="63"/>
      <c r="E2993" s="11"/>
      <c r="F2993" s="143"/>
      <c r="G2993" s="9"/>
      <c r="H2993" s="64"/>
      <c r="I2993" s="64"/>
      <c r="J2993" s="1"/>
      <c r="K2993" s="1"/>
      <c r="L2993" s="5"/>
      <c r="M2993" s="12"/>
      <c r="N2993" s="12"/>
      <c r="O2993" s="5"/>
      <c r="P2993" s="5"/>
      <c r="Q2993" s="10"/>
      <c r="R2993" s="37"/>
      <c r="S2993" s="5"/>
      <c r="T2993" s="6"/>
      <c r="U2993" s="10"/>
      <c r="V2993" s="10"/>
      <c r="W2993" s="12"/>
      <c r="X2993" s="5"/>
      <c r="Y2993" s="11"/>
      <c r="Z2993" s="2"/>
      <c r="AA2993" s="64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2"/>
      <c r="DH2993" s="1"/>
      <c r="DI2993" s="1"/>
      <c r="DJ2993" s="1"/>
      <c r="DK2993" s="1"/>
      <c r="DL2993" s="1"/>
      <c r="DM2993" s="1"/>
    </row>
    <row r="2994" spans="1:117" x14ac:dyDescent="0.2">
      <c r="A2994" s="97"/>
      <c r="B2994" s="5"/>
      <c r="C2994" s="5"/>
      <c r="D2994" s="63"/>
      <c r="E2994" s="11"/>
      <c r="F2994" s="143"/>
      <c r="G2994" s="9"/>
      <c r="H2994" s="64"/>
      <c r="I2994" s="64"/>
      <c r="J2994" s="1"/>
      <c r="K2994" s="1"/>
      <c r="L2994" s="5"/>
      <c r="M2994" s="12"/>
      <c r="N2994" s="12"/>
      <c r="O2994" s="5"/>
      <c r="P2994" s="5"/>
      <c r="Q2994" s="10"/>
      <c r="R2994" s="37"/>
      <c r="S2994" s="5"/>
      <c r="T2994" s="6"/>
      <c r="U2994" s="10"/>
      <c r="V2994" s="10"/>
      <c r="W2994" s="12"/>
      <c r="X2994" s="5"/>
      <c r="Y2994" s="11"/>
      <c r="Z2994" s="2"/>
      <c r="AA2994" s="64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2"/>
      <c r="DH2994" s="1"/>
      <c r="DI2994" s="1"/>
      <c r="DJ2994" s="1"/>
      <c r="DK2994" s="1"/>
      <c r="DL2994" s="1"/>
      <c r="DM2994" s="1"/>
    </row>
    <row r="2995" spans="1:117" x14ac:dyDescent="0.2">
      <c r="A2995" s="97"/>
      <c r="B2995" s="5"/>
      <c r="C2995" s="5"/>
      <c r="D2995" s="63"/>
      <c r="E2995" s="11"/>
      <c r="F2995" s="143"/>
      <c r="G2995" s="9"/>
      <c r="H2995" s="64"/>
      <c r="I2995" s="64"/>
      <c r="J2995" s="1"/>
      <c r="K2995" s="1"/>
      <c r="L2995" s="5"/>
      <c r="M2995" s="12"/>
      <c r="N2995" s="12"/>
      <c r="O2995" s="5"/>
      <c r="P2995" s="5"/>
      <c r="Q2995" s="10"/>
      <c r="R2995" s="37"/>
      <c r="S2995" s="5"/>
      <c r="T2995" s="6"/>
      <c r="U2995" s="10"/>
      <c r="V2995" s="10"/>
      <c r="W2995" s="12"/>
      <c r="X2995" s="5"/>
      <c r="Y2995" s="11"/>
      <c r="Z2995" s="2"/>
      <c r="AA2995" s="64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2"/>
      <c r="DH2995" s="1"/>
      <c r="DI2995" s="1"/>
      <c r="DJ2995" s="1"/>
      <c r="DK2995" s="1"/>
      <c r="DL2995" s="1"/>
      <c r="DM2995" s="1"/>
    </row>
    <row r="2996" spans="1:117" x14ac:dyDescent="0.2">
      <c r="A2996" s="97"/>
      <c r="B2996" s="5"/>
      <c r="C2996" s="5"/>
      <c r="D2996" s="63"/>
      <c r="E2996" s="11"/>
      <c r="F2996" s="143"/>
      <c r="G2996" s="9"/>
      <c r="H2996" s="64"/>
      <c r="I2996" s="64"/>
      <c r="J2996" s="1"/>
      <c r="K2996" s="1"/>
      <c r="L2996" s="5"/>
      <c r="M2996" s="12"/>
      <c r="N2996" s="12"/>
      <c r="O2996" s="5"/>
      <c r="P2996" s="5"/>
      <c r="Q2996" s="10"/>
      <c r="R2996" s="37"/>
      <c r="S2996" s="5"/>
      <c r="T2996" s="6"/>
      <c r="U2996" s="10"/>
      <c r="V2996" s="10"/>
      <c r="W2996" s="12"/>
      <c r="X2996" s="5"/>
      <c r="Y2996" s="11"/>
      <c r="Z2996" s="2"/>
      <c r="AA2996" s="64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2"/>
      <c r="DH2996" s="1"/>
      <c r="DI2996" s="1"/>
      <c r="DJ2996" s="1"/>
      <c r="DK2996" s="1"/>
      <c r="DL2996" s="1"/>
      <c r="DM2996" s="1"/>
    </row>
    <row r="2997" spans="1:117" x14ac:dyDescent="0.2">
      <c r="A2997" s="97"/>
      <c r="B2997" s="5"/>
      <c r="C2997" s="5"/>
      <c r="D2997" s="63"/>
      <c r="E2997" s="11"/>
      <c r="F2997" s="143"/>
      <c r="G2997" s="9"/>
      <c r="H2997" s="64"/>
      <c r="I2997" s="64"/>
      <c r="J2997" s="1"/>
      <c r="K2997" s="1"/>
      <c r="L2997" s="5"/>
      <c r="M2997" s="12"/>
      <c r="N2997" s="12"/>
      <c r="O2997" s="5"/>
      <c r="P2997" s="5"/>
      <c r="Q2997" s="10"/>
      <c r="R2997" s="37"/>
      <c r="S2997" s="5"/>
      <c r="T2997" s="6"/>
      <c r="U2997" s="10"/>
      <c r="V2997" s="10"/>
      <c r="W2997" s="12"/>
      <c r="X2997" s="5"/>
      <c r="Y2997" s="11"/>
      <c r="Z2997" s="2"/>
      <c r="AA2997" s="64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2"/>
      <c r="DH2997" s="1"/>
      <c r="DI2997" s="1"/>
      <c r="DJ2997" s="1"/>
      <c r="DK2997" s="1"/>
      <c r="DL2997" s="1"/>
      <c r="DM2997" s="1"/>
    </row>
    <row r="2998" spans="1:117" x14ac:dyDescent="0.2">
      <c r="A2998" s="97"/>
      <c r="B2998" s="5"/>
      <c r="C2998" s="5"/>
      <c r="D2998" s="63"/>
      <c r="E2998" s="11"/>
      <c r="F2998" s="143"/>
      <c r="G2998" s="9"/>
      <c r="H2998" s="64"/>
      <c r="I2998" s="64"/>
      <c r="J2998" s="1"/>
      <c r="K2998" s="1"/>
      <c r="L2998" s="5"/>
      <c r="M2998" s="12"/>
      <c r="N2998" s="12"/>
      <c r="O2998" s="5"/>
      <c r="P2998" s="5"/>
      <c r="Q2998" s="10"/>
      <c r="R2998" s="37"/>
      <c r="S2998" s="5"/>
      <c r="T2998" s="6"/>
      <c r="U2998" s="10"/>
      <c r="V2998" s="10"/>
      <c r="W2998" s="12"/>
      <c r="X2998" s="5"/>
      <c r="Y2998" s="11"/>
      <c r="Z2998" s="2"/>
      <c r="AA2998" s="64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2"/>
      <c r="DH2998" s="1"/>
      <c r="DI2998" s="1"/>
      <c r="DJ2998" s="1"/>
      <c r="DK2998" s="1"/>
      <c r="DL2998" s="1"/>
      <c r="DM2998" s="1"/>
    </row>
    <row r="2999" spans="1:117" x14ac:dyDescent="0.2">
      <c r="A2999" s="97"/>
      <c r="B2999" s="5"/>
      <c r="C2999" s="5"/>
      <c r="D2999" s="63"/>
      <c r="E2999" s="11"/>
      <c r="F2999" s="143"/>
      <c r="G2999" s="9"/>
      <c r="H2999" s="64"/>
      <c r="I2999" s="64"/>
      <c r="J2999" s="1"/>
      <c r="K2999" s="1"/>
      <c r="L2999" s="5"/>
      <c r="M2999" s="12"/>
      <c r="N2999" s="12"/>
      <c r="O2999" s="5"/>
      <c r="P2999" s="5"/>
      <c r="Q2999" s="10"/>
      <c r="R2999" s="37"/>
      <c r="S2999" s="5"/>
      <c r="T2999" s="6"/>
      <c r="U2999" s="10"/>
      <c r="V2999" s="10"/>
      <c r="W2999" s="12"/>
      <c r="X2999" s="5"/>
      <c r="Y2999" s="11"/>
      <c r="Z2999" s="2"/>
      <c r="AA2999" s="64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2"/>
      <c r="DH2999" s="1"/>
      <c r="DI2999" s="1"/>
      <c r="DJ2999" s="1"/>
      <c r="DK2999" s="1"/>
      <c r="DL2999" s="1"/>
      <c r="DM2999" s="1"/>
    </row>
    <row r="3000" spans="1:117" x14ac:dyDescent="0.2">
      <c r="A3000" s="97"/>
      <c r="B3000" s="5"/>
      <c r="C3000" s="5"/>
      <c r="D3000" s="63"/>
      <c r="E3000" s="11"/>
      <c r="F3000" s="143"/>
      <c r="G3000" s="9"/>
      <c r="H3000" s="64"/>
      <c r="I3000" s="64"/>
      <c r="J3000" s="1"/>
      <c r="K3000" s="1"/>
      <c r="L3000" s="5"/>
      <c r="M3000" s="12"/>
      <c r="N3000" s="12"/>
      <c r="O3000" s="5"/>
      <c r="P3000" s="5"/>
      <c r="Q3000" s="10"/>
      <c r="R3000" s="37"/>
      <c r="S3000" s="5"/>
      <c r="T3000" s="6"/>
      <c r="U3000" s="10"/>
      <c r="V3000" s="10"/>
      <c r="W3000" s="12"/>
      <c r="X3000" s="5"/>
      <c r="Y3000" s="11"/>
      <c r="Z3000" s="2"/>
      <c r="AA3000" s="64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2"/>
      <c r="DH3000" s="1"/>
      <c r="DI3000" s="1"/>
      <c r="DJ3000" s="1"/>
      <c r="DK3000" s="1"/>
      <c r="DL3000" s="1"/>
      <c r="DM3000" s="1"/>
    </row>
    <row r="3001" spans="1:117" x14ac:dyDescent="0.2">
      <c r="A3001" s="97"/>
      <c r="B3001" s="5"/>
      <c r="C3001" s="5"/>
      <c r="D3001" s="63"/>
      <c r="E3001" s="11"/>
      <c r="F3001" s="143"/>
      <c r="G3001" s="9"/>
      <c r="H3001" s="64"/>
      <c r="I3001" s="64"/>
      <c r="J3001" s="1"/>
      <c r="K3001" s="1"/>
      <c r="L3001" s="5"/>
      <c r="M3001" s="12"/>
      <c r="N3001" s="12"/>
      <c r="O3001" s="5"/>
      <c r="P3001" s="5"/>
      <c r="Q3001" s="10"/>
      <c r="R3001" s="37"/>
      <c r="S3001" s="5"/>
      <c r="T3001" s="6"/>
      <c r="U3001" s="10"/>
      <c r="V3001" s="10"/>
      <c r="W3001" s="12"/>
      <c r="X3001" s="5"/>
      <c r="Y3001" s="11"/>
      <c r="Z3001" s="2"/>
      <c r="AA3001" s="64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2"/>
      <c r="DH3001" s="1"/>
      <c r="DI3001" s="1"/>
      <c r="DJ3001" s="1"/>
      <c r="DK3001" s="1"/>
      <c r="DL3001" s="1"/>
      <c r="DM3001" s="1"/>
    </row>
    <row r="3002" spans="1:117" x14ac:dyDescent="0.2">
      <c r="A3002" s="97"/>
      <c r="B3002" s="5"/>
      <c r="C3002" s="5"/>
      <c r="D3002" s="63"/>
      <c r="E3002" s="11"/>
      <c r="F3002" s="143"/>
      <c r="G3002" s="9"/>
      <c r="H3002" s="64"/>
      <c r="I3002" s="64"/>
      <c r="J3002" s="1"/>
      <c r="K3002" s="1"/>
      <c r="L3002" s="5"/>
      <c r="M3002" s="12"/>
      <c r="N3002" s="12"/>
      <c r="O3002" s="5"/>
      <c r="P3002" s="5"/>
      <c r="Q3002" s="10"/>
      <c r="R3002" s="37"/>
      <c r="S3002" s="5"/>
      <c r="T3002" s="6"/>
      <c r="U3002" s="10"/>
      <c r="V3002" s="10"/>
      <c r="W3002" s="12"/>
      <c r="X3002" s="5"/>
      <c r="Y3002" s="11"/>
      <c r="Z3002" s="2"/>
      <c r="AA3002" s="64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2"/>
      <c r="DH3002" s="1"/>
      <c r="DI3002" s="1"/>
      <c r="DJ3002" s="1"/>
      <c r="DK3002" s="1"/>
      <c r="DL3002" s="1"/>
      <c r="DM3002" s="1"/>
    </row>
    <row r="3003" spans="1:117" x14ac:dyDescent="0.2">
      <c r="A3003" s="97"/>
      <c r="B3003" s="5"/>
      <c r="C3003" s="5"/>
      <c r="D3003" s="63"/>
      <c r="E3003" s="11"/>
      <c r="F3003" s="143"/>
      <c r="G3003" s="9"/>
      <c r="H3003" s="64"/>
      <c r="I3003" s="64"/>
      <c r="J3003" s="1"/>
      <c r="K3003" s="1"/>
      <c r="L3003" s="5"/>
      <c r="M3003" s="12"/>
      <c r="N3003" s="12"/>
      <c r="O3003" s="5"/>
      <c r="P3003" s="5"/>
      <c r="Q3003" s="10"/>
      <c r="R3003" s="37"/>
      <c r="S3003" s="5"/>
      <c r="T3003" s="6"/>
      <c r="U3003" s="10"/>
      <c r="V3003" s="10"/>
      <c r="W3003" s="12"/>
      <c r="X3003" s="5"/>
      <c r="Y3003" s="11"/>
      <c r="Z3003" s="2"/>
      <c r="AA3003" s="64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2"/>
      <c r="DH3003" s="1"/>
      <c r="DI3003" s="1"/>
      <c r="DJ3003" s="1"/>
      <c r="DK3003" s="1"/>
      <c r="DL3003" s="1"/>
      <c r="DM3003" s="1"/>
    </row>
    <row r="3004" spans="1:117" x14ac:dyDescent="0.2">
      <c r="A3004" s="97"/>
      <c r="B3004" s="5"/>
      <c r="C3004" s="5"/>
      <c r="D3004" s="63"/>
      <c r="E3004" s="11"/>
      <c r="F3004" s="143"/>
      <c r="G3004" s="9"/>
      <c r="H3004" s="64"/>
      <c r="I3004" s="64"/>
      <c r="J3004" s="1"/>
      <c r="K3004" s="1"/>
      <c r="L3004" s="5"/>
      <c r="M3004" s="12"/>
      <c r="N3004" s="12"/>
      <c r="O3004" s="5"/>
      <c r="P3004" s="5"/>
      <c r="Q3004" s="10"/>
      <c r="R3004" s="37"/>
      <c r="S3004" s="5"/>
      <c r="T3004" s="6"/>
      <c r="U3004" s="10"/>
      <c r="V3004" s="10"/>
      <c r="W3004" s="12"/>
      <c r="X3004" s="5"/>
      <c r="Y3004" s="11"/>
      <c r="Z3004" s="2"/>
      <c r="AA3004" s="64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2"/>
      <c r="DH3004" s="1"/>
      <c r="DI3004" s="1"/>
      <c r="DJ3004" s="1"/>
      <c r="DK3004" s="1"/>
      <c r="DL3004" s="1"/>
      <c r="DM3004" s="1"/>
    </row>
    <row r="3005" spans="1:117" x14ac:dyDescent="0.2">
      <c r="A3005" s="97"/>
      <c r="B3005" s="5"/>
      <c r="C3005" s="5"/>
      <c r="D3005" s="63"/>
      <c r="E3005" s="11"/>
      <c r="F3005" s="143"/>
      <c r="G3005" s="9"/>
      <c r="H3005" s="64"/>
      <c r="I3005" s="64"/>
      <c r="J3005" s="1"/>
      <c r="K3005" s="1"/>
      <c r="L3005" s="5"/>
      <c r="M3005" s="12"/>
      <c r="N3005" s="12"/>
      <c r="O3005" s="5"/>
      <c r="P3005" s="5"/>
      <c r="Q3005" s="10"/>
      <c r="R3005" s="37"/>
      <c r="S3005" s="5"/>
      <c r="T3005" s="6"/>
      <c r="U3005" s="10"/>
      <c r="V3005" s="10"/>
      <c r="W3005" s="12"/>
      <c r="X3005" s="5"/>
      <c r="Y3005" s="11"/>
      <c r="Z3005" s="2"/>
      <c r="AA3005" s="64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2"/>
      <c r="DH3005" s="1"/>
      <c r="DI3005" s="1"/>
      <c r="DJ3005" s="1"/>
      <c r="DK3005" s="1"/>
      <c r="DL3005" s="1"/>
      <c r="DM3005" s="1"/>
    </row>
    <row r="3006" spans="1:117" x14ac:dyDescent="0.2">
      <c r="A3006" s="97"/>
      <c r="B3006" s="5"/>
      <c r="C3006" s="5"/>
      <c r="D3006" s="63"/>
      <c r="E3006" s="11"/>
      <c r="F3006" s="143"/>
      <c r="G3006" s="9"/>
      <c r="H3006" s="64"/>
      <c r="I3006" s="64"/>
      <c r="J3006" s="1"/>
      <c r="K3006" s="1"/>
      <c r="L3006" s="5"/>
      <c r="M3006" s="12"/>
      <c r="N3006" s="12"/>
      <c r="O3006" s="5"/>
      <c r="P3006" s="5"/>
      <c r="Q3006" s="10"/>
      <c r="R3006" s="37"/>
      <c r="S3006" s="5"/>
      <c r="T3006" s="6"/>
      <c r="U3006" s="10"/>
      <c r="V3006" s="10"/>
      <c r="W3006" s="12"/>
      <c r="X3006" s="5"/>
      <c r="Y3006" s="11"/>
      <c r="Z3006" s="2"/>
      <c r="AA3006" s="64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2"/>
      <c r="DH3006" s="1"/>
      <c r="DI3006" s="1"/>
      <c r="DJ3006" s="1"/>
      <c r="DK3006" s="1"/>
      <c r="DL3006" s="1"/>
      <c r="DM3006" s="1"/>
    </row>
    <row r="3007" spans="1:117" x14ac:dyDescent="0.2">
      <c r="A3007" s="97"/>
      <c r="B3007" s="5"/>
      <c r="C3007" s="5"/>
      <c r="D3007" s="63"/>
      <c r="E3007" s="11"/>
      <c r="F3007" s="143"/>
      <c r="G3007" s="9"/>
      <c r="H3007" s="64"/>
      <c r="I3007" s="64"/>
      <c r="J3007" s="1"/>
      <c r="K3007" s="1"/>
      <c r="L3007" s="5"/>
      <c r="M3007" s="12"/>
      <c r="N3007" s="12"/>
      <c r="O3007" s="5"/>
      <c r="P3007" s="5"/>
      <c r="Q3007" s="10"/>
      <c r="R3007" s="37"/>
      <c r="S3007" s="5"/>
      <c r="T3007" s="6"/>
      <c r="U3007" s="10"/>
      <c r="V3007" s="10"/>
      <c r="W3007" s="12"/>
      <c r="X3007" s="5"/>
      <c r="Y3007" s="11"/>
      <c r="Z3007" s="2"/>
      <c r="AA3007" s="64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2"/>
      <c r="DH3007" s="1"/>
      <c r="DI3007" s="1"/>
      <c r="DJ3007" s="1"/>
      <c r="DK3007" s="1"/>
      <c r="DL3007" s="1"/>
      <c r="DM3007" s="1"/>
    </row>
    <row r="3008" spans="1:117" x14ac:dyDescent="0.2">
      <c r="A3008" s="97"/>
      <c r="B3008" s="5"/>
      <c r="C3008" s="5"/>
      <c r="D3008" s="63"/>
      <c r="E3008" s="11"/>
      <c r="F3008" s="143"/>
      <c r="G3008" s="9"/>
      <c r="H3008" s="64"/>
      <c r="I3008" s="64"/>
      <c r="J3008" s="1"/>
      <c r="K3008" s="1"/>
      <c r="L3008" s="5"/>
      <c r="M3008" s="12"/>
      <c r="N3008" s="12"/>
      <c r="O3008" s="5"/>
      <c r="P3008" s="5"/>
      <c r="Q3008" s="10"/>
      <c r="R3008" s="37"/>
      <c r="S3008" s="5"/>
      <c r="T3008" s="6"/>
      <c r="U3008" s="10"/>
      <c r="V3008" s="10"/>
      <c r="W3008" s="12"/>
      <c r="X3008" s="5"/>
      <c r="Y3008" s="11"/>
      <c r="Z3008" s="2"/>
      <c r="AA3008" s="64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2"/>
      <c r="DH3008" s="1"/>
      <c r="DI3008" s="1"/>
      <c r="DJ3008" s="1"/>
      <c r="DK3008" s="1"/>
      <c r="DL3008" s="1"/>
      <c r="DM3008" s="1"/>
    </row>
    <row r="3009" spans="1:117" x14ac:dyDescent="0.2">
      <c r="A3009" s="97"/>
      <c r="B3009" s="5"/>
      <c r="C3009" s="5"/>
      <c r="D3009" s="63"/>
      <c r="E3009" s="11"/>
      <c r="F3009" s="143"/>
      <c r="G3009" s="9"/>
      <c r="H3009" s="64"/>
      <c r="I3009" s="64"/>
      <c r="J3009" s="1"/>
      <c r="K3009" s="1"/>
      <c r="L3009" s="5"/>
      <c r="M3009" s="12"/>
      <c r="N3009" s="12"/>
      <c r="O3009" s="5"/>
      <c r="P3009" s="5"/>
      <c r="Q3009" s="10"/>
      <c r="R3009" s="37"/>
      <c r="S3009" s="5"/>
      <c r="T3009" s="6"/>
      <c r="U3009" s="10"/>
      <c r="V3009" s="10"/>
      <c r="W3009" s="12"/>
      <c r="X3009" s="5"/>
      <c r="Y3009" s="11"/>
      <c r="Z3009" s="2"/>
      <c r="AA3009" s="64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2"/>
      <c r="DH3009" s="1"/>
      <c r="DI3009" s="1"/>
      <c r="DJ3009" s="1"/>
      <c r="DK3009" s="1"/>
      <c r="DL3009" s="1"/>
      <c r="DM3009" s="1"/>
    </row>
    <row r="3010" spans="1:117" x14ac:dyDescent="0.2">
      <c r="A3010" s="97"/>
      <c r="B3010" s="5"/>
      <c r="C3010" s="5"/>
      <c r="D3010" s="63"/>
      <c r="E3010" s="11"/>
      <c r="F3010" s="143"/>
      <c r="G3010" s="9"/>
      <c r="H3010" s="64"/>
      <c r="I3010" s="64"/>
      <c r="J3010" s="1"/>
      <c r="K3010" s="1"/>
      <c r="L3010" s="5"/>
      <c r="M3010" s="12"/>
      <c r="N3010" s="12"/>
      <c r="O3010" s="5"/>
      <c r="P3010" s="5"/>
      <c r="Q3010" s="10"/>
      <c r="R3010" s="37"/>
      <c r="S3010" s="5"/>
      <c r="T3010" s="6"/>
      <c r="U3010" s="10"/>
      <c r="V3010" s="10"/>
      <c r="W3010" s="12"/>
      <c r="X3010" s="5"/>
      <c r="Y3010" s="11"/>
      <c r="Z3010" s="2"/>
      <c r="AA3010" s="64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2"/>
      <c r="DH3010" s="1"/>
      <c r="DI3010" s="1"/>
      <c r="DJ3010" s="1"/>
      <c r="DK3010" s="1"/>
      <c r="DL3010" s="1"/>
      <c r="DM3010" s="1"/>
    </row>
    <row r="3011" spans="1:117" x14ac:dyDescent="0.2">
      <c r="A3011" s="97"/>
      <c r="B3011" s="5"/>
      <c r="C3011" s="5"/>
      <c r="D3011" s="63"/>
      <c r="E3011" s="11"/>
      <c r="F3011" s="143"/>
      <c r="G3011" s="9"/>
      <c r="H3011" s="64"/>
      <c r="I3011" s="64"/>
      <c r="J3011" s="1"/>
      <c r="K3011" s="1"/>
      <c r="L3011" s="5"/>
      <c r="M3011" s="12"/>
      <c r="N3011" s="12"/>
      <c r="O3011" s="5"/>
      <c r="P3011" s="5"/>
      <c r="Q3011" s="10"/>
      <c r="R3011" s="37"/>
      <c r="S3011" s="5"/>
      <c r="T3011" s="6"/>
      <c r="U3011" s="10"/>
      <c r="V3011" s="10"/>
      <c r="W3011" s="12"/>
      <c r="X3011" s="5"/>
      <c r="Y3011" s="11"/>
      <c r="Z3011" s="2"/>
      <c r="AA3011" s="64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2"/>
      <c r="DH3011" s="1"/>
      <c r="DI3011" s="1"/>
      <c r="DJ3011" s="1"/>
      <c r="DK3011" s="1"/>
      <c r="DL3011" s="1"/>
      <c r="DM3011" s="1"/>
    </row>
    <row r="3012" spans="1:117" x14ac:dyDescent="0.2">
      <c r="A3012" s="97"/>
      <c r="B3012" s="5"/>
      <c r="C3012" s="5"/>
      <c r="D3012" s="63"/>
      <c r="E3012" s="11"/>
      <c r="F3012" s="143"/>
      <c r="G3012" s="9"/>
      <c r="H3012" s="64"/>
      <c r="I3012" s="64"/>
      <c r="J3012" s="1"/>
      <c r="K3012" s="1"/>
      <c r="L3012" s="5"/>
      <c r="M3012" s="12"/>
      <c r="N3012" s="12"/>
      <c r="O3012" s="5"/>
      <c r="P3012" s="5"/>
      <c r="Q3012" s="10"/>
      <c r="R3012" s="37"/>
      <c r="S3012" s="5"/>
      <c r="T3012" s="6"/>
      <c r="U3012" s="10"/>
      <c r="V3012" s="10"/>
      <c r="W3012" s="12"/>
      <c r="X3012" s="5"/>
      <c r="Y3012" s="11"/>
      <c r="Z3012" s="2"/>
      <c r="AA3012" s="64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2"/>
      <c r="DH3012" s="1"/>
      <c r="DI3012" s="1"/>
      <c r="DJ3012" s="1"/>
      <c r="DK3012" s="1"/>
      <c r="DL3012" s="1"/>
      <c r="DM3012" s="1"/>
    </row>
    <row r="3013" spans="1:117" x14ac:dyDescent="0.2">
      <c r="A3013" s="97"/>
      <c r="B3013" s="5"/>
      <c r="C3013" s="5"/>
      <c r="D3013" s="63"/>
      <c r="E3013" s="11"/>
      <c r="F3013" s="143"/>
      <c r="G3013" s="9"/>
      <c r="H3013" s="64"/>
      <c r="I3013" s="64"/>
      <c r="J3013" s="1"/>
      <c r="K3013" s="1"/>
      <c r="L3013" s="5"/>
      <c r="M3013" s="12"/>
      <c r="N3013" s="12"/>
      <c r="O3013" s="5"/>
      <c r="P3013" s="5"/>
      <c r="Q3013" s="10"/>
      <c r="R3013" s="37"/>
      <c r="S3013" s="5"/>
      <c r="T3013" s="6"/>
      <c r="U3013" s="10"/>
      <c r="V3013" s="10"/>
      <c r="W3013" s="12"/>
      <c r="X3013" s="5"/>
      <c r="Y3013" s="11"/>
      <c r="Z3013" s="2"/>
      <c r="AA3013" s="64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2"/>
      <c r="DH3013" s="1"/>
      <c r="DI3013" s="1"/>
      <c r="DJ3013" s="1"/>
      <c r="DK3013" s="1"/>
      <c r="DL3013" s="1"/>
      <c r="DM3013" s="1"/>
    </row>
    <row r="3014" spans="1:117" x14ac:dyDescent="0.2">
      <c r="A3014" s="97"/>
      <c r="B3014" s="5"/>
      <c r="C3014" s="5"/>
      <c r="D3014" s="63"/>
      <c r="E3014" s="11"/>
      <c r="F3014" s="143"/>
      <c r="G3014" s="9"/>
      <c r="H3014" s="64"/>
      <c r="I3014" s="64"/>
      <c r="J3014" s="1"/>
      <c r="K3014" s="1"/>
      <c r="L3014" s="5"/>
      <c r="M3014" s="12"/>
      <c r="N3014" s="12"/>
      <c r="O3014" s="5"/>
      <c r="P3014" s="5"/>
      <c r="Q3014" s="10"/>
      <c r="R3014" s="37"/>
      <c r="S3014" s="5"/>
      <c r="T3014" s="6"/>
      <c r="U3014" s="10"/>
      <c r="V3014" s="10"/>
      <c r="W3014" s="12"/>
      <c r="X3014" s="5"/>
      <c r="Y3014" s="11"/>
      <c r="Z3014" s="2"/>
      <c r="AA3014" s="64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2"/>
      <c r="DH3014" s="1"/>
      <c r="DI3014" s="1"/>
      <c r="DJ3014" s="1"/>
      <c r="DK3014" s="1"/>
      <c r="DL3014" s="1"/>
      <c r="DM3014" s="1"/>
    </row>
    <row r="3015" spans="1:117" x14ac:dyDescent="0.2">
      <c r="A3015" s="97"/>
      <c r="B3015" s="5"/>
      <c r="C3015" s="5"/>
      <c r="D3015" s="63"/>
      <c r="E3015" s="11"/>
      <c r="F3015" s="143"/>
      <c r="G3015" s="9"/>
      <c r="H3015" s="64"/>
      <c r="I3015" s="64"/>
      <c r="J3015" s="1"/>
      <c r="K3015" s="1"/>
      <c r="L3015" s="5"/>
      <c r="M3015" s="12"/>
      <c r="N3015" s="12"/>
      <c r="O3015" s="5"/>
      <c r="P3015" s="5"/>
      <c r="Q3015" s="10"/>
      <c r="R3015" s="37"/>
      <c r="S3015" s="5"/>
      <c r="T3015" s="6"/>
      <c r="U3015" s="10"/>
      <c r="V3015" s="10"/>
      <c r="W3015" s="12"/>
      <c r="X3015" s="5"/>
      <c r="Y3015" s="11"/>
      <c r="Z3015" s="2"/>
      <c r="AA3015" s="64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2"/>
      <c r="DH3015" s="1"/>
      <c r="DI3015" s="1"/>
      <c r="DJ3015" s="1"/>
      <c r="DK3015" s="1"/>
      <c r="DL3015" s="1"/>
      <c r="DM3015" s="1"/>
    </row>
    <row r="3016" spans="1:117" x14ac:dyDescent="0.2">
      <c r="A3016" s="97"/>
      <c r="B3016" s="5"/>
      <c r="C3016" s="5"/>
      <c r="D3016" s="63"/>
      <c r="E3016" s="11"/>
      <c r="F3016" s="143"/>
      <c r="G3016" s="9"/>
      <c r="H3016" s="64"/>
      <c r="I3016" s="64"/>
      <c r="J3016" s="1"/>
      <c r="K3016" s="1"/>
      <c r="L3016" s="5"/>
      <c r="M3016" s="12"/>
      <c r="N3016" s="12"/>
      <c r="O3016" s="5"/>
      <c r="P3016" s="5"/>
      <c r="Q3016" s="10"/>
      <c r="R3016" s="37"/>
      <c r="S3016" s="5"/>
      <c r="T3016" s="6"/>
      <c r="U3016" s="10"/>
      <c r="V3016" s="10"/>
      <c r="W3016" s="12"/>
      <c r="X3016" s="5"/>
      <c r="Y3016" s="11"/>
      <c r="Z3016" s="2"/>
      <c r="AA3016" s="64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2"/>
      <c r="DH3016" s="1"/>
      <c r="DI3016" s="1"/>
      <c r="DJ3016" s="1"/>
      <c r="DK3016" s="1"/>
      <c r="DL3016" s="1"/>
      <c r="DM3016" s="1"/>
    </row>
    <row r="3017" spans="1:117" x14ac:dyDescent="0.2">
      <c r="A3017" s="97"/>
      <c r="B3017" s="5"/>
      <c r="C3017" s="5"/>
      <c r="D3017" s="63"/>
      <c r="E3017" s="11"/>
      <c r="F3017" s="143"/>
      <c r="G3017" s="9"/>
      <c r="H3017" s="64"/>
      <c r="I3017" s="64"/>
      <c r="J3017" s="1"/>
      <c r="K3017" s="1"/>
      <c r="L3017" s="5"/>
      <c r="M3017" s="12"/>
      <c r="N3017" s="12"/>
      <c r="O3017" s="5"/>
      <c r="P3017" s="5"/>
      <c r="Q3017" s="10"/>
      <c r="R3017" s="37"/>
      <c r="S3017" s="5"/>
      <c r="T3017" s="6"/>
      <c r="U3017" s="10"/>
      <c r="V3017" s="10"/>
      <c r="W3017" s="12"/>
      <c r="X3017" s="5"/>
      <c r="Y3017" s="11"/>
      <c r="Z3017" s="2"/>
      <c r="AA3017" s="64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2"/>
      <c r="DH3017" s="1"/>
      <c r="DI3017" s="1"/>
      <c r="DJ3017" s="1"/>
      <c r="DK3017" s="1"/>
      <c r="DL3017" s="1"/>
      <c r="DM3017" s="1"/>
    </row>
    <row r="3018" spans="1:117" x14ac:dyDescent="0.2">
      <c r="A3018" s="97"/>
      <c r="B3018" s="5"/>
      <c r="C3018" s="5"/>
      <c r="D3018" s="63"/>
      <c r="E3018" s="11"/>
      <c r="F3018" s="143"/>
      <c r="G3018" s="9"/>
      <c r="H3018" s="64"/>
      <c r="I3018" s="64"/>
      <c r="J3018" s="1"/>
      <c r="K3018" s="1"/>
      <c r="L3018" s="5"/>
      <c r="M3018" s="12"/>
      <c r="N3018" s="12"/>
      <c r="O3018" s="5"/>
      <c r="P3018" s="5"/>
      <c r="Q3018" s="10"/>
      <c r="R3018" s="37"/>
      <c r="S3018" s="5"/>
      <c r="T3018" s="6"/>
      <c r="U3018" s="10"/>
      <c r="V3018" s="10"/>
      <c r="W3018" s="12"/>
      <c r="X3018" s="5"/>
      <c r="Y3018" s="11"/>
      <c r="Z3018" s="2"/>
      <c r="AA3018" s="64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2"/>
      <c r="DH3018" s="1"/>
      <c r="DI3018" s="1"/>
      <c r="DJ3018" s="1"/>
      <c r="DK3018" s="1"/>
      <c r="DL3018" s="1"/>
      <c r="DM3018" s="1"/>
    </row>
    <row r="3019" spans="1:117" x14ac:dyDescent="0.2">
      <c r="A3019" s="97"/>
      <c r="B3019" s="5"/>
      <c r="C3019" s="5"/>
      <c r="D3019" s="63"/>
      <c r="E3019" s="11"/>
      <c r="F3019" s="143"/>
      <c r="G3019" s="9"/>
      <c r="H3019" s="64"/>
      <c r="I3019" s="64"/>
      <c r="J3019" s="1"/>
      <c r="K3019" s="1"/>
      <c r="L3019" s="5"/>
      <c r="M3019" s="12"/>
      <c r="N3019" s="12"/>
      <c r="O3019" s="5"/>
      <c r="P3019" s="5"/>
      <c r="Q3019" s="10"/>
      <c r="R3019" s="37"/>
      <c r="S3019" s="5"/>
      <c r="T3019" s="6"/>
      <c r="U3019" s="10"/>
      <c r="V3019" s="10"/>
      <c r="W3019" s="12"/>
      <c r="X3019" s="5"/>
      <c r="Y3019" s="11"/>
      <c r="Z3019" s="2"/>
      <c r="AA3019" s="64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2"/>
      <c r="DH3019" s="1"/>
      <c r="DI3019" s="1"/>
      <c r="DJ3019" s="1"/>
      <c r="DK3019" s="1"/>
      <c r="DL3019" s="1"/>
      <c r="DM3019" s="1"/>
    </row>
    <row r="3020" spans="1:117" x14ac:dyDescent="0.2">
      <c r="A3020" s="97"/>
      <c r="B3020" s="5"/>
      <c r="C3020" s="5"/>
      <c r="D3020" s="63"/>
      <c r="E3020" s="11"/>
      <c r="F3020" s="143"/>
      <c r="G3020" s="9"/>
      <c r="H3020" s="64"/>
      <c r="I3020" s="64"/>
      <c r="J3020" s="1"/>
      <c r="K3020" s="1"/>
      <c r="L3020" s="5"/>
      <c r="M3020" s="12"/>
      <c r="N3020" s="12"/>
      <c r="O3020" s="5"/>
      <c r="P3020" s="5"/>
      <c r="Q3020" s="10"/>
      <c r="R3020" s="37"/>
      <c r="S3020" s="5"/>
      <c r="T3020" s="6"/>
      <c r="U3020" s="10"/>
      <c r="V3020" s="10"/>
      <c r="W3020" s="12"/>
      <c r="X3020" s="5"/>
      <c r="Y3020" s="11"/>
      <c r="Z3020" s="2"/>
      <c r="AA3020" s="64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2"/>
      <c r="DH3020" s="1"/>
      <c r="DI3020" s="1"/>
      <c r="DJ3020" s="1"/>
      <c r="DK3020" s="1"/>
      <c r="DL3020" s="1"/>
      <c r="DM3020" s="1"/>
    </row>
    <row r="3021" spans="1:117" x14ac:dyDescent="0.2">
      <c r="A3021" s="97"/>
      <c r="B3021" s="5"/>
      <c r="C3021" s="5"/>
      <c r="D3021" s="63"/>
      <c r="E3021" s="11"/>
      <c r="F3021" s="143"/>
      <c r="G3021" s="9"/>
      <c r="H3021" s="64"/>
      <c r="I3021" s="64"/>
      <c r="J3021" s="1"/>
      <c r="K3021" s="1"/>
      <c r="L3021" s="5"/>
      <c r="M3021" s="12"/>
      <c r="N3021" s="12"/>
      <c r="O3021" s="5"/>
      <c r="P3021" s="5"/>
      <c r="Q3021" s="10"/>
      <c r="R3021" s="37"/>
      <c r="S3021" s="5"/>
      <c r="T3021" s="6"/>
      <c r="U3021" s="10"/>
      <c r="V3021" s="10"/>
      <c r="W3021" s="12"/>
      <c r="X3021" s="5"/>
      <c r="Y3021" s="11"/>
      <c r="Z3021" s="2"/>
      <c r="AA3021" s="64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2"/>
      <c r="DH3021" s="1"/>
      <c r="DI3021" s="1"/>
      <c r="DJ3021" s="1"/>
      <c r="DK3021" s="1"/>
      <c r="DL3021" s="1"/>
      <c r="DM3021" s="1"/>
    </row>
    <row r="3022" spans="1:117" x14ac:dyDescent="0.2">
      <c r="A3022" s="97"/>
      <c r="B3022" s="5"/>
      <c r="C3022" s="5"/>
      <c r="D3022" s="63"/>
      <c r="E3022" s="11"/>
      <c r="F3022" s="143"/>
      <c r="G3022" s="9"/>
      <c r="H3022" s="64"/>
      <c r="I3022" s="64"/>
      <c r="J3022" s="1"/>
      <c r="K3022" s="1"/>
      <c r="L3022" s="5"/>
      <c r="M3022" s="12"/>
      <c r="N3022" s="12"/>
      <c r="O3022" s="5"/>
      <c r="P3022" s="5"/>
      <c r="Q3022" s="10"/>
      <c r="R3022" s="37"/>
      <c r="S3022" s="5"/>
      <c r="T3022" s="6"/>
      <c r="U3022" s="10"/>
      <c r="V3022" s="10"/>
      <c r="W3022" s="12"/>
      <c r="X3022" s="5"/>
      <c r="Y3022" s="11"/>
      <c r="Z3022" s="2"/>
      <c r="AA3022" s="64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2"/>
      <c r="DH3022" s="1"/>
      <c r="DI3022" s="1"/>
      <c r="DJ3022" s="1"/>
      <c r="DK3022" s="1"/>
      <c r="DL3022" s="1"/>
      <c r="DM3022" s="1"/>
    </row>
    <row r="3023" spans="1:117" x14ac:dyDescent="0.2">
      <c r="A3023" s="97"/>
      <c r="B3023" s="5"/>
      <c r="C3023" s="5"/>
      <c r="D3023" s="63"/>
      <c r="E3023" s="11"/>
      <c r="F3023" s="143"/>
      <c r="G3023" s="9"/>
      <c r="H3023" s="64"/>
      <c r="I3023" s="64"/>
      <c r="J3023" s="1"/>
      <c r="K3023" s="1"/>
      <c r="L3023" s="5"/>
      <c r="M3023" s="12"/>
      <c r="N3023" s="12"/>
      <c r="O3023" s="5"/>
      <c r="P3023" s="5"/>
      <c r="Q3023" s="10"/>
      <c r="R3023" s="37"/>
      <c r="S3023" s="5"/>
      <c r="T3023" s="6"/>
      <c r="U3023" s="10"/>
      <c r="V3023" s="10"/>
      <c r="W3023" s="12"/>
      <c r="X3023" s="5"/>
      <c r="Y3023" s="11"/>
      <c r="Z3023" s="2"/>
      <c r="AA3023" s="64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2"/>
      <c r="DH3023" s="1"/>
      <c r="DI3023" s="1"/>
      <c r="DJ3023" s="1"/>
      <c r="DK3023" s="1"/>
      <c r="DL3023" s="1"/>
      <c r="DM3023" s="1"/>
    </row>
    <row r="3024" spans="1:117" x14ac:dyDescent="0.2">
      <c r="A3024" s="97"/>
      <c r="B3024" s="5"/>
      <c r="C3024" s="5"/>
      <c r="D3024" s="63"/>
      <c r="E3024" s="11"/>
      <c r="F3024" s="143"/>
      <c r="G3024" s="9"/>
      <c r="H3024" s="64"/>
      <c r="I3024" s="64"/>
      <c r="J3024" s="1"/>
      <c r="K3024" s="1"/>
      <c r="L3024" s="5"/>
      <c r="M3024" s="12"/>
      <c r="N3024" s="12"/>
      <c r="O3024" s="5"/>
      <c r="P3024" s="5"/>
      <c r="Q3024" s="10"/>
      <c r="R3024" s="37"/>
      <c r="S3024" s="5"/>
      <c r="T3024" s="6"/>
      <c r="U3024" s="10"/>
      <c r="V3024" s="10"/>
      <c r="W3024" s="12"/>
      <c r="X3024" s="5"/>
      <c r="Y3024" s="11"/>
      <c r="Z3024" s="2"/>
      <c r="AA3024" s="64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2"/>
      <c r="DH3024" s="1"/>
      <c r="DI3024" s="1"/>
      <c r="DJ3024" s="1"/>
      <c r="DK3024" s="1"/>
      <c r="DL3024" s="1"/>
      <c r="DM3024" s="1"/>
    </row>
    <row r="3025" spans="1:117" x14ac:dyDescent="0.2">
      <c r="A3025" s="97"/>
      <c r="B3025" s="5"/>
      <c r="C3025" s="5"/>
      <c r="D3025" s="63"/>
      <c r="E3025" s="11"/>
      <c r="F3025" s="143"/>
      <c r="G3025" s="9"/>
      <c r="H3025" s="64"/>
      <c r="I3025" s="64"/>
      <c r="J3025" s="1"/>
      <c r="K3025" s="1"/>
      <c r="L3025" s="5"/>
      <c r="M3025" s="12"/>
      <c r="N3025" s="12"/>
      <c r="O3025" s="5"/>
      <c r="P3025" s="5"/>
      <c r="Q3025" s="10"/>
      <c r="R3025" s="37"/>
      <c r="S3025" s="5"/>
      <c r="T3025" s="6"/>
      <c r="U3025" s="10"/>
      <c r="V3025" s="10"/>
      <c r="W3025" s="12"/>
      <c r="X3025" s="5"/>
      <c r="Y3025" s="11"/>
      <c r="Z3025" s="2"/>
      <c r="AA3025" s="64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2"/>
      <c r="DH3025" s="1"/>
      <c r="DI3025" s="1"/>
      <c r="DJ3025" s="1"/>
      <c r="DK3025" s="1"/>
      <c r="DL3025" s="1"/>
      <c r="DM3025" s="1"/>
    </row>
    <row r="3026" spans="1:117" x14ac:dyDescent="0.2">
      <c r="A3026" s="97"/>
      <c r="B3026" s="5"/>
      <c r="C3026" s="5"/>
      <c r="D3026" s="63"/>
      <c r="E3026" s="11"/>
      <c r="F3026" s="143"/>
      <c r="G3026" s="9"/>
      <c r="H3026" s="64"/>
      <c r="I3026" s="64"/>
      <c r="J3026" s="1"/>
      <c r="K3026" s="1"/>
      <c r="L3026" s="5"/>
      <c r="M3026" s="12"/>
      <c r="N3026" s="12"/>
      <c r="O3026" s="5"/>
      <c r="P3026" s="5"/>
      <c r="Q3026" s="10"/>
      <c r="R3026" s="37"/>
      <c r="S3026" s="5"/>
      <c r="T3026" s="6"/>
      <c r="U3026" s="10"/>
      <c r="V3026" s="10"/>
      <c r="W3026" s="12"/>
      <c r="X3026" s="5"/>
      <c r="Y3026" s="11"/>
      <c r="Z3026" s="2"/>
      <c r="AA3026" s="64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2"/>
      <c r="DH3026" s="1"/>
      <c r="DI3026" s="1"/>
      <c r="DJ3026" s="1"/>
      <c r="DK3026" s="1"/>
      <c r="DL3026" s="1"/>
      <c r="DM3026" s="1"/>
    </row>
    <row r="3027" spans="1:117" x14ac:dyDescent="0.2">
      <c r="A3027" s="97"/>
      <c r="B3027" s="5"/>
      <c r="C3027" s="5"/>
      <c r="D3027" s="63"/>
      <c r="E3027" s="11"/>
      <c r="F3027" s="143"/>
      <c r="G3027" s="9"/>
      <c r="H3027" s="64"/>
      <c r="I3027" s="64"/>
      <c r="J3027" s="1"/>
      <c r="K3027" s="1"/>
      <c r="L3027" s="5"/>
      <c r="M3027" s="12"/>
      <c r="N3027" s="12"/>
      <c r="O3027" s="5"/>
      <c r="P3027" s="5"/>
      <c r="Q3027" s="10"/>
      <c r="R3027" s="37"/>
      <c r="S3027" s="5"/>
      <c r="T3027" s="6"/>
      <c r="U3027" s="10"/>
      <c r="V3027" s="10"/>
      <c r="W3027" s="12"/>
      <c r="X3027" s="5"/>
      <c r="Y3027" s="11"/>
      <c r="Z3027" s="2"/>
      <c r="AA3027" s="64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2"/>
      <c r="DH3027" s="1"/>
      <c r="DI3027" s="1"/>
      <c r="DJ3027" s="1"/>
      <c r="DK3027" s="1"/>
      <c r="DL3027" s="1"/>
      <c r="DM3027" s="1"/>
    </row>
    <row r="3028" spans="1:117" x14ac:dyDescent="0.2">
      <c r="A3028" s="97"/>
      <c r="B3028" s="5"/>
      <c r="C3028" s="5"/>
      <c r="D3028" s="63"/>
      <c r="E3028" s="11"/>
      <c r="F3028" s="143"/>
      <c r="G3028" s="9"/>
      <c r="H3028" s="64"/>
      <c r="I3028" s="64"/>
      <c r="J3028" s="1"/>
      <c r="K3028" s="1"/>
      <c r="L3028" s="5"/>
      <c r="M3028" s="12"/>
      <c r="N3028" s="12"/>
      <c r="O3028" s="5"/>
      <c r="P3028" s="5"/>
      <c r="Q3028" s="10"/>
      <c r="R3028" s="37"/>
      <c r="S3028" s="5"/>
      <c r="T3028" s="6"/>
      <c r="U3028" s="10"/>
      <c r="V3028" s="10"/>
      <c r="W3028" s="12"/>
      <c r="X3028" s="5"/>
      <c r="Y3028" s="11"/>
      <c r="Z3028" s="2"/>
      <c r="AA3028" s="64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2"/>
      <c r="DH3028" s="1"/>
      <c r="DI3028" s="1"/>
      <c r="DJ3028" s="1"/>
      <c r="DK3028" s="1"/>
      <c r="DL3028" s="1"/>
      <c r="DM3028" s="1"/>
    </row>
    <row r="3029" spans="1:117" x14ac:dyDescent="0.2">
      <c r="A3029" s="97"/>
      <c r="B3029" s="5"/>
      <c r="C3029" s="5"/>
      <c r="D3029" s="63"/>
      <c r="E3029" s="11"/>
      <c r="F3029" s="143"/>
      <c r="G3029" s="9"/>
      <c r="H3029" s="64"/>
      <c r="I3029" s="64"/>
      <c r="J3029" s="1"/>
      <c r="K3029" s="1"/>
      <c r="L3029" s="5"/>
      <c r="M3029" s="12"/>
      <c r="N3029" s="12"/>
      <c r="O3029" s="5"/>
      <c r="P3029" s="5"/>
      <c r="Q3029" s="10"/>
      <c r="R3029" s="37"/>
      <c r="S3029" s="5"/>
      <c r="T3029" s="6"/>
      <c r="U3029" s="10"/>
      <c r="V3029" s="10"/>
      <c r="W3029" s="12"/>
      <c r="X3029" s="5"/>
      <c r="Y3029" s="11"/>
      <c r="Z3029" s="2"/>
      <c r="AA3029" s="64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2"/>
      <c r="DH3029" s="1"/>
      <c r="DI3029" s="1"/>
      <c r="DJ3029" s="1"/>
      <c r="DK3029" s="1"/>
      <c r="DL3029" s="1"/>
      <c r="DM3029" s="1"/>
    </row>
    <row r="3030" spans="1:117" x14ac:dyDescent="0.2">
      <c r="A3030" s="97"/>
      <c r="B3030" s="5"/>
      <c r="C3030" s="5"/>
      <c r="D3030" s="63"/>
      <c r="E3030" s="11"/>
      <c r="F3030" s="143"/>
      <c r="G3030" s="9"/>
      <c r="H3030" s="64"/>
      <c r="I3030" s="64"/>
      <c r="J3030" s="1"/>
      <c r="K3030" s="1"/>
      <c r="L3030" s="5"/>
      <c r="M3030" s="12"/>
      <c r="N3030" s="12"/>
      <c r="O3030" s="5"/>
      <c r="P3030" s="5"/>
      <c r="Q3030" s="10"/>
      <c r="R3030" s="37"/>
      <c r="S3030" s="5"/>
      <c r="T3030" s="6"/>
      <c r="U3030" s="10"/>
      <c r="V3030" s="10"/>
      <c r="W3030" s="12"/>
      <c r="X3030" s="5"/>
      <c r="Y3030" s="11"/>
      <c r="Z3030" s="2"/>
      <c r="AA3030" s="64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2"/>
      <c r="DH3030" s="1"/>
      <c r="DI3030" s="1"/>
      <c r="DJ3030" s="1"/>
      <c r="DK3030" s="1"/>
      <c r="DL3030" s="1"/>
      <c r="DM3030" s="1"/>
    </row>
    <row r="3031" spans="1:117" x14ac:dyDescent="0.2">
      <c r="A3031" s="97"/>
      <c r="B3031" s="5"/>
      <c r="C3031" s="5"/>
      <c r="D3031" s="63"/>
      <c r="E3031" s="11"/>
      <c r="F3031" s="143"/>
      <c r="G3031" s="9"/>
      <c r="H3031" s="64"/>
      <c r="I3031" s="64"/>
      <c r="J3031" s="1"/>
      <c r="K3031" s="1"/>
      <c r="L3031" s="5"/>
      <c r="M3031" s="12"/>
      <c r="N3031" s="12"/>
      <c r="O3031" s="5"/>
      <c r="P3031" s="5"/>
      <c r="Q3031" s="10"/>
      <c r="R3031" s="37"/>
      <c r="S3031" s="5"/>
      <c r="T3031" s="6"/>
      <c r="U3031" s="10"/>
      <c r="V3031" s="10"/>
      <c r="W3031" s="12"/>
      <c r="X3031" s="5"/>
      <c r="Y3031" s="11"/>
      <c r="Z3031" s="2"/>
      <c r="AA3031" s="64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2"/>
      <c r="DH3031" s="1"/>
      <c r="DI3031" s="1"/>
      <c r="DJ3031" s="1"/>
      <c r="DK3031" s="1"/>
      <c r="DL3031" s="1"/>
      <c r="DM3031" s="1"/>
    </row>
    <row r="3032" spans="1:117" x14ac:dyDescent="0.2">
      <c r="A3032" s="97"/>
      <c r="B3032" s="5"/>
      <c r="C3032" s="5"/>
      <c r="D3032" s="63"/>
      <c r="E3032" s="11"/>
      <c r="F3032" s="143"/>
      <c r="G3032" s="9"/>
      <c r="H3032" s="64"/>
      <c r="I3032" s="64"/>
      <c r="J3032" s="1"/>
      <c r="K3032" s="1"/>
      <c r="L3032" s="5"/>
      <c r="M3032" s="12"/>
      <c r="N3032" s="12"/>
      <c r="O3032" s="5"/>
      <c r="P3032" s="5"/>
      <c r="Q3032" s="10"/>
      <c r="R3032" s="37"/>
      <c r="S3032" s="5"/>
      <c r="T3032" s="6"/>
      <c r="U3032" s="10"/>
      <c r="V3032" s="10"/>
      <c r="W3032" s="12"/>
      <c r="X3032" s="5"/>
      <c r="Y3032" s="11"/>
      <c r="Z3032" s="2"/>
      <c r="AA3032" s="64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2"/>
      <c r="DH3032" s="1"/>
      <c r="DI3032" s="1"/>
      <c r="DJ3032" s="1"/>
      <c r="DK3032" s="1"/>
      <c r="DL3032" s="1"/>
      <c r="DM3032" s="1"/>
    </row>
    <row r="3033" spans="1:117" x14ac:dyDescent="0.2">
      <c r="A3033" s="97"/>
      <c r="B3033" s="5"/>
      <c r="C3033" s="5"/>
      <c r="D3033" s="63"/>
      <c r="E3033" s="11"/>
      <c r="F3033" s="143"/>
      <c r="G3033" s="9"/>
      <c r="H3033" s="64"/>
      <c r="I3033" s="64"/>
      <c r="J3033" s="1"/>
      <c r="K3033" s="1"/>
      <c r="L3033" s="5"/>
      <c r="M3033" s="12"/>
      <c r="N3033" s="12"/>
      <c r="O3033" s="5"/>
      <c r="P3033" s="5"/>
      <c r="Q3033" s="10"/>
      <c r="R3033" s="37"/>
      <c r="S3033" s="5"/>
      <c r="T3033" s="6"/>
      <c r="U3033" s="10"/>
      <c r="V3033" s="10"/>
      <c r="W3033" s="12"/>
      <c r="X3033" s="5"/>
      <c r="Y3033" s="11"/>
      <c r="Z3033" s="2"/>
      <c r="AA3033" s="64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2"/>
      <c r="DH3033" s="1"/>
      <c r="DI3033" s="1"/>
      <c r="DJ3033" s="1"/>
      <c r="DK3033" s="1"/>
      <c r="DL3033" s="1"/>
      <c r="DM3033" s="1"/>
    </row>
    <row r="3034" spans="1:117" x14ac:dyDescent="0.2">
      <c r="A3034" s="97"/>
      <c r="B3034" s="5"/>
      <c r="C3034" s="5"/>
      <c r="D3034" s="63"/>
      <c r="E3034" s="11"/>
      <c r="F3034" s="143"/>
      <c r="G3034" s="9"/>
      <c r="H3034" s="64"/>
      <c r="I3034" s="64"/>
      <c r="J3034" s="1"/>
      <c r="K3034" s="1"/>
      <c r="L3034" s="5"/>
      <c r="M3034" s="12"/>
      <c r="N3034" s="12"/>
      <c r="O3034" s="5"/>
      <c r="P3034" s="5"/>
      <c r="Q3034" s="10"/>
      <c r="R3034" s="37"/>
      <c r="S3034" s="5"/>
      <c r="T3034" s="6"/>
      <c r="U3034" s="10"/>
      <c r="V3034" s="10"/>
      <c r="W3034" s="12"/>
      <c r="X3034" s="5"/>
      <c r="Y3034" s="11"/>
      <c r="Z3034" s="2"/>
      <c r="AA3034" s="64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2"/>
      <c r="DH3034" s="1"/>
      <c r="DI3034" s="1"/>
      <c r="DJ3034" s="1"/>
      <c r="DK3034" s="1"/>
      <c r="DL3034" s="1"/>
      <c r="DM3034" s="1"/>
    </row>
    <row r="3035" spans="1:117" x14ac:dyDescent="0.2">
      <c r="A3035" s="97"/>
      <c r="B3035" s="5"/>
      <c r="C3035" s="5"/>
      <c r="D3035" s="63"/>
      <c r="E3035" s="11"/>
      <c r="F3035" s="143"/>
      <c r="G3035" s="9"/>
      <c r="H3035" s="64"/>
      <c r="I3035" s="64"/>
      <c r="J3035" s="1"/>
      <c r="K3035" s="1"/>
      <c r="L3035" s="5"/>
      <c r="M3035" s="12"/>
      <c r="N3035" s="12"/>
      <c r="O3035" s="5"/>
      <c r="P3035" s="5"/>
      <c r="Q3035" s="10"/>
      <c r="R3035" s="37"/>
      <c r="S3035" s="5"/>
      <c r="T3035" s="6"/>
      <c r="U3035" s="10"/>
      <c r="V3035" s="10"/>
      <c r="W3035" s="12"/>
      <c r="X3035" s="5"/>
      <c r="Y3035" s="11"/>
      <c r="Z3035" s="2"/>
      <c r="AA3035" s="64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2"/>
      <c r="DH3035" s="1"/>
      <c r="DI3035" s="1"/>
      <c r="DJ3035" s="1"/>
      <c r="DK3035" s="1"/>
      <c r="DL3035" s="1"/>
      <c r="DM3035" s="1"/>
    </row>
    <row r="3036" spans="1:117" x14ac:dyDescent="0.2">
      <c r="A3036" s="97"/>
      <c r="B3036" s="5"/>
      <c r="C3036" s="5"/>
      <c r="D3036" s="63"/>
      <c r="E3036" s="11"/>
      <c r="F3036" s="143"/>
      <c r="G3036" s="9"/>
      <c r="H3036" s="64"/>
      <c r="I3036" s="64"/>
      <c r="J3036" s="1"/>
      <c r="K3036" s="1"/>
      <c r="L3036" s="5"/>
      <c r="M3036" s="12"/>
      <c r="N3036" s="12"/>
      <c r="O3036" s="5"/>
      <c r="P3036" s="5"/>
      <c r="Q3036" s="10"/>
      <c r="R3036" s="37"/>
      <c r="S3036" s="5"/>
      <c r="T3036" s="6"/>
      <c r="U3036" s="10"/>
      <c r="V3036" s="10"/>
      <c r="W3036" s="12"/>
      <c r="X3036" s="5"/>
      <c r="Y3036" s="11"/>
      <c r="Z3036" s="2"/>
      <c r="AA3036" s="64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2"/>
      <c r="DH3036" s="1"/>
      <c r="DI3036" s="1"/>
      <c r="DJ3036" s="1"/>
      <c r="DK3036" s="1"/>
      <c r="DL3036" s="1"/>
      <c r="DM3036" s="1"/>
    </row>
    <row r="3037" spans="1:117" x14ac:dyDescent="0.2">
      <c r="A3037" s="97"/>
      <c r="B3037" s="5"/>
      <c r="C3037" s="5"/>
      <c r="D3037" s="63"/>
      <c r="E3037" s="11"/>
      <c r="F3037" s="143"/>
      <c r="G3037" s="9"/>
      <c r="H3037" s="64"/>
      <c r="I3037" s="64"/>
      <c r="J3037" s="1"/>
      <c r="K3037" s="1"/>
      <c r="L3037" s="5"/>
      <c r="M3037" s="12"/>
      <c r="N3037" s="12"/>
      <c r="O3037" s="5"/>
      <c r="P3037" s="5"/>
      <c r="Q3037" s="10"/>
      <c r="R3037" s="37"/>
      <c r="S3037" s="5"/>
      <c r="T3037" s="6"/>
      <c r="U3037" s="10"/>
      <c r="V3037" s="10"/>
      <c r="W3037" s="12"/>
      <c r="X3037" s="5"/>
      <c r="Y3037" s="11"/>
      <c r="Z3037" s="2"/>
      <c r="AA3037" s="64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2"/>
      <c r="DH3037" s="1"/>
      <c r="DI3037" s="1"/>
      <c r="DJ3037" s="1"/>
      <c r="DK3037" s="1"/>
      <c r="DL3037" s="1"/>
      <c r="DM3037" s="1"/>
    </row>
    <row r="3038" spans="1:117" x14ac:dyDescent="0.2">
      <c r="A3038" s="97"/>
      <c r="B3038" s="5"/>
      <c r="C3038" s="5"/>
      <c r="D3038" s="63"/>
      <c r="E3038" s="11"/>
      <c r="F3038" s="143"/>
      <c r="G3038" s="9"/>
      <c r="H3038" s="64"/>
      <c r="I3038" s="64"/>
      <c r="J3038" s="1"/>
      <c r="K3038" s="1"/>
      <c r="L3038" s="5"/>
      <c r="M3038" s="12"/>
      <c r="N3038" s="12"/>
      <c r="O3038" s="5"/>
      <c r="P3038" s="5"/>
      <c r="Q3038" s="10"/>
      <c r="R3038" s="37"/>
      <c r="S3038" s="5"/>
      <c r="T3038" s="6"/>
      <c r="U3038" s="10"/>
      <c r="V3038" s="10"/>
      <c r="W3038" s="12"/>
      <c r="X3038" s="5"/>
      <c r="Y3038" s="11"/>
      <c r="Z3038" s="2"/>
      <c r="AA3038" s="64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2"/>
      <c r="DH3038" s="1"/>
      <c r="DI3038" s="1"/>
      <c r="DJ3038" s="1"/>
      <c r="DK3038" s="1"/>
      <c r="DL3038" s="1"/>
      <c r="DM3038" s="1"/>
    </row>
    <row r="3039" spans="1:117" x14ac:dyDescent="0.2">
      <c r="A3039" s="97"/>
      <c r="B3039" s="5"/>
      <c r="C3039" s="5"/>
      <c r="D3039" s="63"/>
      <c r="E3039" s="11"/>
      <c r="F3039" s="143"/>
      <c r="G3039" s="9"/>
      <c r="H3039" s="64"/>
      <c r="I3039" s="64"/>
      <c r="J3039" s="1"/>
      <c r="K3039" s="1"/>
      <c r="L3039" s="5"/>
      <c r="M3039" s="12"/>
      <c r="N3039" s="12"/>
      <c r="O3039" s="5"/>
      <c r="P3039" s="5"/>
      <c r="Q3039" s="10"/>
      <c r="R3039" s="37"/>
      <c r="S3039" s="5"/>
      <c r="T3039" s="6"/>
      <c r="U3039" s="10"/>
      <c r="V3039" s="10"/>
      <c r="W3039" s="12"/>
      <c r="X3039" s="5"/>
      <c r="Y3039" s="11"/>
      <c r="Z3039" s="2"/>
      <c r="AA3039" s="64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2"/>
      <c r="DH3039" s="1"/>
      <c r="DI3039" s="1"/>
      <c r="DJ3039" s="1"/>
      <c r="DK3039" s="1"/>
      <c r="DL3039" s="1"/>
      <c r="DM3039" s="1"/>
    </row>
    <row r="3040" spans="1:117" x14ac:dyDescent="0.2">
      <c r="A3040" s="97"/>
      <c r="B3040" s="5"/>
      <c r="C3040" s="5"/>
      <c r="D3040" s="63"/>
      <c r="E3040" s="11"/>
      <c r="F3040" s="143"/>
      <c r="G3040" s="9"/>
      <c r="H3040" s="64"/>
      <c r="I3040" s="64"/>
      <c r="J3040" s="1"/>
      <c r="K3040" s="1"/>
      <c r="L3040" s="5"/>
      <c r="M3040" s="12"/>
      <c r="N3040" s="12"/>
      <c r="O3040" s="5"/>
      <c r="P3040" s="5"/>
      <c r="Q3040" s="10"/>
      <c r="R3040" s="37"/>
      <c r="S3040" s="5"/>
      <c r="T3040" s="6"/>
      <c r="U3040" s="10"/>
      <c r="V3040" s="10"/>
      <c r="W3040" s="12"/>
      <c r="X3040" s="5"/>
      <c r="Y3040" s="11"/>
      <c r="Z3040" s="2"/>
      <c r="AA3040" s="64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2"/>
      <c r="DH3040" s="1"/>
      <c r="DI3040" s="1"/>
      <c r="DJ3040" s="1"/>
      <c r="DK3040" s="1"/>
      <c r="DL3040" s="1"/>
      <c r="DM3040" s="1"/>
    </row>
    <row r="3041" spans="1:117" x14ac:dyDescent="0.2">
      <c r="A3041" s="97"/>
      <c r="B3041" s="5"/>
      <c r="C3041" s="5"/>
      <c r="D3041" s="63"/>
      <c r="E3041" s="11"/>
      <c r="F3041" s="143"/>
      <c r="G3041" s="9"/>
      <c r="H3041" s="64"/>
      <c r="I3041" s="64"/>
      <c r="J3041" s="1"/>
      <c r="K3041" s="1"/>
      <c r="L3041" s="5"/>
      <c r="M3041" s="12"/>
      <c r="N3041" s="12"/>
      <c r="O3041" s="5"/>
      <c r="P3041" s="5"/>
      <c r="Q3041" s="10"/>
      <c r="R3041" s="37"/>
      <c r="S3041" s="5"/>
      <c r="T3041" s="6"/>
      <c r="U3041" s="10"/>
      <c r="V3041" s="10"/>
      <c r="W3041" s="12"/>
      <c r="X3041" s="5"/>
      <c r="Y3041" s="11"/>
      <c r="Z3041" s="2"/>
      <c r="AA3041" s="64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2"/>
      <c r="DH3041" s="1"/>
      <c r="DI3041" s="1"/>
      <c r="DJ3041" s="1"/>
      <c r="DK3041" s="1"/>
      <c r="DL3041" s="1"/>
      <c r="DM3041" s="1"/>
    </row>
    <row r="3042" spans="1:117" x14ac:dyDescent="0.2">
      <c r="A3042" s="97"/>
      <c r="B3042" s="5"/>
      <c r="C3042" s="5"/>
      <c r="D3042" s="63"/>
      <c r="E3042" s="11"/>
      <c r="F3042" s="143"/>
      <c r="G3042" s="9"/>
      <c r="H3042" s="64"/>
      <c r="I3042" s="64"/>
      <c r="J3042" s="1"/>
      <c r="K3042" s="1"/>
      <c r="L3042" s="5"/>
      <c r="M3042" s="12"/>
      <c r="N3042" s="12"/>
      <c r="O3042" s="5"/>
      <c r="P3042" s="5"/>
      <c r="Q3042" s="10"/>
      <c r="R3042" s="37"/>
      <c r="S3042" s="5"/>
      <c r="T3042" s="6"/>
      <c r="U3042" s="10"/>
      <c r="V3042" s="10"/>
      <c r="W3042" s="12"/>
      <c r="X3042" s="5"/>
      <c r="Y3042" s="11"/>
      <c r="Z3042" s="2"/>
      <c r="AA3042" s="64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2"/>
      <c r="DH3042" s="1"/>
      <c r="DI3042" s="1"/>
      <c r="DJ3042" s="1"/>
      <c r="DK3042" s="1"/>
      <c r="DL3042" s="1"/>
      <c r="DM3042" s="1"/>
    </row>
    <row r="3043" spans="1:117" x14ac:dyDescent="0.2">
      <c r="A3043" s="97"/>
      <c r="B3043" s="5"/>
      <c r="C3043" s="5"/>
      <c r="D3043" s="63"/>
      <c r="E3043" s="11"/>
      <c r="F3043" s="143"/>
      <c r="G3043" s="9"/>
      <c r="H3043" s="64"/>
      <c r="I3043" s="64"/>
      <c r="J3043" s="1"/>
      <c r="K3043" s="1"/>
      <c r="L3043" s="5"/>
      <c r="M3043" s="12"/>
      <c r="N3043" s="12"/>
      <c r="O3043" s="5"/>
      <c r="P3043" s="5"/>
      <c r="Q3043" s="10"/>
      <c r="R3043" s="37"/>
      <c r="S3043" s="5"/>
      <c r="T3043" s="6"/>
      <c r="U3043" s="10"/>
      <c r="V3043" s="10"/>
      <c r="W3043" s="12"/>
      <c r="X3043" s="5"/>
      <c r="Y3043" s="11"/>
      <c r="Z3043" s="2"/>
      <c r="AA3043" s="64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2"/>
      <c r="DH3043" s="1"/>
      <c r="DI3043" s="1"/>
      <c r="DJ3043" s="1"/>
      <c r="DK3043" s="1"/>
      <c r="DL3043" s="1"/>
      <c r="DM3043" s="1"/>
    </row>
    <row r="3044" spans="1:117" x14ac:dyDescent="0.2">
      <c r="A3044" s="97"/>
      <c r="B3044" s="5"/>
      <c r="C3044" s="5"/>
      <c r="D3044" s="63"/>
      <c r="E3044" s="11"/>
      <c r="F3044" s="143"/>
      <c r="G3044" s="9"/>
      <c r="H3044" s="64"/>
      <c r="I3044" s="64"/>
      <c r="J3044" s="1"/>
      <c r="K3044" s="1"/>
      <c r="L3044" s="5"/>
      <c r="M3044" s="12"/>
      <c r="N3044" s="12"/>
      <c r="O3044" s="5"/>
      <c r="P3044" s="5"/>
      <c r="Q3044" s="10"/>
      <c r="R3044" s="37"/>
      <c r="S3044" s="5"/>
      <c r="T3044" s="6"/>
      <c r="U3044" s="10"/>
      <c r="V3044" s="10"/>
      <c r="W3044" s="12"/>
      <c r="X3044" s="5"/>
      <c r="Y3044" s="11"/>
      <c r="Z3044" s="2"/>
      <c r="AA3044" s="64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2"/>
      <c r="DH3044" s="1"/>
      <c r="DI3044" s="1"/>
      <c r="DJ3044" s="1"/>
      <c r="DK3044" s="1"/>
      <c r="DL3044" s="1"/>
      <c r="DM3044" s="1"/>
    </row>
    <row r="3045" spans="1:117" x14ac:dyDescent="0.2">
      <c r="A3045" s="97"/>
      <c r="B3045" s="5"/>
      <c r="C3045" s="5"/>
      <c r="D3045" s="63"/>
      <c r="E3045" s="11"/>
      <c r="F3045" s="143"/>
      <c r="G3045" s="9"/>
      <c r="H3045" s="64"/>
      <c r="I3045" s="64"/>
      <c r="J3045" s="1"/>
      <c r="K3045" s="1"/>
      <c r="L3045" s="5"/>
      <c r="M3045" s="12"/>
      <c r="N3045" s="12"/>
      <c r="O3045" s="5"/>
      <c r="P3045" s="5"/>
      <c r="Q3045" s="10"/>
      <c r="R3045" s="37"/>
      <c r="S3045" s="5"/>
      <c r="T3045" s="6"/>
      <c r="U3045" s="10"/>
      <c r="V3045" s="10"/>
      <c r="W3045" s="12"/>
      <c r="X3045" s="5"/>
      <c r="Y3045" s="11"/>
      <c r="Z3045" s="2"/>
      <c r="AA3045" s="64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2"/>
      <c r="DH3045" s="1"/>
      <c r="DI3045" s="1"/>
      <c r="DJ3045" s="1"/>
      <c r="DK3045" s="1"/>
      <c r="DL3045" s="1"/>
      <c r="DM3045" s="1"/>
    </row>
    <row r="3046" spans="1:117" x14ac:dyDescent="0.2">
      <c r="A3046" s="97"/>
      <c r="B3046" s="5"/>
      <c r="C3046" s="5"/>
      <c r="D3046" s="63"/>
      <c r="E3046" s="11"/>
      <c r="F3046" s="143"/>
      <c r="G3046" s="9"/>
      <c r="H3046" s="64"/>
      <c r="I3046" s="64"/>
      <c r="J3046" s="1"/>
      <c r="K3046" s="1"/>
      <c r="L3046" s="5"/>
      <c r="M3046" s="12"/>
      <c r="N3046" s="12"/>
      <c r="O3046" s="5"/>
      <c r="P3046" s="5"/>
      <c r="Q3046" s="10"/>
      <c r="R3046" s="37"/>
      <c r="S3046" s="5"/>
      <c r="T3046" s="6"/>
      <c r="U3046" s="10"/>
      <c r="V3046" s="10"/>
      <c r="W3046" s="12"/>
      <c r="X3046" s="5"/>
      <c r="Y3046" s="11"/>
      <c r="Z3046" s="2"/>
      <c r="AA3046" s="64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2"/>
      <c r="DH3046" s="1"/>
      <c r="DI3046" s="1"/>
      <c r="DJ3046" s="1"/>
      <c r="DK3046" s="1"/>
      <c r="DL3046" s="1"/>
      <c r="DM3046" s="1"/>
    </row>
    <row r="3047" spans="1:117" x14ac:dyDescent="0.2">
      <c r="A3047" s="97"/>
      <c r="B3047" s="5"/>
      <c r="C3047" s="5"/>
      <c r="D3047" s="63"/>
      <c r="E3047" s="11"/>
      <c r="F3047" s="143"/>
      <c r="G3047" s="9"/>
      <c r="H3047" s="64"/>
      <c r="I3047" s="64"/>
      <c r="J3047" s="1"/>
      <c r="K3047" s="1"/>
      <c r="L3047" s="5"/>
      <c r="M3047" s="12"/>
      <c r="N3047" s="12"/>
      <c r="O3047" s="5"/>
      <c r="P3047" s="5"/>
      <c r="Q3047" s="10"/>
      <c r="R3047" s="37"/>
      <c r="S3047" s="5"/>
      <c r="T3047" s="6"/>
      <c r="U3047" s="10"/>
      <c r="V3047" s="10"/>
      <c r="W3047" s="12"/>
      <c r="X3047" s="5"/>
      <c r="Y3047" s="11"/>
      <c r="Z3047" s="2"/>
      <c r="AA3047" s="64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2"/>
      <c r="DH3047" s="1"/>
      <c r="DI3047" s="1"/>
      <c r="DJ3047" s="1"/>
      <c r="DK3047" s="1"/>
      <c r="DL3047" s="1"/>
      <c r="DM3047" s="1"/>
    </row>
    <row r="3048" spans="1:117" x14ac:dyDescent="0.2">
      <c r="A3048" s="97"/>
      <c r="B3048" s="5"/>
      <c r="C3048" s="5"/>
      <c r="D3048" s="63"/>
      <c r="E3048" s="11"/>
      <c r="F3048" s="143"/>
      <c r="G3048" s="9"/>
      <c r="H3048" s="64"/>
      <c r="I3048" s="64"/>
      <c r="J3048" s="1"/>
      <c r="K3048" s="1"/>
      <c r="L3048" s="5"/>
      <c r="M3048" s="12"/>
      <c r="N3048" s="12"/>
      <c r="O3048" s="5"/>
      <c r="P3048" s="5"/>
      <c r="Q3048" s="10"/>
      <c r="R3048" s="37"/>
      <c r="S3048" s="5"/>
      <c r="T3048" s="6"/>
      <c r="U3048" s="10"/>
      <c r="V3048" s="10"/>
      <c r="W3048" s="12"/>
      <c r="X3048" s="5"/>
      <c r="Y3048" s="11"/>
      <c r="Z3048" s="2"/>
      <c r="AA3048" s="64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2"/>
      <c r="DH3048" s="1"/>
      <c r="DI3048" s="1"/>
      <c r="DJ3048" s="1"/>
      <c r="DK3048" s="1"/>
      <c r="DL3048" s="1"/>
      <c r="DM3048" s="1"/>
    </row>
    <row r="3049" spans="1:117" x14ac:dyDescent="0.2">
      <c r="A3049" s="97"/>
      <c r="B3049" s="5"/>
      <c r="C3049" s="5"/>
      <c r="D3049" s="63"/>
      <c r="E3049" s="11"/>
      <c r="F3049" s="143"/>
      <c r="G3049" s="9"/>
      <c r="H3049" s="64"/>
      <c r="I3049" s="64"/>
      <c r="J3049" s="1"/>
      <c r="K3049" s="1"/>
      <c r="L3049" s="5"/>
      <c r="M3049" s="12"/>
      <c r="N3049" s="12"/>
      <c r="O3049" s="5"/>
      <c r="P3049" s="5"/>
      <c r="Q3049" s="10"/>
      <c r="R3049" s="37"/>
      <c r="S3049" s="5"/>
      <c r="T3049" s="6"/>
      <c r="U3049" s="10"/>
      <c r="V3049" s="10"/>
      <c r="W3049" s="12"/>
      <c r="X3049" s="5"/>
      <c r="Y3049" s="11"/>
      <c r="Z3049" s="2"/>
      <c r="AA3049" s="64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2"/>
      <c r="DH3049" s="1"/>
      <c r="DI3049" s="1"/>
      <c r="DJ3049" s="1"/>
      <c r="DK3049" s="1"/>
      <c r="DL3049" s="1"/>
      <c r="DM3049" s="1"/>
    </row>
    <row r="3050" spans="1:117" x14ac:dyDescent="0.2">
      <c r="A3050" s="97"/>
      <c r="B3050" s="5"/>
      <c r="C3050" s="5"/>
      <c r="D3050" s="63"/>
      <c r="E3050" s="11"/>
      <c r="F3050" s="143"/>
      <c r="G3050" s="9"/>
      <c r="H3050" s="64"/>
      <c r="I3050" s="64"/>
      <c r="J3050" s="1"/>
      <c r="K3050" s="1"/>
      <c r="L3050" s="5"/>
      <c r="M3050" s="12"/>
      <c r="N3050" s="12"/>
      <c r="O3050" s="5"/>
      <c r="P3050" s="5"/>
      <c r="Q3050" s="10"/>
      <c r="R3050" s="37"/>
      <c r="S3050" s="5"/>
      <c r="T3050" s="6"/>
      <c r="U3050" s="10"/>
      <c r="V3050" s="10"/>
      <c r="W3050" s="12"/>
      <c r="X3050" s="5"/>
      <c r="Y3050" s="11"/>
      <c r="Z3050" s="2"/>
      <c r="AA3050" s="64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2"/>
      <c r="DH3050" s="1"/>
      <c r="DI3050" s="1"/>
      <c r="DJ3050" s="1"/>
      <c r="DK3050" s="1"/>
      <c r="DL3050" s="1"/>
      <c r="DM3050" s="1"/>
    </row>
    <row r="3051" spans="1:117" x14ac:dyDescent="0.2">
      <c r="A3051" s="97"/>
      <c r="B3051" s="5"/>
      <c r="C3051" s="5"/>
      <c r="D3051" s="63"/>
      <c r="E3051" s="11"/>
      <c r="F3051" s="143"/>
      <c r="G3051" s="9"/>
      <c r="H3051" s="64"/>
      <c r="I3051" s="64"/>
      <c r="J3051" s="1"/>
      <c r="K3051" s="1"/>
      <c r="L3051" s="5"/>
      <c r="M3051" s="12"/>
      <c r="N3051" s="12"/>
      <c r="O3051" s="5"/>
      <c r="P3051" s="5"/>
      <c r="Q3051" s="10"/>
      <c r="R3051" s="37"/>
      <c r="S3051" s="5"/>
      <c r="T3051" s="6"/>
      <c r="U3051" s="10"/>
      <c r="V3051" s="10"/>
      <c r="W3051" s="12"/>
      <c r="X3051" s="5"/>
      <c r="Y3051" s="11"/>
      <c r="Z3051" s="2"/>
      <c r="AA3051" s="64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2"/>
      <c r="DH3051" s="1"/>
      <c r="DI3051" s="1"/>
      <c r="DJ3051" s="1"/>
      <c r="DK3051" s="1"/>
      <c r="DL3051" s="1"/>
      <c r="DM3051" s="1"/>
    </row>
    <row r="3052" spans="1:117" x14ac:dyDescent="0.2">
      <c r="A3052" s="97"/>
      <c r="B3052" s="5"/>
      <c r="C3052" s="5"/>
      <c r="D3052" s="63"/>
      <c r="E3052" s="11"/>
      <c r="F3052" s="143"/>
      <c r="G3052" s="9"/>
      <c r="H3052" s="64"/>
      <c r="I3052" s="64"/>
      <c r="J3052" s="1"/>
      <c r="K3052" s="1"/>
      <c r="L3052" s="5"/>
      <c r="M3052" s="12"/>
      <c r="N3052" s="12"/>
      <c r="O3052" s="5"/>
      <c r="P3052" s="5"/>
      <c r="Q3052" s="10"/>
      <c r="R3052" s="37"/>
      <c r="S3052" s="5"/>
      <c r="T3052" s="6"/>
      <c r="U3052" s="10"/>
      <c r="V3052" s="10"/>
      <c r="W3052" s="12"/>
      <c r="X3052" s="5"/>
      <c r="Y3052" s="11"/>
      <c r="Z3052" s="2"/>
      <c r="AA3052" s="64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2"/>
      <c r="DH3052" s="1"/>
      <c r="DI3052" s="1"/>
      <c r="DJ3052" s="1"/>
      <c r="DK3052" s="1"/>
      <c r="DL3052" s="1"/>
      <c r="DM3052" s="1"/>
    </row>
    <row r="3053" spans="1:117" x14ac:dyDescent="0.2">
      <c r="A3053" s="97"/>
      <c r="B3053" s="5"/>
      <c r="C3053" s="5"/>
      <c r="D3053" s="63"/>
      <c r="E3053" s="11"/>
      <c r="F3053" s="143"/>
      <c r="G3053" s="9"/>
      <c r="H3053" s="64"/>
      <c r="I3053" s="64"/>
      <c r="J3053" s="1"/>
      <c r="K3053" s="1"/>
      <c r="L3053" s="5"/>
      <c r="M3053" s="12"/>
      <c r="N3053" s="12"/>
      <c r="O3053" s="5"/>
      <c r="P3053" s="5"/>
      <c r="Q3053" s="10"/>
      <c r="R3053" s="37"/>
      <c r="S3053" s="5"/>
      <c r="T3053" s="6"/>
      <c r="U3053" s="10"/>
      <c r="V3053" s="10"/>
      <c r="W3053" s="12"/>
      <c r="X3053" s="5"/>
      <c r="Y3053" s="11"/>
      <c r="Z3053" s="2"/>
      <c r="AA3053" s="64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2"/>
      <c r="DH3053" s="1"/>
      <c r="DI3053" s="1"/>
      <c r="DJ3053" s="1"/>
      <c r="DK3053" s="1"/>
      <c r="DL3053" s="1"/>
      <c r="DM3053" s="1"/>
    </row>
    <row r="3054" spans="1:117" x14ac:dyDescent="0.2">
      <c r="A3054" s="97"/>
      <c r="B3054" s="5"/>
      <c r="C3054" s="5"/>
      <c r="D3054" s="63"/>
      <c r="E3054" s="11"/>
      <c r="F3054" s="143"/>
      <c r="G3054" s="9"/>
      <c r="H3054" s="64"/>
      <c r="I3054" s="64"/>
      <c r="J3054" s="1"/>
      <c r="K3054" s="1"/>
      <c r="L3054" s="5"/>
      <c r="M3054" s="12"/>
      <c r="N3054" s="12"/>
      <c r="O3054" s="5"/>
      <c r="P3054" s="5"/>
      <c r="Q3054" s="10"/>
      <c r="R3054" s="37"/>
      <c r="S3054" s="5"/>
      <c r="T3054" s="6"/>
      <c r="U3054" s="10"/>
      <c r="V3054" s="10"/>
      <c r="W3054" s="12"/>
      <c r="X3054" s="5"/>
      <c r="Y3054" s="11"/>
      <c r="Z3054" s="2"/>
      <c r="AA3054" s="64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2"/>
      <c r="DH3054" s="1"/>
      <c r="DI3054" s="1"/>
      <c r="DJ3054" s="1"/>
      <c r="DK3054" s="1"/>
      <c r="DL3054" s="1"/>
      <c r="DM3054" s="1"/>
    </row>
    <row r="3055" spans="1:117" x14ac:dyDescent="0.2">
      <c r="A3055" s="97"/>
      <c r="B3055" s="5"/>
      <c r="C3055" s="5"/>
      <c r="D3055" s="63"/>
      <c r="E3055" s="11"/>
      <c r="F3055" s="143"/>
      <c r="G3055" s="9"/>
      <c r="H3055" s="64"/>
      <c r="I3055" s="64"/>
      <c r="J3055" s="1"/>
      <c r="K3055" s="1"/>
      <c r="L3055" s="5"/>
      <c r="M3055" s="12"/>
      <c r="N3055" s="12"/>
      <c r="O3055" s="5"/>
      <c r="P3055" s="5"/>
      <c r="Q3055" s="10"/>
      <c r="R3055" s="37"/>
      <c r="S3055" s="5"/>
      <c r="T3055" s="6"/>
      <c r="U3055" s="10"/>
      <c r="V3055" s="10"/>
      <c r="W3055" s="12"/>
      <c r="X3055" s="5"/>
      <c r="Y3055" s="11"/>
      <c r="Z3055" s="2"/>
      <c r="AA3055" s="64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2"/>
      <c r="DH3055" s="1"/>
      <c r="DI3055" s="1"/>
      <c r="DJ3055" s="1"/>
      <c r="DK3055" s="1"/>
      <c r="DL3055" s="1"/>
      <c r="DM3055" s="1"/>
    </row>
    <row r="3056" spans="1:117" x14ac:dyDescent="0.2">
      <c r="A3056" s="97"/>
      <c r="B3056" s="5"/>
      <c r="C3056" s="5"/>
      <c r="D3056" s="63"/>
      <c r="E3056" s="11"/>
      <c r="F3056" s="143"/>
      <c r="G3056" s="9"/>
      <c r="H3056" s="64"/>
      <c r="I3056" s="64"/>
      <c r="J3056" s="1"/>
      <c r="K3056" s="1"/>
      <c r="L3056" s="5"/>
      <c r="M3056" s="12"/>
      <c r="N3056" s="12"/>
      <c r="O3056" s="5"/>
      <c r="P3056" s="5"/>
      <c r="Q3056" s="10"/>
      <c r="R3056" s="37"/>
      <c r="S3056" s="5"/>
      <c r="T3056" s="6"/>
      <c r="U3056" s="10"/>
      <c r="V3056" s="10"/>
      <c r="W3056" s="12"/>
      <c r="X3056" s="5"/>
      <c r="Y3056" s="11"/>
      <c r="Z3056" s="2"/>
      <c r="AA3056" s="64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2"/>
      <c r="DH3056" s="1"/>
      <c r="DI3056" s="1"/>
      <c r="DJ3056" s="1"/>
      <c r="DK3056" s="1"/>
      <c r="DL3056" s="1"/>
      <c r="DM3056" s="1"/>
    </row>
    <row r="3057" spans="1:117" x14ac:dyDescent="0.2">
      <c r="A3057" s="97"/>
      <c r="B3057" s="5"/>
      <c r="C3057" s="5"/>
      <c r="D3057" s="63"/>
      <c r="E3057" s="11"/>
      <c r="F3057" s="143"/>
      <c r="G3057" s="9"/>
      <c r="H3057" s="64"/>
      <c r="I3057" s="64"/>
      <c r="J3057" s="1"/>
      <c r="K3057" s="1"/>
      <c r="L3057" s="5"/>
      <c r="M3057" s="12"/>
      <c r="N3057" s="12"/>
      <c r="O3057" s="5"/>
      <c r="P3057" s="5"/>
      <c r="Q3057" s="10"/>
      <c r="R3057" s="37"/>
      <c r="S3057" s="5"/>
      <c r="T3057" s="6"/>
      <c r="U3057" s="10"/>
      <c r="V3057" s="10"/>
      <c r="W3057" s="12"/>
      <c r="X3057" s="5"/>
      <c r="Y3057" s="11"/>
      <c r="Z3057" s="2"/>
      <c r="AA3057" s="64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2"/>
      <c r="DH3057" s="1"/>
      <c r="DI3057" s="1"/>
      <c r="DJ3057" s="1"/>
      <c r="DK3057" s="1"/>
      <c r="DL3057" s="1"/>
      <c r="DM3057" s="1"/>
    </row>
    <row r="3058" spans="1:117" x14ac:dyDescent="0.2">
      <c r="A3058" s="97"/>
      <c r="B3058" s="5"/>
      <c r="C3058" s="5"/>
      <c r="D3058" s="63"/>
      <c r="E3058" s="11"/>
      <c r="F3058" s="143"/>
      <c r="G3058" s="9"/>
      <c r="H3058" s="64"/>
      <c r="I3058" s="64"/>
      <c r="J3058" s="1"/>
      <c r="K3058" s="1"/>
      <c r="L3058" s="5"/>
      <c r="M3058" s="12"/>
      <c r="N3058" s="12"/>
      <c r="O3058" s="5"/>
      <c r="P3058" s="5"/>
      <c r="Q3058" s="10"/>
      <c r="R3058" s="37"/>
      <c r="S3058" s="5"/>
      <c r="T3058" s="6"/>
      <c r="U3058" s="10"/>
      <c r="V3058" s="10"/>
      <c r="W3058" s="12"/>
      <c r="X3058" s="5"/>
      <c r="Y3058" s="11"/>
      <c r="Z3058" s="2"/>
      <c r="AA3058" s="64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2"/>
      <c r="DH3058" s="1"/>
      <c r="DI3058" s="1"/>
      <c r="DJ3058" s="1"/>
      <c r="DK3058" s="1"/>
      <c r="DL3058" s="1"/>
      <c r="DM3058" s="1"/>
    </row>
    <row r="3059" spans="1:117" x14ac:dyDescent="0.2">
      <c r="A3059" s="97"/>
      <c r="B3059" s="5"/>
      <c r="C3059" s="5"/>
      <c r="D3059" s="63"/>
      <c r="E3059" s="11"/>
      <c r="F3059" s="143"/>
      <c r="G3059" s="9"/>
      <c r="H3059" s="64"/>
      <c r="I3059" s="64"/>
      <c r="J3059" s="1"/>
      <c r="K3059" s="1"/>
      <c r="L3059" s="5"/>
      <c r="M3059" s="12"/>
      <c r="N3059" s="12"/>
      <c r="O3059" s="5"/>
      <c r="P3059" s="5"/>
      <c r="Q3059" s="10"/>
      <c r="R3059" s="37"/>
      <c r="S3059" s="5"/>
      <c r="T3059" s="6"/>
      <c r="U3059" s="10"/>
      <c r="V3059" s="10"/>
      <c r="W3059" s="12"/>
      <c r="X3059" s="5"/>
      <c r="Y3059" s="11"/>
      <c r="Z3059" s="2"/>
      <c r="AA3059" s="64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2"/>
      <c r="DH3059" s="1"/>
      <c r="DI3059" s="1"/>
      <c r="DJ3059" s="1"/>
      <c r="DK3059" s="1"/>
      <c r="DL3059" s="1"/>
      <c r="DM3059" s="1"/>
    </row>
    <row r="3060" spans="1:117" x14ac:dyDescent="0.2">
      <c r="A3060" s="97"/>
      <c r="B3060" s="5"/>
      <c r="C3060" s="5"/>
      <c r="D3060" s="63"/>
      <c r="E3060" s="11"/>
      <c r="F3060" s="143"/>
      <c r="G3060" s="9"/>
      <c r="H3060" s="64"/>
      <c r="I3060" s="64"/>
      <c r="J3060" s="1"/>
      <c r="K3060" s="1"/>
      <c r="L3060" s="5"/>
      <c r="M3060" s="12"/>
      <c r="N3060" s="12"/>
      <c r="O3060" s="5"/>
      <c r="P3060" s="5"/>
      <c r="Q3060" s="10"/>
      <c r="R3060" s="37"/>
      <c r="S3060" s="5"/>
      <c r="T3060" s="6"/>
      <c r="U3060" s="10"/>
      <c r="V3060" s="10"/>
      <c r="W3060" s="12"/>
      <c r="X3060" s="5"/>
      <c r="Y3060" s="11"/>
      <c r="Z3060" s="2"/>
      <c r="AA3060" s="64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2"/>
      <c r="DH3060" s="1"/>
      <c r="DI3060" s="1"/>
      <c r="DJ3060" s="1"/>
      <c r="DK3060" s="1"/>
      <c r="DL3060" s="1"/>
      <c r="DM3060" s="1"/>
    </row>
    <row r="3061" spans="1:117" x14ac:dyDescent="0.2">
      <c r="A3061" s="97"/>
      <c r="B3061" s="5"/>
      <c r="C3061" s="5"/>
      <c r="D3061" s="63"/>
      <c r="E3061" s="11"/>
      <c r="F3061" s="143"/>
      <c r="G3061" s="9"/>
      <c r="H3061" s="64"/>
      <c r="I3061" s="64"/>
      <c r="J3061" s="1"/>
      <c r="K3061" s="1"/>
      <c r="L3061" s="5"/>
      <c r="M3061" s="12"/>
      <c r="N3061" s="12"/>
      <c r="O3061" s="5"/>
      <c r="P3061" s="5"/>
      <c r="Q3061" s="10"/>
      <c r="R3061" s="37"/>
      <c r="S3061" s="5"/>
      <c r="T3061" s="6"/>
      <c r="U3061" s="10"/>
      <c r="V3061" s="10"/>
      <c r="W3061" s="12"/>
      <c r="X3061" s="5"/>
      <c r="Y3061" s="11"/>
      <c r="Z3061" s="2"/>
      <c r="AA3061" s="64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2"/>
      <c r="DH3061" s="1"/>
      <c r="DI3061" s="1"/>
      <c r="DJ3061" s="1"/>
      <c r="DK3061" s="1"/>
      <c r="DL3061" s="1"/>
      <c r="DM3061" s="1"/>
    </row>
    <row r="3062" spans="1:117" x14ac:dyDescent="0.2">
      <c r="A3062" s="97"/>
      <c r="B3062" s="5"/>
      <c r="C3062" s="5"/>
      <c r="D3062" s="63"/>
      <c r="E3062" s="11"/>
      <c r="F3062" s="143"/>
      <c r="G3062" s="9"/>
      <c r="H3062" s="64"/>
      <c r="I3062" s="64"/>
      <c r="J3062" s="1"/>
      <c r="K3062" s="1"/>
      <c r="L3062" s="5"/>
      <c r="M3062" s="12"/>
      <c r="N3062" s="12"/>
      <c r="O3062" s="5"/>
      <c r="P3062" s="5"/>
      <c r="Q3062" s="10"/>
      <c r="R3062" s="37"/>
      <c r="S3062" s="5"/>
      <c r="T3062" s="6"/>
      <c r="U3062" s="10"/>
      <c r="V3062" s="10"/>
      <c r="W3062" s="12"/>
      <c r="X3062" s="5"/>
      <c r="Y3062" s="11"/>
      <c r="Z3062" s="2"/>
      <c r="AA3062" s="64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2"/>
      <c r="DH3062" s="1"/>
      <c r="DI3062" s="1"/>
      <c r="DJ3062" s="1"/>
      <c r="DK3062" s="1"/>
      <c r="DL3062" s="1"/>
      <c r="DM3062" s="1"/>
    </row>
    <row r="3063" spans="1:117" x14ac:dyDescent="0.2">
      <c r="A3063" s="97"/>
      <c r="B3063" s="5"/>
      <c r="C3063" s="5"/>
      <c r="D3063" s="63"/>
      <c r="E3063" s="11"/>
      <c r="F3063" s="143"/>
      <c r="G3063" s="9"/>
      <c r="H3063" s="64"/>
      <c r="I3063" s="64"/>
      <c r="J3063" s="1"/>
      <c r="K3063" s="1"/>
      <c r="L3063" s="5"/>
      <c r="M3063" s="12"/>
      <c r="N3063" s="12"/>
      <c r="O3063" s="5"/>
      <c r="P3063" s="5"/>
      <c r="Q3063" s="10"/>
      <c r="R3063" s="37"/>
      <c r="S3063" s="5"/>
      <c r="T3063" s="6"/>
      <c r="U3063" s="10"/>
      <c r="V3063" s="10"/>
      <c r="W3063" s="12"/>
      <c r="X3063" s="5"/>
      <c r="Y3063" s="11"/>
      <c r="Z3063" s="2"/>
      <c r="AA3063" s="64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2"/>
      <c r="DH3063" s="1"/>
      <c r="DI3063" s="1"/>
      <c r="DJ3063" s="1"/>
      <c r="DK3063" s="1"/>
      <c r="DL3063" s="1"/>
      <c r="DM3063" s="1"/>
    </row>
    <row r="3064" spans="1:117" x14ac:dyDescent="0.2">
      <c r="A3064" s="97"/>
      <c r="B3064" s="5"/>
      <c r="C3064" s="5"/>
      <c r="D3064" s="63"/>
      <c r="E3064" s="11"/>
      <c r="F3064" s="143"/>
      <c r="G3064" s="9"/>
      <c r="H3064" s="64"/>
      <c r="I3064" s="64"/>
      <c r="J3064" s="1"/>
      <c r="K3064" s="1"/>
      <c r="L3064" s="5"/>
      <c r="M3064" s="12"/>
      <c r="N3064" s="12"/>
      <c r="O3064" s="5"/>
      <c r="P3064" s="5"/>
      <c r="Q3064" s="10"/>
      <c r="R3064" s="37"/>
      <c r="S3064" s="5"/>
      <c r="T3064" s="6"/>
      <c r="U3064" s="10"/>
      <c r="V3064" s="10"/>
      <c r="W3064" s="12"/>
      <c r="X3064" s="5"/>
      <c r="Y3064" s="11"/>
      <c r="Z3064" s="2"/>
      <c r="AA3064" s="64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2"/>
      <c r="DH3064" s="1"/>
      <c r="DI3064" s="1"/>
      <c r="DJ3064" s="1"/>
      <c r="DK3064" s="1"/>
      <c r="DL3064" s="1"/>
      <c r="DM3064" s="1"/>
    </row>
    <row r="3065" spans="1:117" x14ac:dyDescent="0.2">
      <c r="A3065" s="97"/>
      <c r="B3065" s="5"/>
      <c r="C3065" s="5"/>
      <c r="D3065" s="63"/>
      <c r="E3065" s="11"/>
      <c r="F3065" s="143"/>
      <c r="G3065" s="9"/>
      <c r="H3065" s="64"/>
      <c r="I3065" s="64"/>
      <c r="J3065" s="1"/>
      <c r="K3065" s="1"/>
      <c r="L3065" s="5"/>
      <c r="M3065" s="12"/>
      <c r="N3065" s="12"/>
      <c r="O3065" s="5"/>
      <c r="P3065" s="5"/>
      <c r="Q3065" s="10"/>
      <c r="R3065" s="37"/>
      <c r="S3065" s="5"/>
      <c r="T3065" s="6"/>
      <c r="U3065" s="10"/>
      <c r="V3065" s="10"/>
      <c r="W3065" s="12"/>
      <c r="X3065" s="5"/>
      <c r="Y3065" s="11"/>
      <c r="Z3065" s="2"/>
      <c r="AA3065" s="64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2"/>
      <c r="DH3065" s="1"/>
      <c r="DI3065" s="1"/>
      <c r="DJ3065" s="1"/>
      <c r="DK3065" s="1"/>
      <c r="DL3065" s="1"/>
      <c r="DM3065" s="1"/>
    </row>
    <row r="3066" spans="1:117" x14ac:dyDescent="0.2">
      <c r="A3066" s="97"/>
      <c r="B3066" s="5"/>
      <c r="C3066" s="5"/>
      <c r="D3066" s="63"/>
      <c r="E3066" s="11"/>
      <c r="F3066" s="143"/>
      <c r="G3066" s="9"/>
      <c r="H3066" s="64"/>
      <c r="I3066" s="64"/>
      <c r="J3066" s="1"/>
      <c r="K3066" s="1"/>
      <c r="L3066" s="5"/>
      <c r="M3066" s="12"/>
      <c r="N3066" s="12"/>
      <c r="O3066" s="5"/>
      <c r="P3066" s="5"/>
      <c r="Q3066" s="10"/>
      <c r="R3066" s="37"/>
      <c r="S3066" s="5"/>
      <c r="T3066" s="6"/>
      <c r="U3066" s="10"/>
      <c r="V3066" s="10"/>
      <c r="W3066" s="12"/>
      <c r="X3066" s="5"/>
      <c r="Y3066" s="11"/>
      <c r="Z3066" s="2"/>
      <c r="AA3066" s="64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2"/>
      <c r="DH3066" s="1"/>
      <c r="DI3066" s="1"/>
      <c r="DJ3066" s="1"/>
      <c r="DK3066" s="1"/>
      <c r="DL3066" s="1"/>
      <c r="DM3066" s="1"/>
    </row>
    <row r="3067" spans="1:117" x14ac:dyDescent="0.2">
      <c r="A3067" s="97"/>
      <c r="B3067" s="5"/>
      <c r="C3067" s="5"/>
      <c r="D3067" s="63"/>
      <c r="E3067" s="11"/>
      <c r="F3067" s="143"/>
      <c r="G3067" s="9"/>
      <c r="H3067" s="64"/>
      <c r="I3067" s="64"/>
      <c r="J3067" s="1"/>
      <c r="K3067" s="1"/>
      <c r="L3067" s="5"/>
      <c r="M3067" s="12"/>
      <c r="N3067" s="12"/>
      <c r="O3067" s="5"/>
      <c r="P3067" s="5"/>
      <c r="Q3067" s="10"/>
      <c r="R3067" s="37"/>
      <c r="S3067" s="5"/>
      <c r="T3067" s="6"/>
      <c r="U3067" s="10"/>
      <c r="V3067" s="10"/>
      <c r="W3067" s="12"/>
      <c r="X3067" s="5"/>
      <c r="Y3067" s="11"/>
      <c r="Z3067" s="2"/>
      <c r="AA3067" s="64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2"/>
      <c r="DH3067" s="1"/>
      <c r="DI3067" s="1"/>
      <c r="DJ3067" s="1"/>
      <c r="DK3067" s="1"/>
      <c r="DL3067" s="1"/>
      <c r="DM3067" s="1"/>
    </row>
    <row r="3068" spans="1:117" x14ac:dyDescent="0.2">
      <c r="A3068" s="97"/>
      <c r="B3068" s="5"/>
      <c r="C3068" s="5"/>
      <c r="D3068" s="63"/>
      <c r="E3068" s="11"/>
      <c r="F3068" s="143"/>
      <c r="G3068" s="9"/>
      <c r="H3068" s="64"/>
      <c r="I3068" s="64"/>
      <c r="J3068" s="1"/>
      <c r="K3068" s="1"/>
      <c r="L3068" s="5"/>
      <c r="M3068" s="12"/>
      <c r="N3068" s="12"/>
      <c r="O3068" s="5"/>
      <c r="P3068" s="5"/>
      <c r="Q3068" s="10"/>
      <c r="R3068" s="37"/>
      <c r="S3068" s="5"/>
      <c r="T3068" s="6"/>
      <c r="U3068" s="10"/>
      <c r="V3068" s="10"/>
      <c r="W3068" s="12"/>
      <c r="X3068" s="5"/>
      <c r="Y3068" s="11"/>
      <c r="Z3068" s="2"/>
      <c r="AA3068" s="64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2"/>
      <c r="DH3068" s="1"/>
      <c r="DI3068" s="1"/>
      <c r="DJ3068" s="1"/>
      <c r="DK3068" s="1"/>
      <c r="DL3068" s="1"/>
      <c r="DM3068" s="1"/>
    </row>
    <row r="3069" spans="1:117" x14ac:dyDescent="0.2">
      <c r="A3069" s="97"/>
      <c r="B3069" s="5"/>
      <c r="C3069" s="5"/>
      <c r="D3069" s="63"/>
      <c r="E3069" s="11"/>
      <c r="F3069" s="143"/>
      <c r="G3069" s="9"/>
      <c r="H3069" s="64"/>
      <c r="I3069" s="64"/>
      <c r="J3069" s="1"/>
      <c r="K3069" s="1"/>
      <c r="L3069" s="5"/>
      <c r="M3069" s="12"/>
      <c r="N3069" s="12"/>
      <c r="O3069" s="5"/>
      <c r="P3069" s="5"/>
      <c r="Q3069" s="10"/>
      <c r="R3069" s="37"/>
      <c r="S3069" s="5"/>
      <c r="T3069" s="6"/>
      <c r="U3069" s="10"/>
      <c r="V3069" s="10"/>
      <c r="W3069" s="12"/>
      <c r="X3069" s="5"/>
      <c r="Y3069" s="11"/>
      <c r="Z3069" s="2"/>
      <c r="AA3069" s="64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2"/>
      <c r="DH3069" s="1"/>
      <c r="DI3069" s="1"/>
      <c r="DJ3069" s="1"/>
      <c r="DK3069" s="1"/>
      <c r="DL3069" s="1"/>
      <c r="DM3069" s="1"/>
    </row>
    <row r="3070" spans="1:117" x14ac:dyDescent="0.2">
      <c r="A3070" s="97"/>
      <c r="B3070" s="5"/>
      <c r="C3070" s="5"/>
      <c r="D3070" s="63"/>
      <c r="E3070" s="11"/>
      <c r="F3070" s="143"/>
      <c r="G3070" s="9"/>
      <c r="H3070" s="64"/>
      <c r="I3070" s="64"/>
      <c r="J3070" s="1"/>
      <c r="K3070" s="1"/>
      <c r="L3070" s="5"/>
      <c r="M3070" s="12"/>
      <c r="N3070" s="12"/>
      <c r="O3070" s="5"/>
      <c r="P3070" s="5"/>
      <c r="Q3070" s="10"/>
      <c r="R3070" s="37"/>
      <c r="S3070" s="5"/>
      <c r="T3070" s="6"/>
      <c r="U3070" s="10"/>
      <c r="V3070" s="10"/>
      <c r="W3070" s="12"/>
      <c r="X3070" s="5"/>
      <c r="Y3070" s="11"/>
      <c r="Z3070" s="2"/>
      <c r="AA3070" s="64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2"/>
      <c r="DH3070" s="1"/>
      <c r="DI3070" s="1"/>
      <c r="DJ3070" s="1"/>
      <c r="DK3070" s="1"/>
      <c r="DL3070" s="1"/>
      <c r="DM3070" s="1"/>
    </row>
    <row r="3071" spans="1:117" x14ac:dyDescent="0.2">
      <c r="A3071" s="97"/>
      <c r="B3071" s="5"/>
      <c r="C3071" s="5"/>
      <c r="D3071" s="63"/>
      <c r="E3071" s="11"/>
      <c r="F3071" s="143"/>
      <c r="G3071" s="9"/>
      <c r="H3071" s="64"/>
      <c r="I3071" s="64"/>
      <c r="J3071" s="1"/>
      <c r="K3071" s="1"/>
      <c r="L3071" s="5"/>
      <c r="M3071" s="12"/>
      <c r="N3071" s="12"/>
      <c r="O3071" s="5"/>
      <c r="P3071" s="5"/>
      <c r="Q3071" s="10"/>
      <c r="R3071" s="37"/>
      <c r="S3071" s="5"/>
      <c r="T3071" s="6"/>
      <c r="U3071" s="10"/>
      <c r="V3071" s="10"/>
      <c r="W3071" s="12"/>
      <c r="X3071" s="5"/>
      <c r="Y3071" s="11"/>
      <c r="Z3071" s="2"/>
      <c r="AA3071" s="64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2"/>
      <c r="DH3071" s="1"/>
      <c r="DI3071" s="1"/>
      <c r="DJ3071" s="1"/>
      <c r="DK3071" s="1"/>
      <c r="DL3071" s="1"/>
      <c r="DM3071" s="1"/>
    </row>
    <row r="3072" spans="1:117" x14ac:dyDescent="0.2">
      <c r="A3072" s="97"/>
      <c r="B3072" s="5"/>
      <c r="C3072" s="5"/>
      <c r="D3072" s="63"/>
      <c r="E3072" s="11"/>
      <c r="F3072" s="143"/>
      <c r="G3072" s="9"/>
      <c r="H3072" s="64"/>
      <c r="I3072" s="64"/>
      <c r="J3072" s="1"/>
      <c r="K3072" s="1"/>
      <c r="L3072" s="5"/>
      <c r="M3072" s="12"/>
      <c r="N3072" s="12"/>
      <c r="O3072" s="5"/>
      <c r="P3072" s="5"/>
      <c r="Q3072" s="10"/>
      <c r="R3072" s="37"/>
      <c r="S3072" s="5"/>
      <c r="T3072" s="6"/>
      <c r="U3072" s="10"/>
      <c r="V3072" s="10"/>
      <c r="W3072" s="12"/>
      <c r="X3072" s="5"/>
      <c r="Y3072" s="11"/>
      <c r="Z3072" s="2"/>
      <c r="AA3072" s="64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2"/>
      <c r="DH3072" s="1"/>
      <c r="DI3072" s="1"/>
      <c r="DJ3072" s="1"/>
      <c r="DK3072" s="1"/>
      <c r="DL3072" s="1"/>
      <c r="DM3072" s="1"/>
    </row>
    <row r="3073" spans="1:117" x14ac:dyDescent="0.2">
      <c r="A3073" s="97"/>
      <c r="B3073" s="5"/>
      <c r="C3073" s="5"/>
      <c r="D3073" s="63"/>
      <c r="E3073" s="11"/>
      <c r="F3073" s="143"/>
      <c r="G3073" s="9"/>
      <c r="H3073" s="64"/>
      <c r="I3073" s="64"/>
      <c r="J3073" s="1"/>
      <c r="K3073" s="1"/>
      <c r="L3073" s="5"/>
      <c r="M3073" s="12"/>
      <c r="N3073" s="12"/>
      <c r="O3073" s="5"/>
      <c r="P3073" s="5"/>
      <c r="Q3073" s="10"/>
      <c r="R3073" s="37"/>
      <c r="S3073" s="5"/>
      <c r="T3073" s="6"/>
      <c r="U3073" s="10"/>
      <c r="V3073" s="10"/>
      <c r="W3073" s="12"/>
      <c r="X3073" s="5"/>
      <c r="Y3073" s="11"/>
      <c r="Z3073" s="2"/>
      <c r="AA3073" s="64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2"/>
      <c r="DH3073" s="1"/>
      <c r="DI3073" s="1"/>
      <c r="DJ3073" s="1"/>
      <c r="DK3073" s="1"/>
      <c r="DL3073" s="1"/>
      <c r="DM3073" s="1"/>
    </row>
    <row r="3074" spans="1:117" x14ac:dyDescent="0.2">
      <c r="A3074" s="97"/>
      <c r="B3074" s="5"/>
      <c r="C3074" s="5"/>
      <c r="D3074" s="63"/>
      <c r="E3074" s="11"/>
      <c r="F3074" s="143"/>
      <c r="G3074" s="9"/>
      <c r="H3074" s="64"/>
      <c r="I3074" s="64"/>
      <c r="J3074" s="1"/>
      <c r="K3074" s="1"/>
      <c r="L3074" s="5"/>
      <c r="M3074" s="12"/>
      <c r="N3074" s="12"/>
      <c r="O3074" s="5"/>
      <c r="P3074" s="5"/>
      <c r="Q3074" s="10"/>
      <c r="R3074" s="37"/>
      <c r="S3074" s="5"/>
      <c r="T3074" s="6"/>
      <c r="U3074" s="10"/>
      <c r="V3074" s="10"/>
      <c r="W3074" s="12"/>
      <c r="X3074" s="5"/>
      <c r="Y3074" s="11"/>
      <c r="Z3074" s="2"/>
      <c r="AA3074" s="64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2"/>
      <c r="DH3074" s="1"/>
      <c r="DI3074" s="1"/>
      <c r="DJ3074" s="1"/>
      <c r="DK3074" s="1"/>
      <c r="DL3074" s="1"/>
      <c r="DM3074" s="1"/>
    </row>
    <row r="3075" spans="1:117" x14ac:dyDescent="0.2">
      <c r="A3075" s="97"/>
      <c r="B3075" s="5"/>
      <c r="C3075" s="5"/>
      <c r="D3075" s="63"/>
      <c r="E3075" s="11"/>
      <c r="F3075" s="143"/>
      <c r="G3075" s="9"/>
      <c r="H3075" s="64"/>
      <c r="I3075" s="64"/>
      <c r="J3075" s="1"/>
      <c r="K3075" s="1"/>
      <c r="L3075" s="5"/>
      <c r="M3075" s="12"/>
      <c r="N3075" s="12"/>
      <c r="O3075" s="5"/>
      <c r="P3075" s="5"/>
      <c r="Q3075" s="10"/>
      <c r="R3075" s="37"/>
      <c r="S3075" s="5"/>
      <c r="T3075" s="6"/>
      <c r="U3075" s="10"/>
      <c r="V3075" s="10"/>
      <c r="W3075" s="12"/>
      <c r="X3075" s="5"/>
      <c r="Y3075" s="11"/>
      <c r="Z3075" s="2"/>
      <c r="AA3075" s="64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2"/>
      <c r="DH3075" s="1"/>
      <c r="DI3075" s="1"/>
      <c r="DJ3075" s="1"/>
      <c r="DK3075" s="1"/>
      <c r="DL3075" s="1"/>
      <c r="DM3075" s="1"/>
    </row>
    <row r="3076" spans="1:117" x14ac:dyDescent="0.2">
      <c r="A3076" s="97"/>
      <c r="B3076" s="5"/>
      <c r="C3076" s="5"/>
      <c r="D3076" s="63"/>
      <c r="E3076" s="11"/>
      <c r="F3076" s="143"/>
      <c r="G3076" s="9"/>
      <c r="H3076" s="64"/>
      <c r="I3076" s="64"/>
      <c r="J3076" s="1"/>
      <c r="K3076" s="1"/>
      <c r="L3076" s="5"/>
      <c r="M3076" s="12"/>
      <c r="N3076" s="12"/>
      <c r="O3076" s="5"/>
      <c r="P3076" s="5"/>
      <c r="Q3076" s="10"/>
      <c r="R3076" s="37"/>
      <c r="S3076" s="5"/>
      <c r="T3076" s="6"/>
      <c r="U3076" s="10"/>
      <c r="V3076" s="10"/>
      <c r="W3076" s="12"/>
      <c r="X3076" s="5"/>
      <c r="Y3076" s="11"/>
      <c r="Z3076" s="2"/>
      <c r="AA3076" s="64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2"/>
      <c r="DH3076" s="1"/>
      <c r="DI3076" s="1"/>
      <c r="DJ3076" s="1"/>
      <c r="DK3076" s="1"/>
      <c r="DL3076" s="1"/>
      <c r="DM3076" s="1"/>
    </row>
    <row r="3077" spans="1:117" x14ac:dyDescent="0.2">
      <c r="A3077" s="97"/>
      <c r="B3077" s="5"/>
      <c r="C3077" s="5"/>
      <c r="D3077" s="63"/>
      <c r="E3077" s="11"/>
      <c r="F3077" s="143"/>
      <c r="G3077" s="9"/>
      <c r="H3077" s="64"/>
      <c r="I3077" s="64"/>
      <c r="J3077" s="1"/>
      <c r="K3077" s="1"/>
      <c r="L3077" s="5"/>
      <c r="M3077" s="12"/>
      <c r="N3077" s="12"/>
      <c r="O3077" s="5"/>
      <c r="P3077" s="5"/>
      <c r="Q3077" s="10"/>
      <c r="R3077" s="37"/>
      <c r="S3077" s="5"/>
      <c r="T3077" s="6"/>
      <c r="U3077" s="10"/>
      <c r="V3077" s="10"/>
      <c r="W3077" s="12"/>
      <c r="X3077" s="5"/>
      <c r="Y3077" s="11"/>
      <c r="Z3077" s="2"/>
      <c r="AA3077" s="64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2"/>
      <c r="DH3077" s="1"/>
      <c r="DI3077" s="1"/>
      <c r="DJ3077" s="1"/>
      <c r="DK3077" s="1"/>
      <c r="DL3077" s="1"/>
      <c r="DM3077" s="1"/>
    </row>
    <row r="3078" spans="1:117" x14ac:dyDescent="0.2">
      <c r="A3078" s="97"/>
      <c r="B3078" s="5"/>
      <c r="C3078" s="5"/>
      <c r="D3078" s="63"/>
      <c r="E3078" s="11"/>
      <c r="F3078" s="143"/>
      <c r="G3078" s="9"/>
      <c r="H3078" s="64"/>
      <c r="I3078" s="64"/>
      <c r="J3078" s="1"/>
      <c r="K3078" s="1"/>
      <c r="L3078" s="5"/>
      <c r="M3078" s="12"/>
      <c r="N3078" s="12"/>
      <c r="O3078" s="5"/>
      <c r="P3078" s="5"/>
      <c r="Q3078" s="10"/>
      <c r="R3078" s="37"/>
      <c r="S3078" s="5"/>
      <c r="T3078" s="6"/>
      <c r="U3078" s="10"/>
      <c r="V3078" s="10"/>
      <c r="W3078" s="12"/>
      <c r="X3078" s="5"/>
      <c r="Y3078" s="11"/>
      <c r="Z3078" s="2"/>
      <c r="AA3078" s="64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2"/>
      <c r="DH3078" s="1"/>
      <c r="DI3078" s="1"/>
      <c r="DJ3078" s="1"/>
      <c r="DK3078" s="1"/>
      <c r="DL3078" s="1"/>
      <c r="DM3078" s="1"/>
    </row>
    <row r="3079" spans="1:117" x14ac:dyDescent="0.2">
      <c r="A3079" s="97"/>
      <c r="B3079" s="5"/>
      <c r="C3079" s="5"/>
      <c r="D3079" s="63"/>
      <c r="E3079" s="11"/>
      <c r="F3079" s="143"/>
      <c r="G3079" s="9"/>
      <c r="H3079" s="64"/>
      <c r="I3079" s="64"/>
      <c r="J3079" s="1"/>
      <c r="K3079" s="1"/>
      <c r="L3079" s="5"/>
      <c r="M3079" s="12"/>
      <c r="N3079" s="12"/>
      <c r="O3079" s="5"/>
      <c r="P3079" s="5"/>
      <c r="Q3079" s="10"/>
      <c r="R3079" s="37"/>
      <c r="S3079" s="5"/>
      <c r="T3079" s="6"/>
      <c r="U3079" s="10"/>
      <c r="V3079" s="10"/>
      <c r="W3079" s="12"/>
      <c r="X3079" s="5"/>
      <c r="Y3079" s="11"/>
      <c r="Z3079" s="2"/>
      <c r="AA3079" s="64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2"/>
      <c r="DH3079" s="1"/>
      <c r="DI3079" s="1"/>
      <c r="DJ3079" s="1"/>
      <c r="DK3079" s="1"/>
      <c r="DL3079" s="1"/>
      <c r="DM3079" s="1"/>
    </row>
    <row r="3080" spans="1:117" x14ac:dyDescent="0.2">
      <c r="A3080" s="97"/>
      <c r="B3080" s="5"/>
      <c r="C3080" s="5"/>
      <c r="D3080" s="63"/>
      <c r="E3080" s="11"/>
      <c r="F3080" s="143"/>
      <c r="G3080" s="9"/>
      <c r="H3080" s="64"/>
      <c r="I3080" s="64"/>
      <c r="J3080" s="1"/>
      <c r="K3080" s="1"/>
      <c r="L3080" s="5"/>
      <c r="M3080" s="12"/>
      <c r="N3080" s="12"/>
      <c r="O3080" s="5"/>
      <c r="P3080" s="5"/>
      <c r="Q3080" s="10"/>
      <c r="R3080" s="37"/>
      <c r="S3080" s="5"/>
      <c r="T3080" s="6"/>
      <c r="U3080" s="10"/>
      <c r="V3080" s="10"/>
      <c r="W3080" s="12"/>
      <c r="X3080" s="5"/>
      <c r="Y3080" s="11"/>
      <c r="Z3080" s="2"/>
      <c r="AA3080" s="64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2"/>
      <c r="DH3080" s="1"/>
      <c r="DI3080" s="1"/>
      <c r="DJ3080" s="1"/>
      <c r="DK3080" s="1"/>
      <c r="DL3080" s="1"/>
      <c r="DM3080" s="1"/>
    </row>
    <row r="3081" spans="1:117" x14ac:dyDescent="0.2">
      <c r="A3081" s="97"/>
      <c r="B3081" s="5"/>
      <c r="C3081" s="5"/>
      <c r="D3081" s="63"/>
      <c r="E3081" s="11"/>
      <c r="F3081" s="143"/>
      <c r="G3081" s="9"/>
      <c r="H3081" s="64"/>
      <c r="I3081" s="64"/>
      <c r="J3081" s="1"/>
      <c r="K3081" s="1"/>
      <c r="L3081" s="5"/>
      <c r="M3081" s="12"/>
      <c r="N3081" s="12"/>
      <c r="O3081" s="5"/>
      <c r="P3081" s="5"/>
      <c r="Q3081" s="10"/>
      <c r="R3081" s="37"/>
      <c r="S3081" s="5"/>
      <c r="T3081" s="6"/>
      <c r="U3081" s="10"/>
      <c r="V3081" s="10"/>
      <c r="W3081" s="12"/>
      <c r="X3081" s="5"/>
      <c r="Y3081" s="11"/>
      <c r="Z3081" s="2"/>
      <c r="AA3081" s="64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2"/>
      <c r="DH3081" s="1"/>
      <c r="DI3081" s="1"/>
      <c r="DJ3081" s="1"/>
      <c r="DK3081" s="1"/>
      <c r="DL3081" s="1"/>
      <c r="DM3081" s="1"/>
    </row>
    <row r="3082" spans="1:117" x14ac:dyDescent="0.2">
      <c r="A3082" s="97"/>
      <c r="B3082" s="5"/>
      <c r="C3082" s="5"/>
      <c r="D3082" s="63"/>
      <c r="E3082" s="11"/>
      <c r="F3082" s="143"/>
      <c r="G3082" s="9"/>
      <c r="H3082" s="64"/>
      <c r="I3082" s="64"/>
      <c r="J3082" s="1"/>
      <c r="K3082" s="1"/>
      <c r="L3082" s="5"/>
      <c r="M3082" s="12"/>
      <c r="N3082" s="12"/>
      <c r="O3082" s="5"/>
      <c r="P3082" s="5"/>
      <c r="Q3082" s="10"/>
      <c r="R3082" s="37"/>
      <c r="S3082" s="5"/>
      <c r="T3082" s="6"/>
      <c r="U3082" s="10"/>
      <c r="V3082" s="10"/>
      <c r="W3082" s="12"/>
      <c r="X3082" s="5"/>
      <c r="Y3082" s="11"/>
      <c r="Z3082" s="2"/>
      <c r="AA3082" s="64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2"/>
      <c r="DH3082" s="1"/>
      <c r="DI3082" s="1"/>
      <c r="DJ3082" s="1"/>
      <c r="DK3082" s="1"/>
      <c r="DL3082" s="1"/>
      <c r="DM3082" s="1"/>
    </row>
    <row r="3083" spans="1:117" x14ac:dyDescent="0.2">
      <c r="A3083" s="97"/>
      <c r="B3083" s="5"/>
      <c r="C3083" s="5"/>
      <c r="D3083" s="63"/>
      <c r="E3083" s="11"/>
      <c r="F3083" s="143"/>
      <c r="G3083" s="9"/>
      <c r="H3083" s="64"/>
      <c r="I3083" s="64"/>
      <c r="J3083" s="1"/>
      <c r="K3083" s="1"/>
      <c r="L3083" s="5"/>
      <c r="M3083" s="12"/>
      <c r="N3083" s="12"/>
      <c r="O3083" s="5"/>
      <c r="P3083" s="5"/>
      <c r="Q3083" s="10"/>
      <c r="R3083" s="37"/>
      <c r="S3083" s="5"/>
      <c r="T3083" s="6"/>
      <c r="U3083" s="10"/>
      <c r="V3083" s="10"/>
      <c r="W3083" s="12"/>
      <c r="X3083" s="5"/>
      <c r="Y3083" s="11"/>
      <c r="Z3083" s="2"/>
      <c r="AA3083" s="64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2"/>
      <c r="DH3083" s="1"/>
      <c r="DI3083" s="1"/>
      <c r="DJ3083" s="1"/>
      <c r="DK3083" s="1"/>
      <c r="DL3083" s="1"/>
      <c r="DM3083" s="1"/>
    </row>
    <row r="3084" spans="1:117" x14ac:dyDescent="0.2">
      <c r="A3084" s="97"/>
      <c r="B3084" s="5"/>
      <c r="C3084" s="5"/>
      <c r="D3084" s="63"/>
      <c r="E3084" s="11"/>
      <c r="F3084" s="143"/>
      <c r="G3084" s="9"/>
      <c r="H3084" s="64"/>
      <c r="I3084" s="64"/>
      <c r="J3084" s="1"/>
      <c r="K3084" s="1"/>
      <c r="L3084" s="5"/>
      <c r="M3084" s="12"/>
      <c r="N3084" s="12"/>
      <c r="O3084" s="5"/>
      <c r="P3084" s="5"/>
      <c r="Q3084" s="10"/>
      <c r="R3084" s="37"/>
      <c r="S3084" s="5"/>
      <c r="T3084" s="6"/>
      <c r="U3084" s="10"/>
      <c r="V3084" s="10"/>
      <c r="W3084" s="12"/>
      <c r="X3084" s="5"/>
      <c r="Y3084" s="11"/>
      <c r="Z3084" s="2"/>
      <c r="AA3084" s="64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2"/>
      <c r="DH3084" s="1"/>
      <c r="DI3084" s="1"/>
      <c r="DJ3084" s="1"/>
      <c r="DK3084" s="1"/>
      <c r="DL3084" s="1"/>
      <c r="DM3084" s="1"/>
    </row>
    <row r="3085" spans="1:117" x14ac:dyDescent="0.2">
      <c r="A3085" s="97"/>
      <c r="B3085" s="5"/>
      <c r="C3085" s="5"/>
      <c r="D3085" s="63"/>
      <c r="E3085" s="11"/>
      <c r="F3085" s="143"/>
      <c r="G3085" s="9"/>
      <c r="H3085" s="64"/>
      <c r="I3085" s="64"/>
      <c r="J3085" s="1"/>
      <c r="K3085" s="1"/>
      <c r="L3085" s="5"/>
      <c r="M3085" s="12"/>
      <c r="N3085" s="12"/>
      <c r="O3085" s="5"/>
      <c r="P3085" s="5"/>
      <c r="Q3085" s="10"/>
      <c r="R3085" s="37"/>
      <c r="S3085" s="5"/>
      <c r="T3085" s="6"/>
      <c r="U3085" s="10"/>
      <c r="V3085" s="10"/>
      <c r="W3085" s="12"/>
      <c r="X3085" s="5"/>
      <c r="Y3085" s="11"/>
      <c r="Z3085" s="2"/>
      <c r="AA3085" s="64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2"/>
      <c r="DH3085" s="1"/>
      <c r="DI3085" s="1"/>
      <c r="DJ3085" s="1"/>
      <c r="DK3085" s="1"/>
      <c r="DL3085" s="1"/>
      <c r="DM3085" s="1"/>
    </row>
    <row r="3086" spans="1:117" x14ac:dyDescent="0.2">
      <c r="A3086" s="97"/>
      <c r="B3086" s="5"/>
      <c r="C3086" s="5"/>
      <c r="D3086" s="63"/>
      <c r="E3086" s="11"/>
      <c r="F3086" s="143"/>
      <c r="G3086" s="9"/>
      <c r="H3086" s="64"/>
      <c r="I3086" s="64"/>
      <c r="J3086" s="1"/>
      <c r="K3086" s="1"/>
      <c r="L3086" s="5"/>
      <c r="M3086" s="12"/>
      <c r="N3086" s="12"/>
      <c r="O3086" s="5"/>
      <c r="P3086" s="5"/>
      <c r="Q3086" s="10"/>
      <c r="R3086" s="37"/>
      <c r="S3086" s="5"/>
      <c r="T3086" s="6"/>
      <c r="U3086" s="10"/>
      <c r="V3086" s="10"/>
      <c r="W3086" s="12"/>
      <c r="X3086" s="5"/>
      <c r="Y3086" s="11"/>
      <c r="Z3086" s="2"/>
      <c r="AA3086" s="64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2"/>
      <c r="DH3086" s="1"/>
      <c r="DI3086" s="1"/>
      <c r="DJ3086" s="1"/>
      <c r="DK3086" s="1"/>
      <c r="DL3086" s="1"/>
      <c r="DM3086" s="1"/>
    </row>
    <row r="3087" spans="1:117" x14ac:dyDescent="0.2">
      <c r="A3087" s="97"/>
      <c r="B3087" s="5"/>
      <c r="C3087" s="5"/>
      <c r="D3087" s="63"/>
      <c r="E3087" s="11"/>
      <c r="F3087" s="143"/>
      <c r="G3087" s="9"/>
      <c r="H3087" s="64"/>
      <c r="I3087" s="64"/>
      <c r="J3087" s="1"/>
      <c r="K3087" s="1"/>
      <c r="L3087" s="5"/>
      <c r="M3087" s="12"/>
      <c r="N3087" s="12"/>
      <c r="O3087" s="5"/>
      <c r="P3087" s="5"/>
      <c r="Q3087" s="10"/>
      <c r="R3087" s="37"/>
      <c r="S3087" s="5"/>
      <c r="T3087" s="6"/>
      <c r="U3087" s="10"/>
      <c r="V3087" s="10"/>
      <c r="W3087" s="12"/>
      <c r="X3087" s="5"/>
      <c r="Y3087" s="11"/>
      <c r="Z3087" s="2"/>
      <c r="AA3087" s="64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2"/>
      <c r="DH3087" s="1"/>
      <c r="DI3087" s="1"/>
      <c r="DJ3087" s="1"/>
      <c r="DK3087" s="1"/>
      <c r="DL3087" s="1"/>
      <c r="DM3087" s="1"/>
    </row>
    <row r="3088" spans="1:117" x14ac:dyDescent="0.2">
      <c r="A3088" s="97"/>
      <c r="B3088" s="5"/>
      <c r="C3088" s="5"/>
      <c r="D3088" s="63"/>
      <c r="E3088" s="11"/>
      <c r="F3088" s="143"/>
      <c r="G3088" s="9"/>
      <c r="H3088" s="64"/>
      <c r="I3088" s="64"/>
      <c r="J3088" s="1"/>
      <c r="K3088" s="1"/>
      <c r="L3088" s="5"/>
      <c r="M3088" s="12"/>
      <c r="N3088" s="12"/>
      <c r="O3088" s="5"/>
      <c r="P3088" s="5"/>
      <c r="Q3088" s="10"/>
      <c r="R3088" s="37"/>
      <c r="S3088" s="5"/>
      <c r="T3088" s="6"/>
      <c r="U3088" s="10"/>
      <c r="V3088" s="10"/>
      <c r="W3088" s="12"/>
      <c r="X3088" s="5"/>
      <c r="Y3088" s="11"/>
      <c r="Z3088" s="2"/>
      <c r="AA3088" s="64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2"/>
      <c r="DH3088" s="1"/>
      <c r="DI3088" s="1"/>
      <c r="DJ3088" s="1"/>
      <c r="DK3088" s="1"/>
      <c r="DL3088" s="1"/>
      <c r="DM3088" s="1"/>
    </row>
    <row r="3089" spans="1:117" x14ac:dyDescent="0.2">
      <c r="A3089" s="97"/>
      <c r="B3089" s="5"/>
      <c r="C3089" s="5"/>
      <c r="D3089" s="63"/>
      <c r="E3089" s="11"/>
      <c r="F3089" s="143"/>
      <c r="G3089" s="9"/>
      <c r="H3089" s="64"/>
      <c r="I3089" s="64"/>
      <c r="J3089" s="1"/>
      <c r="K3089" s="1"/>
      <c r="L3089" s="5"/>
      <c r="M3089" s="12"/>
      <c r="N3089" s="12"/>
      <c r="O3089" s="5"/>
      <c r="P3089" s="5"/>
      <c r="Q3089" s="10"/>
      <c r="R3089" s="37"/>
      <c r="S3089" s="5"/>
      <c r="T3089" s="6"/>
      <c r="U3089" s="10"/>
      <c r="V3089" s="10"/>
      <c r="W3089" s="12"/>
      <c r="X3089" s="5"/>
      <c r="Y3089" s="11"/>
      <c r="Z3089" s="2"/>
      <c r="AA3089" s="64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2"/>
      <c r="DH3089" s="1"/>
      <c r="DI3089" s="1"/>
      <c r="DJ3089" s="1"/>
      <c r="DK3089" s="1"/>
      <c r="DL3089" s="1"/>
      <c r="DM3089" s="1"/>
    </row>
    <row r="3090" spans="1:117" x14ac:dyDescent="0.2">
      <c r="A3090" s="97"/>
      <c r="B3090" s="5"/>
      <c r="C3090" s="5"/>
      <c r="D3090" s="63"/>
      <c r="E3090" s="11"/>
      <c r="F3090" s="143"/>
      <c r="G3090" s="9"/>
      <c r="H3090" s="64"/>
      <c r="I3090" s="64"/>
      <c r="J3090" s="1"/>
      <c r="K3090" s="1"/>
      <c r="L3090" s="5"/>
      <c r="M3090" s="12"/>
      <c r="N3090" s="12"/>
      <c r="O3090" s="5"/>
      <c r="P3090" s="5"/>
      <c r="Q3090" s="10"/>
      <c r="R3090" s="37"/>
      <c r="S3090" s="5"/>
      <c r="T3090" s="6"/>
      <c r="U3090" s="10"/>
      <c r="V3090" s="10"/>
      <c r="W3090" s="12"/>
      <c r="X3090" s="5"/>
      <c r="Y3090" s="11"/>
      <c r="Z3090" s="2"/>
      <c r="AA3090" s="64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2"/>
      <c r="DH3090" s="1"/>
      <c r="DI3090" s="1"/>
      <c r="DJ3090" s="1"/>
      <c r="DK3090" s="1"/>
      <c r="DL3090" s="1"/>
      <c r="DM3090" s="1"/>
    </row>
    <row r="3091" spans="1:117" x14ac:dyDescent="0.2">
      <c r="A3091" s="97"/>
      <c r="B3091" s="5"/>
      <c r="C3091" s="5"/>
      <c r="D3091" s="63"/>
      <c r="E3091" s="11"/>
      <c r="F3091" s="143"/>
      <c r="G3091" s="9"/>
      <c r="H3091" s="64"/>
      <c r="I3091" s="64"/>
      <c r="J3091" s="1"/>
      <c r="K3091" s="1"/>
      <c r="L3091" s="5"/>
      <c r="M3091" s="12"/>
      <c r="N3091" s="12"/>
      <c r="O3091" s="5"/>
      <c r="P3091" s="5"/>
      <c r="Q3091" s="10"/>
      <c r="R3091" s="37"/>
      <c r="S3091" s="5"/>
      <c r="T3091" s="6"/>
      <c r="U3091" s="10"/>
      <c r="V3091" s="10"/>
      <c r="W3091" s="12"/>
      <c r="X3091" s="5"/>
      <c r="Y3091" s="11"/>
      <c r="Z3091" s="2"/>
      <c r="AA3091" s="64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2"/>
      <c r="DH3091" s="1"/>
      <c r="DI3091" s="1"/>
      <c r="DJ3091" s="1"/>
      <c r="DK3091" s="1"/>
      <c r="DL3091" s="1"/>
      <c r="DM3091" s="1"/>
    </row>
    <row r="3092" spans="1:117" x14ac:dyDescent="0.2">
      <c r="A3092" s="97"/>
      <c r="B3092" s="5"/>
      <c r="C3092" s="5"/>
      <c r="D3092" s="63"/>
      <c r="E3092" s="11"/>
      <c r="F3092" s="143"/>
      <c r="G3092" s="9"/>
      <c r="H3092" s="64"/>
      <c r="I3092" s="64"/>
      <c r="J3092" s="1"/>
      <c r="K3092" s="1"/>
      <c r="L3092" s="5"/>
      <c r="M3092" s="12"/>
      <c r="N3092" s="12"/>
      <c r="O3092" s="5"/>
      <c r="P3092" s="5"/>
      <c r="Q3092" s="10"/>
      <c r="R3092" s="37"/>
      <c r="S3092" s="5"/>
      <c r="T3092" s="6"/>
      <c r="U3092" s="10"/>
      <c r="V3092" s="10"/>
      <c r="W3092" s="12"/>
      <c r="X3092" s="5"/>
      <c r="Y3092" s="11"/>
      <c r="Z3092" s="2"/>
      <c r="AA3092" s="64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2"/>
      <c r="DH3092" s="1"/>
      <c r="DI3092" s="1"/>
      <c r="DJ3092" s="1"/>
      <c r="DK3092" s="1"/>
      <c r="DL3092" s="1"/>
      <c r="DM3092" s="1"/>
    </row>
    <row r="3093" spans="1:117" x14ac:dyDescent="0.2">
      <c r="A3093" s="97"/>
      <c r="B3093" s="5"/>
      <c r="C3093" s="5"/>
      <c r="D3093" s="63"/>
      <c r="E3093" s="11"/>
      <c r="F3093" s="143"/>
      <c r="G3093" s="9"/>
      <c r="H3093" s="64"/>
      <c r="I3093" s="64"/>
      <c r="J3093" s="1"/>
      <c r="K3093" s="1"/>
      <c r="L3093" s="5"/>
      <c r="M3093" s="12"/>
      <c r="N3093" s="12"/>
      <c r="O3093" s="5"/>
      <c r="P3093" s="5"/>
      <c r="Q3093" s="10"/>
      <c r="R3093" s="37"/>
      <c r="S3093" s="5"/>
      <c r="T3093" s="6"/>
      <c r="U3093" s="10"/>
      <c r="V3093" s="10"/>
      <c r="W3093" s="12"/>
      <c r="X3093" s="5"/>
      <c r="Y3093" s="11"/>
      <c r="Z3093" s="2"/>
      <c r="AA3093" s="64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2"/>
      <c r="DH3093" s="1"/>
      <c r="DI3093" s="1"/>
      <c r="DJ3093" s="1"/>
      <c r="DK3093" s="1"/>
      <c r="DL3093" s="1"/>
      <c r="DM3093" s="1"/>
    </row>
    <row r="3094" spans="1:117" x14ac:dyDescent="0.2">
      <c r="A3094" s="97"/>
      <c r="B3094" s="5"/>
      <c r="C3094" s="5"/>
      <c r="D3094" s="63"/>
      <c r="E3094" s="11"/>
      <c r="F3094" s="143"/>
      <c r="G3094" s="9"/>
      <c r="H3094" s="64"/>
      <c r="I3094" s="64"/>
      <c r="J3094" s="1"/>
      <c r="K3094" s="1"/>
      <c r="L3094" s="5"/>
      <c r="M3094" s="12"/>
      <c r="N3094" s="12"/>
      <c r="O3094" s="5"/>
      <c r="P3094" s="5"/>
      <c r="Q3094" s="10"/>
      <c r="R3094" s="37"/>
      <c r="S3094" s="5"/>
      <c r="T3094" s="6"/>
      <c r="U3094" s="10"/>
      <c r="V3094" s="10"/>
      <c r="W3094" s="12"/>
      <c r="X3094" s="5"/>
      <c r="Y3094" s="11"/>
      <c r="Z3094" s="2"/>
      <c r="AA3094" s="64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2"/>
      <c r="DH3094" s="1"/>
      <c r="DI3094" s="1"/>
      <c r="DJ3094" s="1"/>
      <c r="DK3094" s="1"/>
      <c r="DL3094" s="1"/>
      <c r="DM3094" s="1"/>
    </row>
    <row r="3095" spans="1:117" x14ac:dyDescent="0.2">
      <c r="A3095" s="97"/>
      <c r="B3095" s="5"/>
      <c r="C3095" s="5"/>
      <c r="D3095" s="63"/>
      <c r="E3095" s="11"/>
      <c r="F3095" s="143"/>
      <c r="G3095" s="9"/>
      <c r="H3095" s="64"/>
      <c r="I3095" s="64"/>
      <c r="J3095" s="1"/>
      <c r="K3095" s="1"/>
      <c r="L3095" s="5"/>
      <c r="M3095" s="12"/>
      <c r="N3095" s="12"/>
      <c r="O3095" s="5"/>
      <c r="P3095" s="5"/>
      <c r="Q3095" s="10"/>
      <c r="R3095" s="37"/>
      <c r="S3095" s="5"/>
      <c r="T3095" s="6"/>
      <c r="U3095" s="10"/>
      <c r="V3095" s="10"/>
      <c r="W3095" s="12"/>
      <c r="X3095" s="5"/>
      <c r="Y3095" s="11"/>
      <c r="Z3095" s="2"/>
      <c r="AA3095" s="64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2"/>
      <c r="DH3095" s="1"/>
      <c r="DI3095" s="1"/>
      <c r="DJ3095" s="1"/>
      <c r="DK3095" s="1"/>
      <c r="DL3095" s="1"/>
      <c r="DM3095" s="1"/>
    </row>
    <row r="3096" spans="1:117" x14ac:dyDescent="0.2">
      <c r="A3096" s="97"/>
      <c r="B3096" s="5"/>
      <c r="C3096" s="5"/>
      <c r="D3096" s="63"/>
      <c r="E3096" s="11"/>
      <c r="F3096" s="143"/>
      <c r="G3096" s="9"/>
      <c r="H3096" s="64"/>
      <c r="I3096" s="64"/>
      <c r="J3096" s="1"/>
      <c r="K3096" s="1"/>
      <c r="L3096" s="5"/>
      <c r="M3096" s="12"/>
      <c r="N3096" s="12"/>
      <c r="O3096" s="5"/>
      <c r="P3096" s="5"/>
      <c r="Q3096" s="10"/>
      <c r="R3096" s="37"/>
      <c r="S3096" s="5"/>
      <c r="T3096" s="6"/>
      <c r="U3096" s="10"/>
      <c r="V3096" s="10"/>
      <c r="W3096" s="12"/>
      <c r="X3096" s="5"/>
      <c r="Y3096" s="11"/>
      <c r="Z3096" s="2"/>
      <c r="AA3096" s="64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2"/>
      <c r="DH3096" s="1"/>
      <c r="DI3096" s="1"/>
      <c r="DJ3096" s="1"/>
      <c r="DK3096" s="1"/>
      <c r="DL3096" s="1"/>
      <c r="DM3096" s="1"/>
    </row>
    <row r="3097" spans="1:117" x14ac:dyDescent="0.2">
      <c r="A3097" s="97"/>
      <c r="B3097" s="5"/>
      <c r="C3097" s="5"/>
      <c r="D3097" s="63"/>
      <c r="E3097" s="11"/>
      <c r="F3097" s="143"/>
      <c r="G3097" s="9"/>
      <c r="H3097" s="64"/>
      <c r="I3097" s="64"/>
      <c r="J3097" s="1"/>
      <c r="K3097" s="1"/>
      <c r="L3097" s="5"/>
      <c r="M3097" s="12"/>
      <c r="N3097" s="12"/>
      <c r="O3097" s="5"/>
      <c r="P3097" s="5"/>
      <c r="Q3097" s="10"/>
      <c r="R3097" s="37"/>
      <c r="S3097" s="5"/>
      <c r="T3097" s="6"/>
      <c r="U3097" s="10"/>
      <c r="V3097" s="10"/>
      <c r="W3097" s="12"/>
      <c r="X3097" s="5"/>
      <c r="Y3097" s="11"/>
      <c r="Z3097" s="2"/>
      <c r="AA3097" s="64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2"/>
      <c r="DH3097" s="1"/>
      <c r="DI3097" s="1"/>
      <c r="DJ3097" s="1"/>
      <c r="DK3097" s="1"/>
      <c r="DL3097" s="1"/>
      <c r="DM3097" s="1"/>
    </row>
    <row r="3098" spans="1:117" x14ac:dyDescent="0.2">
      <c r="A3098" s="97"/>
      <c r="B3098" s="5"/>
      <c r="C3098" s="5"/>
      <c r="D3098" s="63"/>
      <c r="E3098" s="11"/>
      <c r="F3098" s="143"/>
      <c r="G3098" s="9"/>
      <c r="H3098" s="64"/>
      <c r="I3098" s="64"/>
      <c r="J3098" s="1"/>
      <c r="K3098" s="1"/>
      <c r="L3098" s="5"/>
      <c r="M3098" s="12"/>
      <c r="N3098" s="12"/>
      <c r="O3098" s="5"/>
      <c r="P3098" s="5"/>
      <c r="Q3098" s="10"/>
      <c r="R3098" s="37"/>
      <c r="S3098" s="5"/>
      <c r="T3098" s="6"/>
      <c r="U3098" s="10"/>
      <c r="V3098" s="10"/>
      <c r="W3098" s="12"/>
      <c r="X3098" s="5"/>
      <c r="Y3098" s="11"/>
      <c r="Z3098" s="2"/>
      <c r="AA3098" s="64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2"/>
      <c r="DH3098" s="1"/>
      <c r="DI3098" s="1"/>
      <c r="DJ3098" s="1"/>
      <c r="DK3098" s="1"/>
      <c r="DL3098" s="1"/>
      <c r="DM3098" s="1"/>
    </row>
    <row r="3099" spans="1:117" x14ac:dyDescent="0.2">
      <c r="A3099" s="97"/>
      <c r="B3099" s="5"/>
      <c r="C3099" s="5"/>
      <c r="D3099" s="63"/>
      <c r="E3099" s="11"/>
      <c r="F3099" s="143"/>
      <c r="G3099" s="9"/>
      <c r="H3099" s="64"/>
      <c r="I3099" s="64"/>
      <c r="J3099" s="1"/>
      <c r="K3099" s="1"/>
      <c r="L3099" s="5"/>
      <c r="M3099" s="12"/>
      <c r="N3099" s="12"/>
      <c r="O3099" s="5"/>
      <c r="P3099" s="5"/>
      <c r="Q3099" s="10"/>
      <c r="R3099" s="37"/>
      <c r="S3099" s="5"/>
      <c r="T3099" s="6"/>
      <c r="U3099" s="10"/>
      <c r="V3099" s="10"/>
      <c r="W3099" s="12"/>
      <c r="X3099" s="5"/>
      <c r="Y3099" s="11"/>
      <c r="Z3099" s="2"/>
      <c r="AA3099" s="64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2"/>
      <c r="DH3099" s="1"/>
      <c r="DI3099" s="1"/>
      <c r="DJ3099" s="1"/>
      <c r="DK3099" s="1"/>
      <c r="DL3099" s="1"/>
      <c r="DM3099" s="1"/>
    </row>
    <row r="3100" spans="1:117" x14ac:dyDescent="0.2">
      <c r="A3100" s="97"/>
      <c r="B3100" s="5"/>
      <c r="C3100" s="5"/>
      <c r="D3100" s="63"/>
      <c r="E3100" s="11"/>
      <c r="F3100" s="143"/>
      <c r="G3100" s="9"/>
      <c r="H3100" s="64"/>
      <c r="I3100" s="64"/>
      <c r="J3100" s="1"/>
      <c r="K3100" s="1"/>
      <c r="L3100" s="5"/>
      <c r="M3100" s="12"/>
      <c r="N3100" s="12"/>
      <c r="O3100" s="5"/>
      <c r="P3100" s="5"/>
      <c r="Q3100" s="10"/>
      <c r="R3100" s="37"/>
      <c r="S3100" s="5"/>
      <c r="T3100" s="6"/>
      <c r="U3100" s="10"/>
      <c r="V3100" s="10"/>
      <c r="W3100" s="12"/>
      <c r="X3100" s="5"/>
      <c r="Y3100" s="11"/>
      <c r="Z3100" s="2"/>
      <c r="AA3100" s="64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2"/>
      <c r="DH3100" s="1"/>
      <c r="DI3100" s="1"/>
      <c r="DJ3100" s="1"/>
      <c r="DK3100" s="1"/>
      <c r="DL3100" s="1"/>
      <c r="DM3100" s="1"/>
    </row>
    <row r="3101" spans="1:117" x14ac:dyDescent="0.2">
      <c r="A3101" s="97"/>
      <c r="B3101" s="5"/>
      <c r="C3101" s="5"/>
      <c r="D3101" s="63"/>
      <c r="E3101" s="11"/>
      <c r="F3101" s="143"/>
      <c r="G3101" s="9"/>
      <c r="H3101" s="64"/>
      <c r="I3101" s="64"/>
      <c r="J3101" s="1"/>
      <c r="K3101" s="1"/>
      <c r="L3101" s="5"/>
      <c r="M3101" s="12"/>
      <c r="N3101" s="12"/>
      <c r="O3101" s="5"/>
      <c r="P3101" s="5"/>
      <c r="Q3101" s="10"/>
      <c r="R3101" s="37"/>
      <c r="S3101" s="5"/>
      <c r="T3101" s="6"/>
      <c r="U3101" s="10"/>
      <c r="V3101" s="10"/>
      <c r="W3101" s="12"/>
      <c r="X3101" s="5"/>
      <c r="Y3101" s="11"/>
      <c r="Z3101" s="2"/>
      <c r="AA3101" s="64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2"/>
      <c r="DH3101" s="1"/>
      <c r="DI3101" s="1"/>
      <c r="DJ3101" s="1"/>
      <c r="DK3101" s="1"/>
      <c r="DL3101" s="1"/>
      <c r="DM3101" s="1"/>
    </row>
    <row r="3102" spans="1:117" x14ac:dyDescent="0.2">
      <c r="A3102" s="97"/>
      <c r="B3102" s="5"/>
      <c r="C3102" s="5"/>
      <c r="D3102" s="63"/>
      <c r="E3102" s="11"/>
      <c r="F3102" s="143"/>
      <c r="G3102" s="9"/>
      <c r="H3102" s="64"/>
      <c r="I3102" s="64"/>
      <c r="J3102" s="1"/>
      <c r="K3102" s="1"/>
      <c r="L3102" s="5"/>
      <c r="M3102" s="12"/>
      <c r="N3102" s="12"/>
      <c r="O3102" s="5"/>
      <c r="P3102" s="5"/>
      <c r="Q3102" s="10"/>
      <c r="R3102" s="37"/>
      <c r="S3102" s="5"/>
      <c r="T3102" s="6"/>
      <c r="U3102" s="10"/>
      <c r="V3102" s="10"/>
      <c r="W3102" s="12"/>
      <c r="X3102" s="5"/>
      <c r="Y3102" s="11"/>
      <c r="Z3102" s="2"/>
      <c r="AA3102" s="64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2"/>
      <c r="DH3102" s="1"/>
      <c r="DI3102" s="1"/>
      <c r="DJ3102" s="1"/>
      <c r="DK3102" s="1"/>
      <c r="DL3102" s="1"/>
      <c r="DM3102" s="1"/>
    </row>
    <row r="3103" spans="1:117" x14ac:dyDescent="0.2">
      <c r="A3103" s="97"/>
      <c r="B3103" s="5"/>
      <c r="C3103" s="5"/>
      <c r="D3103" s="63"/>
      <c r="E3103" s="11"/>
      <c r="F3103" s="143"/>
      <c r="G3103" s="9"/>
      <c r="H3103" s="64"/>
      <c r="I3103" s="64"/>
      <c r="J3103" s="1"/>
      <c r="K3103" s="1"/>
      <c r="L3103" s="5"/>
      <c r="M3103" s="12"/>
      <c r="N3103" s="12"/>
      <c r="O3103" s="5"/>
      <c r="P3103" s="5"/>
      <c r="Q3103" s="10"/>
      <c r="R3103" s="37"/>
      <c r="S3103" s="5"/>
      <c r="T3103" s="6"/>
      <c r="U3103" s="10"/>
      <c r="V3103" s="10"/>
      <c r="W3103" s="12"/>
      <c r="X3103" s="5"/>
      <c r="Y3103" s="11"/>
      <c r="Z3103" s="2"/>
      <c r="AA3103" s="64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2"/>
      <c r="DH3103" s="1"/>
      <c r="DI3103" s="1"/>
      <c r="DJ3103" s="1"/>
      <c r="DK3103" s="1"/>
      <c r="DL3103" s="1"/>
      <c r="DM3103" s="1"/>
    </row>
    <row r="3104" spans="1:117" x14ac:dyDescent="0.2">
      <c r="A3104" s="97"/>
      <c r="B3104" s="5"/>
      <c r="C3104" s="5"/>
      <c r="D3104" s="63"/>
      <c r="E3104" s="11"/>
      <c r="F3104" s="143"/>
      <c r="G3104" s="9"/>
      <c r="H3104" s="64"/>
      <c r="I3104" s="64"/>
      <c r="J3104" s="1"/>
      <c r="K3104" s="1"/>
      <c r="L3104" s="5"/>
      <c r="M3104" s="12"/>
      <c r="N3104" s="12"/>
      <c r="O3104" s="5"/>
      <c r="P3104" s="5"/>
      <c r="Q3104" s="10"/>
      <c r="R3104" s="37"/>
      <c r="S3104" s="5"/>
      <c r="T3104" s="6"/>
      <c r="U3104" s="10"/>
      <c r="V3104" s="10"/>
      <c r="W3104" s="12"/>
      <c r="X3104" s="5"/>
      <c r="Y3104" s="11"/>
      <c r="Z3104" s="2"/>
      <c r="AA3104" s="64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2"/>
      <c r="DH3104" s="1"/>
      <c r="DI3104" s="1"/>
      <c r="DJ3104" s="1"/>
      <c r="DK3104" s="1"/>
      <c r="DL3104" s="1"/>
      <c r="DM3104" s="1"/>
    </row>
    <row r="3105" spans="1:117" x14ac:dyDescent="0.2">
      <c r="A3105" s="97"/>
      <c r="B3105" s="5"/>
      <c r="C3105" s="5"/>
      <c r="D3105" s="63"/>
      <c r="E3105" s="11"/>
      <c r="F3105" s="143"/>
      <c r="G3105" s="9"/>
      <c r="H3105" s="64"/>
      <c r="I3105" s="64"/>
      <c r="J3105" s="1"/>
      <c r="K3105" s="1"/>
      <c r="L3105" s="5"/>
      <c r="M3105" s="12"/>
      <c r="N3105" s="12"/>
      <c r="O3105" s="5"/>
      <c r="P3105" s="5"/>
      <c r="Q3105" s="10"/>
      <c r="R3105" s="37"/>
      <c r="S3105" s="5"/>
      <c r="T3105" s="6"/>
      <c r="U3105" s="10"/>
      <c r="V3105" s="10"/>
      <c r="W3105" s="12"/>
      <c r="X3105" s="5"/>
      <c r="Y3105" s="11"/>
      <c r="Z3105" s="2"/>
      <c r="AA3105" s="64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2"/>
      <c r="DH3105" s="1"/>
      <c r="DI3105" s="1"/>
      <c r="DJ3105" s="1"/>
      <c r="DK3105" s="1"/>
      <c r="DL3105" s="1"/>
      <c r="DM3105" s="1"/>
    </row>
    <row r="3106" spans="1:117" x14ac:dyDescent="0.2">
      <c r="A3106" s="97"/>
      <c r="B3106" s="5"/>
      <c r="C3106" s="5"/>
      <c r="D3106" s="63"/>
      <c r="E3106" s="11"/>
      <c r="F3106" s="143"/>
      <c r="G3106" s="9"/>
      <c r="H3106" s="64"/>
      <c r="I3106" s="64"/>
      <c r="J3106" s="1"/>
      <c r="K3106" s="1"/>
      <c r="L3106" s="5"/>
      <c r="M3106" s="12"/>
      <c r="N3106" s="12"/>
      <c r="O3106" s="5"/>
      <c r="P3106" s="5"/>
      <c r="Q3106" s="10"/>
      <c r="R3106" s="37"/>
      <c r="S3106" s="5"/>
      <c r="T3106" s="6"/>
      <c r="U3106" s="10"/>
      <c r="V3106" s="10"/>
      <c r="W3106" s="12"/>
      <c r="X3106" s="5"/>
      <c r="Y3106" s="11"/>
      <c r="Z3106" s="2"/>
      <c r="AA3106" s="64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2"/>
      <c r="DH3106" s="1"/>
      <c r="DI3106" s="1"/>
      <c r="DJ3106" s="1"/>
      <c r="DK3106" s="1"/>
      <c r="DL3106" s="1"/>
      <c r="DM3106" s="1"/>
    </row>
    <row r="3107" spans="1:117" x14ac:dyDescent="0.2">
      <c r="A3107" s="97"/>
      <c r="B3107" s="5"/>
      <c r="C3107" s="5"/>
      <c r="D3107" s="63"/>
      <c r="E3107" s="11"/>
      <c r="F3107" s="143"/>
      <c r="G3107" s="9"/>
      <c r="H3107" s="64"/>
      <c r="I3107" s="64"/>
      <c r="J3107" s="1"/>
      <c r="K3107" s="1"/>
      <c r="L3107" s="5"/>
      <c r="M3107" s="12"/>
      <c r="N3107" s="12"/>
      <c r="O3107" s="5"/>
      <c r="P3107" s="5"/>
      <c r="Q3107" s="10"/>
      <c r="R3107" s="37"/>
      <c r="S3107" s="5"/>
      <c r="T3107" s="6"/>
      <c r="U3107" s="10"/>
      <c r="V3107" s="10"/>
      <c r="W3107" s="12"/>
      <c r="X3107" s="5"/>
      <c r="Y3107" s="11"/>
      <c r="Z3107" s="2"/>
      <c r="AA3107" s="64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2"/>
      <c r="DH3107" s="1"/>
      <c r="DI3107" s="1"/>
      <c r="DJ3107" s="1"/>
      <c r="DK3107" s="1"/>
      <c r="DL3107" s="1"/>
      <c r="DM3107" s="1"/>
    </row>
    <row r="3108" spans="1:117" x14ac:dyDescent="0.2">
      <c r="A3108" s="97"/>
      <c r="B3108" s="5"/>
      <c r="C3108" s="5"/>
      <c r="D3108" s="63"/>
      <c r="E3108" s="11"/>
      <c r="F3108" s="143"/>
      <c r="G3108" s="9"/>
      <c r="H3108" s="64"/>
      <c r="I3108" s="64"/>
      <c r="J3108" s="1"/>
      <c r="K3108" s="1"/>
      <c r="L3108" s="5"/>
      <c r="M3108" s="12"/>
      <c r="N3108" s="12"/>
      <c r="O3108" s="5"/>
      <c r="P3108" s="5"/>
      <c r="Q3108" s="10"/>
      <c r="R3108" s="37"/>
      <c r="S3108" s="5"/>
      <c r="T3108" s="6"/>
      <c r="U3108" s="10"/>
      <c r="V3108" s="10"/>
      <c r="W3108" s="12"/>
      <c r="X3108" s="5"/>
      <c r="Y3108" s="11"/>
      <c r="Z3108" s="2"/>
      <c r="AA3108" s="64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2"/>
      <c r="DH3108" s="1"/>
      <c r="DI3108" s="1"/>
      <c r="DJ3108" s="1"/>
      <c r="DK3108" s="1"/>
      <c r="DL3108" s="1"/>
      <c r="DM3108" s="1"/>
    </row>
    <row r="3109" spans="1:117" x14ac:dyDescent="0.2">
      <c r="A3109" s="97"/>
      <c r="B3109" s="5"/>
      <c r="C3109" s="5"/>
      <c r="D3109" s="63"/>
      <c r="E3109" s="11"/>
      <c r="F3109" s="143"/>
      <c r="G3109" s="9"/>
      <c r="H3109" s="64"/>
      <c r="I3109" s="64"/>
      <c r="J3109" s="1"/>
      <c r="K3109" s="1"/>
      <c r="L3109" s="5"/>
      <c r="M3109" s="12"/>
      <c r="N3109" s="12"/>
      <c r="O3109" s="5"/>
      <c r="P3109" s="5"/>
      <c r="Q3109" s="10"/>
      <c r="R3109" s="37"/>
      <c r="S3109" s="5"/>
      <c r="T3109" s="6"/>
      <c r="U3109" s="10"/>
      <c r="V3109" s="10"/>
      <c r="W3109" s="12"/>
      <c r="X3109" s="5"/>
      <c r="Y3109" s="11"/>
      <c r="Z3109" s="2"/>
      <c r="AA3109" s="64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2"/>
      <c r="DH3109" s="1"/>
      <c r="DI3109" s="1"/>
      <c r="DJ3109" s="1"/>
      <c r="DK3109" s="1"/>
      <c r="DL3109" s="1"/>
      <c r="DM3109" s="1"/>
    </row>
    <row r="3110" spans="1:117" x14ac:dyDescent="0.2">
      <c r="A3110" s="97"/>
      <c r="B3110" s="5"/>
      <c r="C3110" s="5"/>
      <c r="D3110" s="63"/>
      <c r="E3110" s="11"/>
      <c r="F3110" s="143"/>
      <c r="G3110" s="9"/>
      <c r="H3110" s="64"/>
      <c r="I3110" s="64"/>
      <c r="J3110" s="1"/>
      <c r="K3110" s="1"/>
      <c r="L3110" s="5"/>
      <c r="M3110" s="12"/>
      <c r="N3110" s="12"/>
      <c r="O3110" s="5"/>
      <c r="P3110" s="5"/>
      <c r="Q3110" s="10"/>
      <c r="R3110" s="37"/>
      <c r="S3110" s="5"/>
      <c r="T3110" s="6"/>
      <c r="U3110" s="10"/>
      <c r="V3110" s="10"/>
      <c r="W3110" s="12"/>
      <c r="X3110" s="5"/>
      <c r="Y3110" s="11"/>
      <c r="Z3110" s="2"/>
      <c r="AA3110" s="64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2"/>
      <c r="DH3110" s="1"/>
      <c r="DI3110" s="1"/>
      <c r="DJ3110" s="1"/>
      <c r="DK3110" s="1"/>
      <c r="DL3110" s="1"/>
      <c r="DM3110" s="1"/>
    </row>
    <row r="3111" spans="1:117" x14ac:dyDescent="0.2">
      <c r="A3111" s="97"/>
      <c r="B3111" s="5"/>
      <c r="C3111" s="5"/>
      <c r="D3111" s="63"/>
      <c r="E3111" s="11"/>
      <c r="F3111" s="143"/>
      <c r="G3111" s="9"/>
      <c r="H3111" s="64"/>
      <c r="I3111" s="64"/>
      <c r="J3111" s="1"/>
      <c r="K3111" s="1"/>
      <c r="L3111" s="5"/>
      <c r="M3111" s="12"/>
      <c r="N3111" s="12"/>
      <c r="O3111" s="5"/>
      <c r="P3111" s="5"/>
      <c r="Q3111" s="10"/>
      <c r="R3111" s="37"/>
      <c r="S3111" s="5"/>
      <c r="T3111" s="6"/>
      <c r="U3111" s="10"/>
      <c r="V3111" s="10"/>
      <c r="W3111" s="12"/>
      <c r="X3111" s="5"/>
      <c r="Y3111" s="11"/>
      <c r="Z3111" s="2"/>
      <c r="AA3111" s="64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2"/>
      <c r="DH3111" s="1"/>
      <c r="DI3111" s="1"/>
      <c r="DJ3111" s="1"/>
      <c r="DK3111" s="1"/>
      <c r="DL3111" s="1"/>
      <c r="DM3111" s="1"/>
    </row>
    <row r="3112" spans="1:117" x14ac:dyDescent="0.2">
      <c r="A3112" s="97"/>
      <c r="B3112" s="5"/>
      <c r="C3112" s="5"/>
      <c r="D3112" s="63"/>
      <c r="E3112" s="11"/>
      <c r="F3112" s="143"/>
      <c r="G3112" s="9"/>
      <c r="H3112" s="64"/>
      <c r="I3112" s="64"/>
      <c r="J3112" s="1"/>
      <c r="K3112" s="1"/>
      <c r="L3112" s="5"/>
      <c r="M3112" s="12"/>
      <c r="N3112" s="12"/>
      <c r="O3112" s="5"/>
      <c r="P3112" s="5"/>
      <c r="Q3112" s="10"/>
      <c r="R3112" s="37"/>
      <c r="S3112" s="5"/>
      <c r="T3112" s="6"/>
      <c r="U3112" s="10"/>
      <c r="V3112" s="10"/>
      <c r="W3112" s="12"/>
      <c r="X3112" s="5"/>
      <c r="Y3112" s="11"/>
      <c r="Z3112" s="2"/>
      <c r="AA3112" s="64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2"/>
      <c r="DH3112" s="1"/>
      <c r="DI3112" s="1"/>
      <c r="DJ3112" s="1"/>
      <c r="DK3112" s="1"/>
      <c r="DL3112" s="1"/>
      <c r="DM3112" s="1"/>
    </row>
    <row r="3113" spans="1:117" x14ac:dyDescent="0.2">
      <c r="A3113" s="97"/>
      <c r="B3113" s="5"/>
      <c r="C3113" s="5"/>
      <c r="D3113" s="63"/>
      <c r="E3113" s="11"/>
      <c r="F3113" s="143"/>
      <c r="G3113" s="9"/>
      <c r="H3113" s="64"/>
      <c r="I3113" s="64"/>
      <c r="J3113" s="1"/>
      <c r="K3113" s="1"/>
      <c r="L3113" s="5"/>
      <c r="M3113" s="12"/>
      <c r="N3113" s="12"/>
      <c r="O3113" s="5"/>
      <c r="P3113" s="5"/>
      <c r="Q3113" s="10"/>
      <c r="R3113" s="37"/>
      <c r="S3113" s="5"/>
      <c r="T3113" s="6"/>
      <c r="U3113" s="10"/>
      <c r="V3113" s="10"/>
      <c r="W3113" s="12"/>
      <c r="X3113" s="5"/>
      <c r="Y3113" s="11"/>
      <c r="Z3113" s="2"/>
      <c r="AA3113" s="64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2"/>
      <c r="DH3113" s="1"/>
      <c r="DI3113" s="1"/>
      <c r="DJ3113" s="1"/>
      <c r="DK3113" s="1"/>
      <c r="DL3113" s="1"/>
      <c r="DM3113" s="1"/>
    </row>
    <row r="3114" spans="1:117" x14ac:dyDescent="0.2">
      <c r="A3114" s="97"/>
      <c r="B3114" s="5"/>
      <c r="C3114" s="5"/>
      <c r="D3114" s="63"/>
      <c r="E3114" s="11"/>
      <c r="F3114" s="143"/>
      <c r="G3114" s="9"/>
      <c r="H3114" s="64"/>
      <c r="I3114" s="64"/>
      <c r="J3114" s="1"/>
      <c r="K3114" s="1"/>
      <c r="L3114" s="5"/>
      <c r="M3114" s="12"/>
      <c r="N3114" s="12"/>
      <c r="O3114" s="5"/>
      <c r="P3114" s="5"/>
      <c r="Q3114" s="10"/>
      <c r="R3114" s="37"/>
      <c r="S3114" s="5"/>
      <c r="T3114" s="6"/>
      <c r="U3114" s="10"/>
      <c r="V3114" s="10"/>
      <c r="W3114" s="12"/>
      <c r="X3114" s="5"/>
      <c r="Y3114" s="11"/>
      <c r="Z3114" s="2"/>
      <c r="AA3114" s="64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2"/>
      <c r="DH3114" s="1"/>
      <c r="DI3114" s="1"/>
      <c r="DJ3114" s="1"/>
      <c r="DK3114" s="1"/>
      <c r="DL3114" s="1"/>
      <c r="DM3114" s="1"/>
    </row>
    <row r="3115" spans="1:117" x14ac:dyDescent="0.2">
      <c r="A3115" s="97"/>
      <c r="B3115" s="5"/>
      <c r="C3115" s="5"/>
      <c r="D3115" s="63"/>
      <c r="E3115" s="11"/>
      <c r="F3115" s="143"/>
      <c r="G3115" s="9"/>
      <c r="H3115" s="64"/>
      <c r="I3115" s="64"/>
      <c r="J3115" s="1"/>
      <c r="K3115" s="1"/>
      <c r="L3115" s="5"/>
      <c r="M3115" s="12"/>
      <c r="N3115" s="12"/>
      <c r="O3115" s="5"/>
      <c r="P3115" s="5"/>
      <c r="Q3115" s="10"/>
      <c r="R3115" s="37"/>
      <c r="S3115" s="5"/>
      <c r="T3115" s="6"/>
      <c r="U3115" s="10"/>
      <c r="V3115" s="10"/>
      <c r="W3115" s="12"/>
      <c r="X3115" s="5"/>
      <c r="Y3115" s="11"/>
      <c r="Z3115" s="2"/>
      <c r="AA3115" s="64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2"/>
      <c r="DH3115" s="1"/>
      <c r="DI3115" s="1"/>
      <c r="DJ3115" s="1"/>
      <c r="DK3115" s="1"/>
      <c r="DL3115" s="1"/>
      <c r="DM3115" s="1"/>
    </row>
    <row r="3116" spans="1:117" x14ac:dyDescent="0.2">
      <c r="A3116" s="97"/>
      <c r="B3116" s="5"/>
      <c r="C3116" s="5"/>
      <c r="D3116" s="63"/>
      <c r="E3116" s="11"/>
      <c r="F3116" s="143"/>
      <c r="G3116" s="9"/>
      <c r="H3116" s="64"/>
      <c r="I3116" s="64"/>
      <c r="J3116" s="1"/>
      <c r="K3116" s="1"/>
      <c r="L3116" s="5"/>
      <c r="M3116" s="12"/>
      <c r="N3116" s="12"/>
      <c r="O3116" s="5"/>
      <c r="P3116" s="5"/>
      <c r="Q3116" s="10"/>
      <c r="R3116" s="37"/>
      <c r="S3116" s="5"/>
      <c r="T3116" s="6"/>
      <c r="U3116" s="10"/>
      <c r="V3116" s="10"/>
      <c r="W3116" s="12"/>
      <c r="X3116" s="5"/>
      <c r="Y3116" s="11"/>
      <c r="Z3116" s="2"/>
      <c r="AA3116" s="64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2"/>
      <c r="DH3116" s="1"/>
      <c r="DI3116" s="1"/>
      <c r="DJ3116" s="1"/>
      <c r="DK3116" s="1"/>
      <c r="DL3116" s="1"/>
      <c r="DM3116" s="1"/>
    </row>
    <row r="3117" spans="1:117" x14ac:dyDescent="0.2">
      <c r="A3117" s="97"/>
      <c r="B3117" s="5"/>
      <c r="C3117" s="5"/>
      <c r="D3117" s="63"/>
      <c r="E3117" s="11"/>
      <c r="F3117" s="143"/>
      <c r="G3117" s="9"/>
      <c r="H3117" s="64"/>
      <c r="I3117" s="64"/>
      <c r="J3117" s="1"/>
      <c r="K3117" s="1"/>
      <c r="L3117" s="5"/>
      <c r="M3117" s="12"/>
      <c r="N3117" s="12"/>
      <c r="O3117" s="5"/>
      <c r="P3117" s="5"/>
      <c r="Q3117" s="10"/>
      <c r="R3117" s="37"/>
      <c r="S3117" s="5"/>
      <c r="T3117" s="6"/>
      <c r="U3117" s="10"/>
      <c r="V3117" s="10"/>
      <c r="W3117" s="12"/>
      <c r="X3117" s="5"/>
      <c r="Y3117" s="11"/>
      <c r="Z3117" s="2"/>
      <c r="AA3117" s="64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2"/>
      <c r="DH3117" s="1"/>
      <c r="DI3117" s="1"/>
      <c r="DJ3117" s="1"/>
      <c r="DK3117" s="1"/>
      <c r="DL3117" s="1"/>
      <c r="DM3117" s="1"/>
    </row>
    <row r="3118" spans="1:117" x14ac:dyDescent="0.2">
      <c r="A3118" s="97"/>
      <c r="B3118" s="5"/>
      <c r="C3118" s="5"/>
      <c r="D3118" s="63"/>
      <c r="E3118" s="11"/>
      <c r="F3118" s="143"/>
      <c r="G3118" s="9"/>
      <c r="H3118" s="64"/>
      <c r="I3118" s="64"/>
      <c r="J3118" s="1"/>
      <c r="K3118" s="1"/>
      <c r="L3118" s="5"/>
      <c r="M3118" s="12"/>
      <c r="N3118" s="12"/>
      <c r="O3118" s="5"/>
      <c r="P3118" s="5"/>
      <c r="Q3118" s="10"/>
      <c r="R3118" s="37"/>
      <c r="S3118" s="5"/>
      <c r="T3118" s="6"/>
      <c r="U3118" s="10"/>
      <c r="V3118" s="10"/>
      <c r="W3118" s="12"/>
      <c r="X3118" s="5"/>
      <c r="Y3118" s="11"/>
      <c r="Z3118" s="2"/>
      <c r="AA3118" s="64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2"/>
      <c r="DH3118" s="1"/>
      <c r="DI3118" s="1"/>
      <c r="DJ3118" s="1"/>
      <c r="DK3118" s="1"/>
      <c r="DL3118" s="1"/>
      <c r="DM3118" s="1"/>
    </row>
    <row r="3119" spans="1:117" x14ac:dyDescent="0.2">
      <c r="A3119" s="97"/>
      <c r="B3119" s="5"/>
      <c r="C3119" s="5"/>
      <c r="D3119" s="63"/>
      <c r="E3119" s="11"/>
      <c r="F3119" s="143"/>
      <c r="G3119" s="9"/>
      <c r="H3119" s="64"/>
      <c r="I3119" s="64"/>
      <c r="J3119" s="1"/>
      <c r="K3119" s="1"/>
      <c r="L3119" s="5"/>
      <c r="M3119" s="12"/>
      <c r="N3119" s="12"/>
      <c r="O3119" s="5"/>
      <c r="P3119" s="5"/>
      <c r="Q3119" s="10"/>
      <c r="R3119" s="37"/>
      <c r="S3119" s="5"/>
      <c r="T3119" s="6"/>
      <c r="U3119" s="10"/>
      <c r="V3119" s="10"/>
      <c r="W3119" s="12"/>
      <c r="X3119" s="5"/>
      <c r="Y3119" s="11"/>
      <c r="Z3119" s="2"/>
      <c r="AA3119" s="64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2"/>
      <c r="DH3119" s="1"/>
      <c r="DI3119" s="1"/>
      <c r="DJ3119" s="1"/>
      <c r="DK3119" s="1"/>
      <c r="DL3119" s="1"/>
      <c r="DM3119" s="1"/>
    </row>
    <row r="3120" spans="1:117" x14ac:dyDescent="0.2">
      <c r="A3120" s="97"/>
      <c r="B3120" s="5"/>
      <c r="C3120" s="5"/>
      <c r="D3120" s="63"/>
      <c r="E3120" s="11"/>
      <c r="F3120" s="143"/>
      <c r="G3120" s="9"/>
      <c r="H3120" s="64"/>
      <c r="I3120" s="64"/>
      <c r="J3120" s="1"/>
      <c r="K3120" s="1"/>
      <c r="L3120" s="5"/>
      <c r="M3120" s="12"/>
      <c r="N3120" s="12"/>
      <c r="O3120" s="5"/>
      <c r="P3120" s="5"/>
      <c r="Q3120" s="10"/>
      <c r="R3120" s="37"/>
      <c r="S3120" s="5"/>
      <c r="T3120" s="6"/>
      <c r="U3120" s="10"/>
      <c r="V3120" s="10"/>
      <c r="W3120" s="12"/>
      <c r="X3120" s="5"/>
      <c r="Y3120" s="11"/>
      <c r="Z3120" s="2"/>
      <c r="AA3120" s="64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2"/>
      <c r="DH3120" s="1"/>
      <c r="DI3120" s="1"/>
      <c r="DJ3120" s="1"/>
      <c r="DK3120" s="1"/>
      <c r="DL3120" s="1"/>
      <c r="DM3120" s="1"/>
    </row>
    <row r="3121" spans="1:117" x14ac:dyDescent="0.2">
      <c r="A3121" s="97"/>
      <c r="B3121" s="5"/>
      <c r="C3121" s="5"/>
      <c r="D3121" s="63"/>
      <c r="E3121" s="11"/>
      <c r="F3121" s="143"/>
      <c r="G3121" s="9"/>
      <c r="H3121" s="64"/>
      <c r="I3121" s="64"/>
      <c r="J3121" s="1"/>
      <c r="K3121" s="1"/>
      <c r="L3121" s="5"/>
      <c r="M3121" s="12"/>
      <c r="N3121" s="12"/>
      <c r="O3121" s="5"/>
      <c r="P3121" s="5"/>
      <c r="Q3121" s="10"/>
      <c r="R3121" s="37"/>
      <c r="S3121" s="5"/>
      <c r="T3121" s="6"/>
      <c r="U3121" s="10"/>
      <c r="V3121" s="10"/>
      <c r="W3121" s="12"/>
      <c r="X3121" s="5"/>
      <c r="Y3121" s="11"/>
      <c r="Z3121" s="2"/>
      <c r="AA3121" s="64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2"/>
      <c r="DH3121" s="1"/>
      <c r="DI3121" s="1"/>
      <c r="DJ3121" s="1"/>
      <c r="DK3121" s="1"/>
      <c r="DL3121" s="1"/>
      <c r="DM3121" s="1"/>
    </row>
    <row r="3122" spans="1:117" x14ac:dyDescent="0.2">
      <c r="A3122" s="97"/>
      <c r="B3122" s="5"/>
      <c r="C3122" s="5"/>
      <c r="D3122" s="63"/>
      <c r="E3122" s="11"/>
      <c r="F3122" s="143"/>
      <c r="G3122" s="9"/>
      <c r="H3122" s="64"/>
      <c r="I3122" s="64"/>
      <c r="J3122" s="1"/>
      <c r="K3122" s="1"/>
      <c r="L3122" s="5"/>
      <c r="M3122" s="12"/>
      <c r="N3122" s="12"/>
      <c r="O3122" s="5"/>
      <c r="P3122" s="5"/>
      <c r="Q3122" s="10"/>
      <c r="R3122" s="37"/>
      <c r="S3122" s="5"/>
      <c r="T3122" s="6"/>
      <c r="U3122" s="10"/>
      <c r="V3122" s="10"/>
      <c r="W3122" s="12"/>
      <c r="X3122" s="5"/>
      <c r="Y3122" s="11"/>
      <c r="Z3122" s="2"/>
      <c r="AA3122" s="64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2"/>
      <c r="DH3122" s="1"/>
      <c r="DI3122" s="1"/>
      <c r="DJ3122" s="1"/>
      <c r="DK3122" s="1"/>
      <c r="DL3122" s="1"/>
      <c r="DM3122" s="1"/>
    </row>
    <row r="3123" spans="1:117" x14ac:dyDescent="0.2">
      <c r="A3123" s="97"/>
      <c r="B3123" s="5"/>
      <c r="C3123" s="5"/>
      <c r="D3123" s="63"/>
      <c r="E3123" s="11"/>
      <c r="F3123" s="143"/>
      <c r="G3123" s="9"/>
      <c r="H3123" s="64"/>
      <c r="I3123" s="64"/>
      <c r="J3123" s="1"/>
      <c r="K3123" s="1"/>
      <c r="L3123" s="5"/>
      <c r="M3123" s="12"/>
      <c r="N3123" s="12"/>
      <c r="O3123" s="5"/>
      <c r="P3123" s="5"/>
      <c r="Q3123" s="10"/>
      <c r="R3123" s="37"/>
      <c r="S3123" s="5"/>
      <c r="T3123" s="6"/>
      <c r="U3123" s="10"/>
      <c r="V3123" s="10"/>
      <c r="W3123" s="12"/>
      <c r="X3123" s="5"/>
      <c r="Y3123" s="11"/>
      <c r="Z3123" s="2"/>
      <c r="AA3123" s="64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2"/>
      <c r="DH3123" s="1"/>
      <c r="DI3123" s="1"/>
      <c r="DJ3123" s="1"/>
      <c r="DK3123" s="1"/>
      <c r="DL3123" s="1"/>
      <c r="DM3123" s="1"/>
    </row>
    <row r="3124" spans="1:117" x14ac:dyDescent="0.2">
      <c r="A3124" s="97"/>
      <c r="B3124" s="5"/>
      <c r="C3124" s="5"/>
      <c r="D3124" s="63"/>
      <c r="E3124" s="11"/>
      <c r="F3124" s="143"/>
      <c r="G3124" s="9"/>
      <c r="H3124" s="64"/>
      <c r="I3124" s="64"/>
      <c r="J3124" s="1"/>
      <c r="K3124" s="1"/>
      <c r="L3124" s="5"/>
      <c r="M3124" s="12"/>
      <c r="N3124" s="12"/>
      <c r="O3124" s="5"/>
      <c r="P3124" s="5"/>
      <c r="Q3124" s="10"/>
      <c r="R3124" s="37"/>
      <c r="S3124" s="5"/>
      <c r="T3124" s="6"/>
      <c r="U3124" s="10"/>
      <c r="V3124" s="10"/>
      <c r="W3124" s="12"/>
      <c r="X3124" s="5"/>
      <c r="Y3124" s="11"/>
      <c r="Z3124" s="2"/>
      <c r="AA3124" s="64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2"/>
      <c r="DH3124" s="1"/>
      <c r="DI3124" s="1"/>
      <c r="DJ3124" s="1"/>
      <c r="DK3124" s="1"/>
      <c r="DL3124" s="1"/>
      <c r="DM3124" s="1"/>
    </row>
    <row r="3125" spans="1:117" x14ac:dyDescent="0.2">
      <c r="A3125" s="97"/>
      <c r="B3125" s="5"/>
      <c r="C3125" s="5"/>
      <c r="D3125" s="63"/>
      <c r="E3125" s="11"/>
      <c r="F3125" s="143"/>
      <c r="G3125" s="9"/>
      <c r="H3125" s="64"/>
      <c r="I3125" s="64"/>
      <c r="J3125" s="1"/>
      <c r="K3125" s="1"/>
      <c r="L3125" s="5"/>
      <c r="M3125" s="12"/>
      <c r="N3125" s="12"/>
      <c r="O3125" s="5"/>
      <c r="P3125" s="5"/>
      <c r="Q3125" s="10"/>
      <c r="R3125" s="37"/>
      <c r="S3125" s="5"/>
      <c r="T3125" s="6"/>
      <c r="U3125" s="10"/>
      <c r="V3125" s="10"/>
      <c r="W3125" s="12"/>
      <c r="X3125" s="5"/>
      <c r="Y3125" s="11"/>
      <c r="Z3125" s="2"/>
      <c r="AA3125" s="64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2"/>
      <c r="DH3125" s="1"/>
      <c r="DI3125" s="1"/>
      <c r="DJ3125" s="1"/>
      <c r="DK3125" s="1"/>
      <c r="DL3125" s="1"/>
      <c r="DM3125" s="1"/>
    </row>
    <row r="3126" spans="1:117" x14ac:dyDescent="0.2">
      <c r="A3126" s="97"/>
      <c r="B3126" s="5"/>
      <c r="C3126" s="5"/>
      <c r="D3126" s="63"/>
      <c r="E3126" s="11"/>
      <c r="F3126" s="143"/>
      <c r="G3126" s="9"/>
      <c r="H3126" s="64"/>
      <c r="I3126" s="64"/>
      <c r="J3126" s="1"/>
      <c r="K3126" s="1"/>
      <c r="L3126" s="5"/>
      <c r="M3126" s="12"/>
      <c r="N3126" s="12"/>
      <c r="O3126" s="5"/>
      <c r="P3126" s="5"/>
      <c r="Q3126" s="10"/>
      <c r="R3126" s="37"/>
      <c r="S3126" s="5"/>
      <c r="T3126" s="6"/>
      <c r="U3126" s="10"/>
      <c r="V3126" s="10"/>
      <c r="W3126" s="12"/>
      <c r="X3126" s="5"/>
      <c r="Y3126" s="11"/>
      <c r="Z3126" s="2"/>
      <c r="AA3126" s="64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2"/>
      <c r="DH3126" s="1"/>
      <c r="DI3126" s="1"/>
      <c r="DJ3126" s="1"/>
      <c r="DK3126" s="1"/>
      <c r="DL3126" s="1"/>
      <c r="DM3126" s="1"/>
    </row>
    <row r="3127" spans="1:117" x14ac:dyDescent="0.2">
      <c r="A3127" s="97"/>
      <c r="B3127" s="5"/>
      <c r="C3127" s="5"/>
      <c r="D3127" s="63"/>
      <c r="E3127" s="11"/>
      <c r="F3127" s="143"/>
      <c r="G3127" s="9"/>
      <c r="H3127" s="64"/>
      <c r="I3127" s="64"/>
      <c r="J3127" s="1"/>
      <c r="K3127" s="1"/>
      <c r="L3127" s="5"/>
      <c r="M3127" s="12"/>
      <c r="N3127" s="12"/>
      <c r="O3127" s="5"/>
      <c r="P3127" s="5"/>
      <c r="Q3127" s="10"/>
      <c r="R3127" s="37"/>
      <c r="S3127" s="5"/>
      <c r="T3127" s="6"/>
      <c r="U3127" s="10"/>
      <c r="V3127" s="10"/>
      <c r="W3127" s="12"/>
      <c r="X3127" s="5"/>
      <c r="Y3127" s="11"/>
      <c r="Z3127" s="2"/>
      <c r="AA3127" s="64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2"/>
      <c r="DH3127" s="1"/>
      <c r="DI3127" s="1"/>
      <c r="DJ3127" s="1"/>
      <c r="DK3127" s="1"/>
      <c r="DL3127" s="1"/>
      <c r="DM3127" s="1"/>
    </row>
    <row r="3128" spans="1:117" x14ac:dyDescent="0.2">
      <c r="A3128" s="97"/>
      <c r="B3128" s="5"/>
      <c r="C3128" s="5"/>
      <c r="D3128" s="63"/>
      <c r="E3128" s="11"/>
      <c r="F3128" s="143"/>
      <c r="G3128" s="9"/>
      <c r="H3128" s="64"/>
      <c r="I3128" s="64"/>
      <c r="J3128" s="1"/>
      <c r="K3128" s="1"/>
      <c r="L3128" s="5"/>
      <c r="M3128" s="12"/>
      <c r="N3128" s="12"/>
      <c r="O3128" s="5"/>
      <c r="P3128" s="5"/>
      <c r="Q3128" s="10"/>
      <c r="R3128" s="37"/>
      <c r="S3128" s="5"/>
      <c r="T3128" s="6"/>
      <c r="U3128" s="10"/>
      <c r="V3128" s="10"/>
      <c r="W3128" s="12"/>
      <c r="X3128" s="5"/>
      <c r="Y3128" s="11"/>
      <c r="Z3128" s="2"/>
      <c r="AA3128" s="64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2"/>
      <c r="DH3128" s="1"/>
      <c r="DI3128" s="1"/>
      <c r="DJ3128" s="1"/>
      <c r="DK3128" s="1"/>
      <c r="DL3128" s="1"/>
      <c r="DM3128" s="1"/>
    </row>
    <row r="3129" spans="1:117" x14ac:dyDescent="0.2">
      <c r="A3129" s="97"/>
      <c r="B3129" s="5"/>
      <c r="C3129" s="5"/>
      <c r="D3129" s="63"/>
      <c r="E3129" s="11"/>
      <c r="F3129" s="143"/>
      <c r="G3129" s="9"/>
      <c r="H3129" s="64"/>
      <c r="I3129" s="64"/>
      <c r="J3129" s="1"/>
      <c r="K3129" s="1"/>
      <c r="L3129" s="5"/>
      <c r="M3129" s="12"/>
      <c r="N3129" s="12"/>
      <c r="O3129" s="5"/>
      <c r="P3129" s="5"/>
      <c r="Q3129" s="10"/>
      <c r="R3129" s="37"/>
      <c r="S3129" s="5"/>
      <c r="T3129" s="6"/>
      <c r="U3129" s="10"/>
      <c r="V3129" s="10"/>
      <c r="W3129" s="12"/>
      <c r="X3129" s="5"/>
      <c r="Y3129" s="11"/>
      <c r="Z3129" s="2"/>
      <c r="AA3129" s="64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2"/>
      <c r="DH3129" s="1"/>
      <c r="DI3129" s="1"/>
      <c r="DJ3129" s="1"/>
      <c r="DK3129" s="1"/>
      <c r="DL3129" s="1"/>
      <c r="DM3129" s="1"/>
    </row>
    <row r="3130" spans="1:117" x14ac:dyDescent="0.2">
      <c r="A3130" s="97"/>
      <c r="B3130" s="5"/>
      <c r="C3130" s="5"/>
      <c r="D3130" s="63"/>
      <c r="E3130" s="11"/>
      <c r="F3130" s="143"/>
      <c r="G3130" s="9"/>
      <c r="H3130" s="64"/>
      <c r="I3130" s="64"/>
      <c r="J3130" s="1"/>
      <c r="K3130" s="1"/>
      <c r="L3130" s="5"/>
      <c r="M3130" s="12"/>
      <c r="N3130" s="12"/>
      <c r="O3130" s="5"/>
      <c r="P3130" s="5"/>
      <c r="Q3130" s="10"/>
      <c r="R3130" s="37"/>
      <c r="S3130" s="5"/>
      <c r="T3130" s="6"/>
      <c r="U3130" s="10"/>
      <c r="V3130" s="10"/>
      <c r="W3130" s="12"/>
      <c r="X3130" s="5"/>
      <c r="Y3130" s="11"/>
      <c r="Z3130" s="2"/>
      <c r="AA3130" s="64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2"/>
      <c r="DH3130" s="1"/>
      <c r="DI3130" s="1"/>
      <c r="DJ3130" s="1"/>
      <c r="DK3130" s="1"/>
      <c r="DL3130" s="1"/>
      <c r="DM3130" s="1"/>
    </row>
    <row r="3131" spans="1:117" x14ac:dyDescent="0.2">
      <c r="A3131" s="97"/>
      <c r="B3131" s="5"/>
      <c r="C3131" s="5"/>
      <c r="D3131" s="63"/>
      <c r="E3131" s="11"/>
      <c r="F3131" s="143"/>
      <c r="G3131" s="9"/>
      <c r="H3131" s="64"/>
      <c r="I3131" s="64"/>
      <c r="J3131" s="1"/>
      <c r="K3131" s="1"/>
      <c r="L3131" s="5"/>
      <c r="M3131" s="12"/>
      <c r="N3131" s="12"/>
      <c r="O3131" s="5"/>
      <c r="P3131" s="5"/>
      <c r="Q3131" s="10"/>
      <c r="R3131" s="37"/>
      <c r="S3131" s="5"/>
      <c r="T3131" s="6"/>
      <c r="U3131" s="10"/>
      <c r="V3131" s="10"/>
      <c r="W3131" s="12"/>
      <c r="X3131" s="5"/>
      <c r="Y3131" s="11"/>
      <c r="Z3131" s="2"/>
      <c r="AA3131" s="64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2"/>
      <c r="DH3131" s="1"/>
      <c r="DI3131" s="1"/>
      <c r="DJ3131" s="1"/>
      <c r="DK3131" s="1"/>
      <c r="DL3131" s="1"/>
      <c r="DM3131" s="1"/>
    </row>
    <row r="3132" spans="1:117" x14ac:dyDescent="0.2">
      <c r="A3132" s="97"/>
      <c r="B3132" s="5"/>
      <c r="C3132" s="5"/>
      <c r="D3132" s="63"/>
      <c r="E3132" s="11"/>
      <c r="F3132" s="143"/>
      <c r="G3132" s="9"/>
      <c r="H3132" s="64"/>
      <c r="I3132" s="64"/>
      <c r="J3132" s="1"/>
      <c r="K3132" s="1"/>
      <c r="L3132" s="5"/>
      <c r="M3132" s="12"/>
      <c r="N3132" s="12"/>
      <c r="O3132" s="5"/>
      <c r="P3132" s="5"/>
      <c r="Q3132" s="10"/>
      <c r="R3132" s="37"/>
      <c r="S3132" s="5"/>
      <c r="T3132" s="6"/>
      <c r="U3132" s="10"/>
      <c r="V3132" s="10"/>
      <c r="W3132" s="12"/>
      <c r="X3132" s="5"/>
      <c r="Y3132" s="11"/>
      <c r="Z3132" s="2"/>
      <c r="AA3132" s="64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2"/>
      <c r="DH3132" s="1"/>
      <c r="DI3132" s="1"/>
      <c r="DJ3132" s="1"/>
      <c r="DK3132" s="1"/>
      <c r="DL3132" s="1"/>
      <c r="DM3132" s="1"/>
    </row>
    <row r="3133" spans="1:117" x14ac:dyDescent="0.2">
      <c r="A3133" s="97"/>
      <c r="B3133" s="5"/>
      <c r="C3133" s="5"/>
      <c r="D3133" s="63"/>
      <c r="E3133" s="11"/>
      <c r="F3133" s="143"/>
      <c r="G3133" s="9"/>
      <c r="H3133" s="64"/>
      <c r="I3133" s="64"/>
      <c r="J3133" s="1"/>
      <c r="K3133" s="1"/>
      <c r="L3133" s="5"/>
      <c r="M3133" s="12"/>
      <c r="N3133" s="12"/>
      <c r="O3133" s="5"/>
      <c r="P3133" s="5"/>
      <c r="Q3133" s="10"/>
      <c r="R3133" s="37"/>
      <c r="S3133" s="5"/>
      <c r="T3133" s="6"/>
      <c r="U3133" s="10"/>
      <c r="V3133" s="10"/>
      <c r="W3133" s="12"/>
      <c r="X3133" s="5"/>
      <c r="Y3133" s="11"/>
      <c r="Z3133" s="2"/>
      <c r="AA3133" s="64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2"/>
      <c r="DH3133" s="1"/>
      <c r="DI3133" s="1"/>
      <c r="DJ3133" s="1"/>
      <c r="DK3133" s="1"/>
      <c r="DL3133" s="1"/>
      <c r="DM3133" s="1"/>
    </row>
    <row r="3134" spans="1:117" x14ac:dyDescent="0.2">
      <c r="A3134" s="97"/>
      <c r="B3134" s="5"/>
      <c r="C3134" s="5"/>
      <c r="D3134" s="63"/>
      <c r="E3134" s="11"/>
      <c r="F3134" s="143"/>
      <c r="G3134" s="9"/>
      <c r="H3134" s="64"/>
      <c r="I3134" s="64"/>
      <c r="J3134" s="1"/>
      <c r="K3134" s="1"/>
      <c r="L3134" s="5"/>
      <c r="M3134" s="12"/>
      <c r="N3134" s="12"/>
      <c r="O3134" s="5"/>
      <c r="P3134" s="5"/>
      <c r="Q3134" s="10"/>
      <c r="R3134" s="37"/>
      <c r="S3134" s="5"/>
      <c r="T3134" s="6"/>
      <c r="U3134" s="10"/>
      <c r="V3134" s="10"/>
      <c r="W3134" s="12"/>
      <c r="X3134" s="5"/>
      <c r="Y3134" s="11"/>
      <c r="Z3134" s="2"/>
      <c r="AA3134" s="64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2"/>
      <c r="DH3134" s="1"/>
      <c r="DI3134" s="1"/>
      <c r="DJ3134" s="1"/>
      <c r="DK3134" s="1"/>
      <c r="DL3134" s="1"/>
      <c r="DM3134" s="1"/>
    </row>
    <row r="3135" spans="1:117" x14ac:dyDescent="0.2">
      <c r="A3135" s="97"/>
      <c r="B3135" s="5"/>
      <c r="C3135" s="5"/>
      <c r="D3135" s="63"/>
      <c r="E3135" s="11"/>
      <c r="F3135" s="143"/>
      <c r="G3135" s="9"/>
      <c r="H3135" s="64"/>
      <c r="I3135" s="64"/>
      <c r="J3135" s="1"/>
      <c r="K3135" s="1"/>
      <c r="L3135" s="5"/>
      <c r="M3135" s="12"/>
      <c r="N3135" s="12"/>
      <c r="O3135" s="5"/>
      <c r="P3135" s="5"/>
      <c r="Q3135" s="10"/>
      <c r="R3135" s="37"/>
      <c r="S3135" s="5"/>
      <c r="T3135" s="6"/>
      <c r="U3135" s="10"/>
      <c r="V3135" s="10"/>
      <c r="W3135" s="12"/>
      <c r="X3135" s="5"/>
      <c r="Y3135" s="11"/>
      <c r="Z3135" s="2"/>
      <c r="AA3135" s="64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2"/>
      <c r="DH3135" s="1"/>
      <c r="DI3135" s="1"/>
      <c r="DJ3135" s="1"/>
      <c r="DK3135" s="1"/>
      <c r="DL3135" s="1"/>
      <c r="DM3135" s="1"/>
    </row>
    <row r="3136" spans="1:117" x14ac:dyDescent="0.2">
      <c r="A3136" s="97"/>
      <c r="B3136" s="5"/>
      <c r="C3136" s="5"/>
      <c r="D3136" s="63"/>
      <c r="E3136" s="11"/>
      <c r="F3136" s="143"/>
      <c r="G3136" s="9"/>
      <c r="H3136" s="64"/>
      <c r="I3136" s="64"/>
      <c r="J3136" s="1"/>
      <c r="K3136" s="1"/>
      <c r="L3136" s="5"/>
      <c r="M3136" s="12"/>
      <c r="N3136" s="12"/>
      <c r="O3136" s="5"/>
      <c r="P3136" s="5"/>
      <c r="Q3136" s="10"/>
      <c r="R3136" s="37"/>
      <c r="S3136" s="5"/>
      <c r="T3136" s="6"/>
      <c r="U3136" s="10"/>
      <c r="V3136" s="10"/>
      <c r="W3136" s="12"/>
      <c r="X3136" s="5"/>
      <c r="Y3136" s="11"/>
      <c r="Z3136" s="2"/>
      <c r="AA3136" s="64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2"/>
      <c r="DH3136" s="1"/>
      <c r="DI3136" s="1"/>
      <c r="DJ3136" s="1"/>
      <c r="DK3136" s="1"/>
      <c r="DL3136" s="1"/>
      <c r="DM3136" s="1"/>
    </row>
    <row r="3137" spans="1:117" x14ac:dyDescent="0.2">
      <c r="A3137" s="97"/>
      <c r="B3137" s="5"/>
      <c r="C3137" s="5"/>
      <c r="D3137" s="63"/>
      <c r="E3137" s="11"/>
      <c r="F3137" s="143"/>
      <c r="G3137" s="9"/>
      <c r="H3137" s="64"/>
      <c r="I3137" s="64"/>
      <c r="J3137" s="1"/>
      <c r="K3137" s="1"/>
      <c r="L3137" s="5"/>
      <c r="M3137" s="12"/>
      <c r="N3137" s="12"/>
      <c r="O3137" s="5"/>
      <c r="P3137" s="5"/>
      <c r="Q3137" s="10"/>
      <c r="R3137" s="37"/>
      <c r="S3137" s="5"/>
      <c r="T3137" s="6"/>
      <c r="U3137" s="10"/>
      <c r="V3137" s="10"/>
      <c r="W3137" s="12"/>
      <c r="X3137" s="5"/>
      <c r="Y3137" s="11"/>
      <c r="Z3137" s="2"/>
      <c r="AA3137" s="64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2"/>
      <c r="DH3137" s="1"/>
      <c r="DI3137" s="1"/>
      <c r="DJ3137" s="1"/>
      <c r="DK3137" s="1"/>
      <c r="DL3137" s="1"/>
      <c r="DM3137" s="1"/>
    </row>
    <row r="3138" spans="1:117" x14ac:dyDescent="0.2">
      <c r="A3138" s="97"/>
      <c r="B3138" s="5"/>
      <c r="C3138" s="5"/>
      <c r="D3138" s="63"/>
      <c r="E3138" s="11"/>
      <c r="F3138" s="143"/>
      <c r="G3138" s="9"/>
      <c r="H3138" s="64"/>
      <c r="I3138" s="64"/>
      <c r="J3138" s="1"/>
      <c r="K3138" s="1"/>
      <c r="L3138" s="5"/>
      <c r="M3138" s="12"/>
      <c r="N3138" s="12"/>
      <c r="O3138" s="5"/>
      <c r="P3138" s="5"/>
      <c r="Q3138" s="10"/>
      <c r="R3138" s="37"/>
      <c r="S3138" s="5"/>
      <c r="T3138" s="6"/>
      <c r="U3138" s="10"/>
      <c r="V3138" s="10"/>
      <c r="W3138" s="12"/>
      <c r="X3138" s="5"/>
      <c r="Y3138" s="11"/>
      <c r="Z3138" s="2"/>
      <c r="AA3138" s="64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2"/>
      <c r="DH3138" s="1"/>
      <c r="DI3138" s="1"/>
      <c r="DJ3138" s="1"/>
      <c r="DK3138" s="1"/>
      <c r="DL3138" s="1"/>
      <c r="DM3138" s="1"/>
    </row>
    <row r="3139" spans="1:117" x14ac:dyDescent="0.2">
      <c r="A3139" s="97"/>
      <c r="B3139" s="5"/>
      <c r="C3139" s="5"/>
      <c r="D3139" s="63"/>
      <c r="E3139" s="11"/>
      <c r="F3139" s="143"/>
      <c r="G3139" s="9"/>
      <c r="H3139" s="64"/>
      <c r="I3139" s="64"/>
      <c r="J3139" s="1"/>
      <c r="K3139" s="1"/>
      <c r="L3139" s="5"/>
      <c r="M3139" s="12"/>
      <c r="N3139" s="12"/>
      <c r="O3139" s="5"/>
      <c r="P3139" s="5"/>
      <c r="Q3139" s="10"/>
      <c r="R3139" s="37"/>
      <c r="S3139" s="5"/>
      <c r="T3139" s="6"/>
      <c r="U3139" s="10"/>
      <c r="V3139" s="10"/>
      <c r="W3139" s="12"/>
      <c r="X3139" s="5"/>
      <c r="Y3139" s="11"/>
      <c r="Z3139" s="2"/>
      <c r="AA3139" s="64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2"/>
      <c r="DH3139" s="1"/>
      <c r="DI3139" s="1"/>
      <c r="DJ3139" s="1"/>
      <c r="DK3139" s="1"/>
      <c r="DL3139" s="1"/>
      <c r="DM3139" s="1"/>
    </row>
    <row r="3140" spans="1:117" x14ac:dyDescent="0.2">
      <c r="A3140" s="97"/>
      <c r="B3140" s="5"/>
      <c r="C3140" s="5"/>
      <c r="D3140" s="63"/>
      <c r="E3140" s="11"/>
      <c r="F3140" s="143"/>
      <c r="G3140" s="9"/>
      <c r="H3140" s="64"/>
      <c r="I3140" s="64"/>
      <c r="J3140" s="1"/>
      <c r="K3140" s="1"/>
      <c r="L3140" s="5"/>
      <c r="M3140" s="12"/>
      <c r="N3140" s="12"/>
      <c r="O3140" s="5"/>
      <c r="P3140" s="5"/>
      <c r="Q3140" s="10"/>
      <c r="R3140" s="37"/>
      <c r="S3140" s="5"/>
      <c r="T3140" s="6"/>
      <c r="U3140" s="10"/>
      <c r="V3140" s="10"/>
      <c r="W3140" s="12"/>
      <c r="X3140" s="5"/>
      <c r="Y3140" s="11"/>
      <c r="Z3140" s="2"/>
      <c r="AA3140" s="64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2"/>
      <c r="DH3140" s="1"/>
      <c r="DI3140" s="1"/>
      <c r="DJ3140" s="1"/>
      <c r="DK3140" s="1"/>
      <c r="DL3140" s="1"/>
      <c r="DM3140" s="1"/>
    </row>
    <row r="3141" spans="1:117" x14ac:dyDescent="0.2">
      <c r="A3141" s="97"/>
      <c r="B3141" s="5"/>
      <c r="C3141" s="5"/>
      <c r="D3141" s="63"/>
      <c r="E3141" s="11"/>
      <c r="F3141" s="143"/>
      <c r="G3141" s="9"/>
      <c r="H3141" s="64"/>
      <c r="I3141" s="64"/>
      <c r="J3141" s="1"/>
      <c r="K3141" s="1"/>
      <c r="L3141" s="5"/>
      <c r="M3141" s="12"/>
      <c r="N3141" s="12"/>
      <c r="O3141" s="5"/>
      <c r="P3141" s="5"/>
      <c r="Q3141" s="10"/>
      <c r="R3141" s="37"/>
      <c r="S3141" s="5"/>
      <c r="T3141" s="6"/>
      <c r="U3141" s="10"/>
      <c r="V3141" s="10"/>
      <c r="W3141" s="12"/>
      <c r="X3141" s="5"/>
      <c r="Y3141" s="11"/>
      <c r="Z3141" s="2"/>
      <c r="AA3141" s="64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2"/>
      <c r="DH3141" s="1"/>
      <c r="DI3141" s="1"/>
      <c r="DJ3141" s="1"/>
      <c r="DK3141" s="1"/>
      <c r="DL3141" s="1"/>
      <c r="DM3141" s="1"/>
    </row>
    <row r="3142" spans="1:117" x14ac:dyDescent="0.2">
      <c r="A3142" s="97"/>
      <c r="B3142" s="5"/>
      <c r="C3142" s="5"/>
      <c r="D3142" s="63"/>
      <c r="E3142" s="11"/>
      <c r="F3142" s="143"/>
      <c r="G3142" s="9"/>
      <c r="H3142" s="64"/>
      <c r="I3142" s="64"/>
      <c r="J3142" s="1"/>
      <c r="K3142" s="1"/>
      <c r="L3142" s="5"/>
      <c r="M3142" s="12"/>
      <c r="N3142" s="12"/>
      <c r="O3142" s="5"/>
      <c r="P3142" s="5"/>
      <c r="Q3142" s="10"/>
      <c r="R3142" s="37"/>
      <c r="S3142" s="5"/>
      <c r="T3142" s="6"/>
      <c r="U3142" s="10"/>
      <c r="V3142" s="10"/>
      <c r="W3142" s="12"/>
      <c r="X3142" s="5"/>
      <c r="Y3142" s="11"/>
      <c r="Z3142" s="2"/>
      <c r="AA3142" s="64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2"/>
      <c r="DH3142" s="1"/>
      <c r="DI3142" s="1"/>
      <c r="DJ3142" s="1"/>
      <c r="DK3142" s="1"/>
      <c r="DL3142" s="1"/>
      <c r="DM3142" s="1"/>
    </row>
    <row r="3143" spans="1:117" x14ac:dyDescent="0.2">
      <c r="A3143" s="97"/>
      <c r="B3143" s="5"/>
      <c r="C3143" s="5"/>
      <c r="D3143" s="63"/>
      <c r="E3143" s="11"/>
      <c r="F3143" s="143"/>
      <c r="G3143" s="9"/>
      <c r="H3143" s="64"/>
      <c r="I3143" s="64"/>
      <c r="J3143" s="1"/>
      <c r="K3143" s="1"/>
      <c r="L3143" s="5"/>
      <c r="M3143" s="12"/>
      <c r="N3143" s="12"/>
      <c r="O3143" s="5"/>
      <c r="P3143" s="5"/>
      <c r="Q3143" s="10"/>
      <c r="R3143" s="37"/>
      <c r="S3143" s="5"/>
      <c r="T3143" s="6"/>
      <c r="U3143" s="10"/>
      <c r="V3143" s="10"/>
      <c r="W3143" s="12"/>
      <c r="X3143" s="5"/>
      <c r="Y3143" s="11"/>
      <c r="Z3143" s="2"/>
      <c r="AA3143" s="64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2"/>
      <c r="DH3143" s="1"/>
      <c r="DI3143" s="1"/>
      <c r="DJ3143" s="1"/>
      <c r="DK3143" s="1"/>
      <c r="DL3143" s="1"/>
      <c r="DM3143" s="1"/>
    </row>
    <row r="3144" spans="1:117" x14ac:dyDescent="0.2">
      <c r="A3144" s="97"/>
      <c r="B3144" s="5"/>
      <c r="C3144" s="5"/>
      <c r="D3144" s="63"/>
      <c r="E3144" s="11"/>
      <c r="F3144" s="143"/>
      <c r="G3144" s="9"/>
      <c r="H3144" s="64"/>
      <c r="I3144" s="64"/>
      <c r="J3144" s="1"/>
      <c r="K3144" s="1"/>
      <c r="L3144" s="5"/>
      <c r="M3144" s="12"/>
      <c r="N3144" s="12"/>
      <c r="O3144" s="5"/>
      <c r="P3144" s="5"/>
      <c r="Q3144" s="10"/>
      <c r="R3144" s="37"/>
      <c r="S3144" s="5"/>
      <c r="T3144" s="6"/>
      <c r="U3144" s="10"/>
      <c r="V3144" s="10"/>
      <c r="W3144" s="12"/>
      <c r="X3144" s="5"/>
      <c r="Y3144" s="11"/>
      <c r="Z3144" s="2"/>
      <c r="AA3144" s="64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2"/>
      <c r="DH3144" s="1"/>
      <c r="DI3144" s="1"/>
      <c r="DJ3144" s="1"/>
      <c r="DK3144" s="1"/>
      <c r="DL3144" s="1"/>
      <c r="DM3144" s="1"/>
    </row>
    <row r="3145" spans="1:117" x14ac:dyDescent="0.2">
      <c r="A3145" s="97"/>
      <c r="B3145" s="5"/>
      <c r="C3145" s="5"/>
      <c r="D3145" s="63"/>
      <c r="E3145" s="11"/>
      <c r="F3145" s="143"/>
      <c r="G3145" s="9"/>
      <c r="H3145" s="64"/>
      <c r="I3145" s="64"/>
      <c r="J3145" s="1"/>
      <c r="K3145" s="1"/>
      <c r="L3145" s="5"/>
      <c r="M3145" s="12"/>
      <c r="N3145" s="12"/>
      <c r="O3145" s="5"/>
      <c r="P3145" s="5"/>
      <c r="Q3145" s="10"/>
      <c r="R3145" s="37"/>
      <c r="S3145" s="5"/>
      <c r="T3145" s="6"/>
      <c r="U3145" s="10"/>
      <c r="V3145" s="10"/>
      <c r="W3145" s="12"/>
      <c r="X3145" s="5"/>
      <c r="Y3145" s="11"/>
      <c r="Z3145" s="2"/>
      <c r="AA3145" s="64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2"/>
      <c r="DH3145" s="1"/>
      <c r="DI3145" s="1"/>
      <c r="DJ3145" s="1"/>
      <c r="DK3145" s="1"/>
      <c r="DL3145" s="1"/>
      <c r="DM3145" s="1"/>
    </row>
    <row r="3146" spans="1:117" x14ac:dyDescent="0.2">
      <c r="A3146" s="97"/>
      <c r="B3146" s="5"/>
      <c r="C3146" s="5"/>
      <c r="D3146" s="63"/>
      <c r="E3146" s="11"/>
      <c r="F3146" s="143"/>
      <c r="G3146" s="9"/>
      <c r="H3146" s="64"/>
      <c r="I3146" s="64"/>
      <c r="J3146" s="1"/>
      <c r="K3146" s="1"/>
      <c r="L3146" s="5"/>
      <c r="M3146" s="12"/>
      <c r="N3146" s="12"/>
      <c r="O3146" s="5"/>
      <c r="P3146" s="5"/>
      <c r="Q3146" s="10"/>
      <c r="R3146" s="37"/>
      <c r="S3146" s="5"/>
      <c r="T3146" s="6"/>
      <c r="U3146" s="10"/>
      <c r="V3146" s="10"/>
      <c r="W3146" s="12"/>
      <c r="X3146" s="5"/>
      <c r="Y3146" s="11"/>
      <c r="Z3146" s="2"/>
      <c r="AA3146" s="64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2"/>
      <c r="DH3146" s="1"/>
      <c r="DI3146" s="1"/>
      <c r="DJ3146" s="1"/>
      <c r="DK3146" s="1"/>
      <c r="DL3146" s="1"/>
      <c r="DM3146" s="1"/>
    </row>
    <row r="3147" spans="1:117" x14ac:dyDescent="0.2">
      <c r="A3147" s="97"/>
      <c r="B3147" s="5"/>
      <c r="C3147" s="5"/>
      <c r="D3147" s="63"/>
      <c r="E3147" s="11"/>
      <c r="F3147" s="143"/>
      <c r="G3147" s="9"/>
      <c r="H3147" s="64"/>
      <c r="I3147" s="64"/>
      <c r="J3147" s="1"/>
      <c r="K3147" s="1"/>
      <c r="L3147" s="5"/>
      <c r="M3147" s="12"/>
      <c r="N3147" s="12"/>
      <c r="O3147" s="5"/>
      <c r="P3147" s="5"/>
      <c r="Q3147" s="10"/>
      <c r="R3147" s="37"/>
      <c r="S3147" s="5"/>
      <c r="T3147" s="6"/>
      <c r="U3147" s="10"/>
      <c r="V3147" s="10"/>
      <c r="W3147" s="12"/>
      <c r="X3147" s="5"/>
      <c r="Y3147" s="11"/>
      <c r="Z3147" s="2"/>
      <c r="AA3147" s="64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2"/>
      <c r="DH3147" s="1"/>
      <c r="DI3147" s="1"/>
      <c r="DJ3147" s="1"/>
      <c r="DK3147" s="1"/>
      <c r="DL3147" s="1"/>
      <c r="DM3147" s="1"/>
    </row>
    <row r="3148" spans="1:117" x14ac:dyDescent="0.2">
      <c r="A3148" s="97"/>
      <c r="B3148" s="5"/>
      <c r="C3148" s="5"/>
      <c r="D3148" s="63"/>
      <c r="E3148" s="11"/>
      <c r="F3148" s="143"/>
      <c r="G3148" s="9"/>
      <c r="H3148" s="64"/>
      <c r="I3148" s="64"/>
      <c r="J3148" s="1"/>
      <c r="K3148" s="1"/>
      <c r="L3148" s="5"/>
      <c r="M3148" s="12"/>
      <c r="N3148" s="12"/>
      <c r="O3148" s="5"/>
      <c r="P3148" s="5"/>
      <c r="Q3148" s="10"/>
      <c r="R3148" s="37"/>
      <c r="S3148" s="5"/>
      <c r="T3148" s="6"/>
      <c r="U3148" s="10"/>
      <c r="V3148" s="10"/>
      <c r="W3148" s="12"/>
      <c r="X3148" s="5"/>
      <c r="Y3148" s="11"/>
      <c r="Z3148" s="2"/>
      <c r="AA3148" s="64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2"/>
      <c r="DH3148" s="1"/>
      <c r="DI3148" s="1"/>
      <c r="DJ3148" s="1"/>
      <c r="DK3148" s="1"/>
      <c r="DL3148" s="1"/>
      <c r="DM3148" s="1"/>
    </row>
    <row r="3149" spans="1:117" x14ac:dyDescent="0.2">
      <c r="A3149" s="97"/>
      <c r="B3149" s="5"/>
      <c r="C3149" s="5"/>
      <c r="D3149" s="63"/>
      <c r="E3149" s="11"/>
      <c r="F3149" s="143"/>
      <c r="G3149" s="9"/>
      <c r="H3149" s="64"/>
      <c r="I3149" s="64"/>
      <c r="J3149" s="1"/>
      <c r="K3149" s="1"/>
      <c r="L3149" s="5"/>
      <c r="M3149" s="12"/>
      <c r="N3149" s="12"/>
      <c r="O3149" s="5"/>
      <c r="P3149" s="5"/>
      <c r="Q3149" s="10"/>
      <c r="R3149" s="37"/>
      <c r="S3149" s="5"/>
      <c r="T3149" s="6"/>
      <c r="U3149" s="10"/>
      <c r="V3149" s="10"/>
      <c r="W3149" s="12"/>
      <c r="X3149" s="5"/>
      <c r="Y3149" s="11"/>
      <c r="Z3149" s="2"/>
      <c r="AA3149" s="64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2"/>
      <c r="DH3149" s="1"/>
      <c r="DI3149" s="1"/>
      <c r="DJ3149" s="1"/>
      <c r="DK3149" s="1"/>
      <c r="DL3149" s="1"/>
      <c r="DM3149" s="1"/>
    </row>
    <row r="3150" spans="1:117" x14ac:dyDescent="0.2">
      <c r="A3150" s="97"/>
      <c r="B3150" s="5"/>
      <c r="C3150" s="5"/>
      <c r="D3150" s="63"/>
      <c r="E3150" s="11"/>
      <c r="F3150" s="143"/>
      <c r="G3150" s="9"/>
      <c r="H3150" s="64"/>
      <c r="I3150" s="64"/>
      <c r="J3150" s="1"/>
      <c r="K3150" s="1"/>
      <c r="L3150" s="5"/>
      <c r="M3150" s="12"/>
      <c r="N3150" s="12"/>
      <c r="O3150" s="5"/>
      <c r="P3150" s="5"/>
      <c r="Q3150" s="10"/>
      <c r="R3150" s="37"/>
      <c r="S3150" s="5"/>
      <c r="T3150" s="6"/>
      <c r="U3150" s="10"/>
      <c r="V3150" s="10"/>
      <c r="W3150" s="12"/>
      <c r="X3150" s="5"/>
      <c r="Y3150" s="11"/>
      <c r="Z3150" s="2"/>
      <c r="AA3150" s="64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2"/>
      <c r="DH3150" s="1"/>
      <c r="DI3150" s="1"/>
      <c r="DJ3150" s="1"/>
      <c r="DK3150" s="1"/>
      <c r="DL3150" s="1"/>
      <c r="DM3150" s="1"/>
    </row>
    <row r="3151" spans="1:117" x14ac:dyDescent="0.2">
      <c r="A3151" s="97"/>
      <c r="B3151" s="5"/>
      <c r="C3151" s="5"/>
      <c r="D3151" s="63"/>
      <c r="E3151" s="11"/>
      <c r="F3151" s="143"/>
      <c r="G3151" s="9"/>
      <c r="H3151" s="64"/>
      <c r="I3151" s="64"/>
      <c r="J3151" s="1"/>
      <c r="K3151" s="1"/>
      <c r="L3151" s="5"/>
      <c r="M3151" s="12"/>
      <c r="N3151" s="12"/>
      <c r="O3151" s="5"/>
      <c r="P3151" s="5"/>
      <c r="Q3151" s="10"/>
      <c r="R3151" s="37"/>
      <c r="S3151" s="5"/>
      <c r="T3151" s="6"/>
      <c r="U3151" s="10"/>
      <c r="V3151" s="10"/>
      <c r="W3151" s="12"/>
      <c r="X3151" s="5"/>
      <c r="Y3151" s="11"/>
      <c r="Z3151" s="2"/>
      <c r="AA3151" s="64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2"/>
      <c r="DH3151" s="1"/>
      <c r="DI3151" s="1"/>
      <c r="DJ3151" s="1"/>
      <c r="DK3151" s="1"/>
      <c r="DL3151" s="1"/>
      <c r="DM3151" s="1"/>
    </row>
    <row r="3152" spans="1:117" x14ac:dyDescent="0.2">
      <c r="A3152" s="97"/>
      <c r="B3152" s="5"/>
      <c r="C3152" s="5"/>
      <c r="D3152" s="63"/>
      <c r="E3152" s="11"/>
      <c r="F3152" s="143"/>
      <c r="G3152" s="9"/>
      <c r="H3152" s="64"/>
      <c r="I3152" s="64"/>
      <c r="J3152" s="1"/>
      <c r="K3152" s="1"/>
      <c r="L3152" s="5"/>
      <c r="M3152" s="12"/>
      <c r="N3152" s="12"/>
      <c r="O3152" s="5"/>
      <c r="P3152" s="5"/>
      <c r="Q3152" s="10"/>
      <c r="R3152" s="37"/>
      <c r="S3152" s="5"/>
      <c r="T3152" s="6"/>
      <c r="U3152" s="10"/>
      <c r="V3152" s="10"/>
      <c r="W3152" s="12"/>
      <c r="X3152" s="5"/>
      <c r="Y3152" s="11"/>
      <c r="Z3152" s="2"/>
      <c r="AA3152" s="64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2"/>
      <c r="DH3152" s="1"/>
      <c r="DI3152" s="1"/>
      <c r="DJ3152" s="1"/>
      <c r="DK3152" s="1"/>
      <c r="DL3152" s="1"/>
      <c r="DM3152" s="1"/>
    </row>
    <row r="3153" spans="1:117" x14ac:dyDescent="0.2">
      <c r="A3153" s="97"/>
      <c r="B3153" s="5"/>
      <c r="C3153" s="5"/>
      <c r="D3153" s="63"/>
      <c r="E3153" s="11"/>
      <c r="F3153" s="143"/>
      <c r="G3153" s="9"/>
      <c r="H3153" s="64"/>
      <c r="I3153" s="64"/>
      <c r="J3153" s="1"/>
      <c r="K3153" s="1"/>
      <c r="L3153" s="5"/>
      <c r="M3153" s="12"/>
      <c r="N3153" s="12"/>
      <c r="O3153" s="5"/>
      <c r="P3153" s="5"/>
      <c r="Q3153" s="10"/>
      <c r="R3153" s="37"/>
      <c r="S3153" s="5"/>
      <c r="T3153" s="6"/>
      <c r="U3153" s="10"/>
      <c r="V3153" s="10"/>
      <c r="W3153" s="12"/>
      <c r="X3153" s="5"/>
      <c r="Y3153" s="11"/>
      <c r="Z3153" s="2"/>
      <c r="AA3153" s="64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2"/>
      <c r="DH3153" s="1"/>
      <c r="DI3153" s="1"/>
      <c r="DJ3153" s="1"/>
      <c r="DK3153" s="1"/>
      <c r="DL3153" s="1"/>
      <c r="DM3153" s="1"/>
    </row>
    <row r="3154" spans="1:117" x14ac:dyDescent="0.2">
      <c r="A3154" s="97"/>
      <c r="B3154" s="5"/>
      <c r="C3154" s="5"/>
      <c r="D3154" s="63"/>
      <c r="E3154" s="11"/>
      <c r="F3154" s="143"/>
      <c r="G3154" s="9"/>
      <c r="H3154" s="64"/>
      <c r="I3154" s="64"/>
      <c r="J3154" s="1"/>
      <c r="K3154" s="1"/>
      <c r="L3154" s="5"/>
      <c r="M3154" s="12"/>
      <c r="N3154" s="12"/>
      <c r="O3154" s="5"/>
      <c r="P3154" s="5"/>
      <c r="Q3154" s="10"/>
      <c r="R3154" s="37"/>
      <c r="S3154" s="5"/>
      <c r="T3154" s="6"/>
      <c r="U3154" s="10"/>
      <c r="V3154" s="10"/>
      <c r="W3154" s="12"/>
      <c r="X3154" s="5"/>
      <c r="Y3154" s="11"/>
      <c r="Z3154" s="2"/>
      <c r="AA3154" s="64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2"/>
      <c r="DH3154" s="1"/>
      <c r="DI3154" s="1"/>
      <c r="DJ3154" s="1"/>
      <c r="DK3154" s="1"/>
      <c r="DL3154" s="1"/>
      <c r="DM3154" s="1"/>
    </row>
    <row r="3155" spans="1:117" x14ac:dyDescent="0.2">
      <c r="A3155" s="97"/>
      <c r="B3155" s="5"/>
      <c r="C3155" s="5"/>
      <c r="D3155" s="63"/>
      <c r="E3155" s="11"/>
      <c r="F3155" s="143"/>
      <c r="G3155" s="9"/>
      <c r="H3155" s="64"/>
      <c r="I3155" s="64"/>
      <c r="J3155" s="1"/>
      <c r="K3155" s="1"/>
      <c r="L3155" s="5"/>
      <c r="M3155" s="12"/>
      <c r="N3155" s="12"/>
      <c r="O3155" s="5"/>
      <c r="P3155" s="5"/>
      <c r="Q3155" s="10"/>
      <c r="R3155" s="37"/>
      <c r="S3155" s="5"/>
      <c r="T3155" s="6"/>
      <c r="U3155" s="10"/>
      <c r="V3155" s="10"/>
      <c r="W3155" s="12"/>
      <c r="X3155" s="5"/>
      <c r="Y3155" s="11"/>
      <c r="Z3155" s="2"/>
      <c r="AA3155" s="64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2"/>
      <c r="DH3155" s="1"/>
      <c r="DI3155" s="1"/>
      <c r="DJ3155" s="1"/>
      <c r="DK3155" s="1"/>
      <c r="DL3155" s="1"/>
      <c r="DM3155" s="1"/>
    </row>
    <row r="3156" spans="1:117" x14ac:dyDescent="0.2">
      <c r="A3156" s="97"/>
      <c r="B3156" s="5"/>
      <c r="C3156" s="5"/>
      <c r="D3156" s="63"/>
      <c r="E3156" s="11"/>
      <c r="F3156" s="143"/>
      <c r="G3156" s="9"/>
      <c r="H3156" s="64"/>
      <c r="I3156" s="64"/>
      <c r="J3156" s="1"/>
      <c r="K3156" s="1"/>
      <c r="L3156" s="5"/>
      <c r="M3156" s="12"/>
      <c r="N3156" s="12"/>
      <c r="O3156" s="5"/>
      <c r="P3156" s="5"/>
      <c r="Q3156" s="10"/>
      <c r="R3156" s="37"/>
      <c r="S3156" s="5"/>
      <c r="T3156" s="6"/>
      <c r="U3156" s="10"/>
      <c r="V3156" s="10"/>
      <c r="W3156" s="12"/>
      <c r="X3156" s="5"/>
      <c r="Y3156" s="11"/>
      <c r="Z3156" s="2"/>
      <c r="AA3156" s="64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2"/>
      <c r="DH3156" s="1"/>
      <c r="DI3156" s="1"/>
      <c r="DJ3156" s="1"/>
      <c r="DK3156" s="1"/>
      <c r="DL3156" s="1"/>
      <c r="DM3156" s="1"/>
    </row>
    <row r="3157" spans="1:117" x14ac:dyDescent="0.2">
      <c r="A3157" s="97"/>
      <c r="B3157" s="5"/>
      <c r="C3157" s="5"/>
      <c r="D3157" s="63"/>
      <c r="E3157" s="11"/>
      <c r="F3157" s="143"/>
      <c r="G3157" s="9"/>
      <c r="H3157" s="64"/>
      <c r="I3157" s="64"/>
      <c r="J3157" s="1"/>
      <c r="K3157" s="1"/>
      <c r="L3157" s="5"/>
      <c r="M3157" s="12"/>
      <c r="N3157" s="12"/>
      <c r="O3157" s="5"/>
      <c r="P3157" s="5"/>
      <c r="Q3157" s="10"/>
      <c r="R3157" s="37"/>
      <c r="S3157" s="5"/>
      <c r="T3157" s="6"/>
      <c r="U3157" s="10"/>
      <c r="V3157" s="10"/>
      <c r="W3157" s="12"/>
      <c r="X3157" s="5"/>
      <c r="Y3157" s="11"/>
      <c r="Z3157" s="2"/>
      <c r="AA3157" s="64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2"/>
      <c r="DH3157" s="1"/>
      <c r="DI3157" s="1"/>
      <c r="DJ3157" s="1"/>
      <c r="DK3157" s="1"/>
      <c r="DL3157" s="1"/>
      <c r="DM3157" s="1"/>
    </row>
    <row r="3158" spans="1:117" x14ac:dyDescent="0.2">
      <c r="A3158" s="97"/>
      <c r="B3158" s="5"/>
      <c r="C3158" s="5"/>
      <c r="D3158" s="63"/>
      <c r="E3158" s="11"/>
      <c r="F3158" s="143"/>
      <c r="G3158" s="9"/>
      <c r="H3158" s="64"/>
      <c r="I3158" s="64"/>
      <c r="J3158" s="1"/>
      <c r="K3158" s="1"/>
      <c r="L3158" s="5"/>
      <c r="M3158" s="12"/>
      <c r="N3158" s="12"/>
      <c r="O3158" s="5"/>
      <c r="P3158" s="5"/>
      <c r="Q3158" s="10"/>
      <c r="R3158" s="37"/>
      <c r="S3158" s="5"/>
      <c r="T3158" s="6"/>
      <c r="U3158" s="10"/>
      <c r="V3158" s="10"/>
      <c r="W3158" s="12"/>
      <c r="X3158" s="5"/>
      <c r="Y3158" s="11"/>
      <c r="Z3158" s="2"/>
      <c r="AA3158" s="64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2"/>
      <c r="DH3158" s="1"/>
      <c r="DI3158" s="1"/>
      <c r="DJ3158" s="1"/>
      <c r="DK3158" s="1"/>
      <c r="DL3158" s="1"/>
      <c r="DM3158" s="1"/>
    </row>
    <row r="3159" spans="1:117" x14ac:dyDescent="0.2">
      <c r="A3159" s="97"/>
      <c r="B3159" s="5"/>
      <c r="C3159" s="5"/>
      <c r="D3159" s="63"/>
      <c r="E3159" s="11"/>
      <c r="F3159" s="143"/>
      <c r="G3159" s="9"/>
      <c r="H3159" s="64"/>
      <c r="I3159" s="64"/>
      <c r="J3159" s="1"/>
      <c r="K3159" s="1"/>
      <c r="L3159" s="5"/>
      <c r="M3159" s="12"/>
      <c r="N3159" s="12"/>
      <c r="O3159" s="5"/>
      <c r="P3159" s="5"/>
      <c r="Q3159" s="10"/>
      <c r="R3159" s="37"/>
      <c r="S3159" s="5"/>
      <c r="T3159" s="6"/>
      <c r="U3159" s="10"/>
      <c r="V3159" s="10"/>
      <c r="W3159" s="12"/>
      <c r="X3159" s="5"/>
      <c r="Y3159" s="11"/>
      <c r="Z3159" s="2"/>
      <c r="AA3159" s="64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2"/>
      <c r="DH3159" s="1"/>
      <c r="DI3159" s="1"/>
      <c r="DJ3159" s="1"/>
      <c r="DK3159" s="1"/>
      <c r="DL3159" s="1"/>
      <c r="DM3159" s="1"/>
    </row>
    <row r="3160" spans="1:117" x14ac:dyDescent="0.2">
      <c r="A3160" s="97"/>
      <c r="B3160" s="5"/>
      <c r="C3160" s="5"/>
      <c r="D3160" s="63"/>
      <c r="E3160" s="11"/>
      <c r="F3160" s="143"/>
      <c r="G3160" s="9"/>
      <c r="H3160" s="64"/>
      <c r="I3160" s="64"/>
      <c r="J3160" s="1"/>
      <c r="K3160" s="1"/>
      <c r="L3160" s="5"/>
      <c r="M3160" s="12"/>
      <c r="N3160" s="12"/>
      <c r="O3160" s="5"/>
      <c r="P3160" s="5"/>
      <c r="Q3160" s="10"/>
      <c r="R3160" s="37"/>
      <c r="S3160" s="5"/>
      <c r="T3160" s="6"/>
      <c r="U3160" s="10"/>
      <c r="V3160" s="10"/>
      <c r="W3160" s="12"/>
      <c r="X3160" s="5"/>
      <c r="Y3160" s="11"/>
      <c r="Z3160" s="2"/>
      <c r="AA3160" s="64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2"/>
      <c r="DH3160" s="1"/>
      <c r="DI3160" s="1"/>
      <c r="DJ3160" s="1"/>
      <c r="DK3160" s="1"/>
      <c r="DL3160" s="1"/>
      <c r="DM3160" s="1"/>
    </row>
    <row r="3161" spans="1:117" x14ac:dyDescent="0.2">
      <c r="A3161" s="97"/>
      <c r="B3161" s="5"/>
      <c r="C3161" s="5"/>
      <c r="D3161" s="63"/>
      <c r="E3161" s="11"/>
      <c r="F3161" s="143"/>
      <c r="G3161" s="9"/>
      <c r="H3161" s="64"/>
      <c r="I3161" s="64"/>
      <c r="J3161" s="1"/>
      <c r="K3161" s="1"/>
      <c r="L3161" s="5"/>
      <c r="M3161" s="12"/>
      <c r="N3161" s="12"/>
      <c r="O3161" s="5"/>
      <c r="P3161" s="5"/>
      <c r="Q3161" s="10"/>
      <c r="R3161" s="37"/>
      <c r="S3161" s="5"/>
      <c r="T3161" s="6"/>
      <c r="U3161" s="10"/>
      <c r="V3161" s="10"/>
      <c r="W3161" s="12"/>
      <c r="X3161" s="5"/>
      <c r="Y3161" s="11"/>
      <c r="Z3161" s="2"/>
      <c r="AA3161" s="64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2"/>
      <c r="DH3161" s="1"/>
      <c r="DI3161" s="1"/>
      <c r="DJ3161" s="1"/>
      <c r="DK3161" s="1"/>
      <c r="DL3161" s="1"/>
      <c r="DM3161" s="1"/>
    </row>
    <row r="3162" spans="1:117" x14ac:dyDescent="0.2">
      <c r="A3162" s="97"/>
      <c r="B3162" s="5"/>
      <c r="C3162" s="5"/>
      <c r="D3162" s="63"/>
      <c r="E3162" s="11"/>
      <c r="F3162" s="143"/>
      <c r="G3162" s="9"/>
      <c r="H3162" s="64"/>
      <c r="I3162" s="64"/>
      <c r="J3162" s="1"/>
      <c r="K3162" s="1"/>
      <c r="L3162" s="5"/>
      <c r="M3162" s="12"/>
      <c r="N3162" s="12"/>
      <c r="O3162" s="5"/>
      <c r="P3162" s="5"/>
      <c r="Q3162" s="10"/>
      <c r="R3162" s="37"/>
      <c r="S3162" s="5"/>
      <c r="T3162" s="6"/>
      <c r="U3162" s="10"/>
      <c r="V3162" s="10"/>
      <c r="W3162" s="12"/>
      <c r="X3162" s="5"/>
      <c r="Y3162" s="11"/>
      <c r="Z3162" s="2"/>
      <c r="AA3162" s="64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2"/>
      <c r="DH3162" s="1"/>
      <c r="DI3162" s="1"/>
      <c r="DJ3162" s="1"/>
      <c r="DK3162" s="1"/>
      <c r="DL3162" s="1"/>
      <c r="DM3162" s="1"/>
    </row>
    <row r="3163" spans="1:117" x14ac:dyDescent="0.2">
      <c r="A3163" s="97"/>
      <c r="B3163" s="5"/>
      <c r="C3163" s="5"/>
      <c r="D3163" s="63"/>
      <c r="E3163" s="11"/>
      <c r="F3163" s="143"/>
      <c r="G3163" s="9"/>
      <c r="H3163" s="64"/>
      <c r="I3163" s="64"/>
      <c r="J3163" s="1"/>
      <c r="K3163" s="1"/>
      <c r="L3163" s="5"/>
      <c r="M3163" s="12"/>
      <c r="N3163" s="12"/>
      <c r="O3163" s="5"/>
      <c r="P3163" s="5"/>
      <c r="Q3163" s="10"/>
      <c r="R3163" s="37"/>
      <c r="S3163" s="5"/>
      <c r="T3163" s="6"/>
      <c r="U3163" s="10"/>
      <c r="V3163" s="10"/>
      <c r="W3163" s="12"/>
      <c r="X3163" s="5"/>
      <c r="Y3163" s="11"/>
      <c r="Z3163" s="2"/>
      <c r="AA3163" s="64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2"/>
      <c r="DH3163" s="1"/>
      <c r="DI3163" s="1"/>
      <c r="DJ3163" s="1"/>
      <c r="DK3163" s="1"/>
      <c r="DL3163" s="1"/>
      <c r="DM3163" s="1"/>
    </row>
    <row r="3164" spans="1:117" x14ac:dyDescent="0.2">
      <c r="A3164" s="97"/>
      <c r="B3164" s="5"/>
      <c r="C3164" s="5"/>
      <c r="D3164" s="63"/>
      <c r="E3164" s="11"/>
      <c r="F3164" s="143"/>
      <c r="G3164" s="9"/>
      <c r="H3164" s="64"/>
      <c r="I3164" s="64"/>
      <c r="J3164" s="1"/>
      <c r="K3164" s="1"/>
      <c r="L3164" s="5"/>
      <c r="M3164" s="12"/>
      <c r="N3164" s="12"/>
      <c r="O3164" s="5"/>
      <c r="P3164" s="5"/>
      <c r="Q3164" s="10"/>
      <c r="R3164" s="37"/>
      <c r="S3164" s="5"/>
      <c r="T3164" s="6"/>
      <c r="U3164" s="10"/>
      <c r="V3164" s="10"/>
      <c r="W3164" s="12"/>
      <c r="X3164" s="5"/>
      <c r="Y3164" s="11"/>
      <c r="Z3164" s="2"/>
      <c r="AA3164" s="64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2"/>
      <c r="DH3164" s="1"/>
      <c r="DI3164" s="1"/>
      <c r="DJ3164" s="1"/>
      <c r="DK3164" s="1"/>
      <c r="DL3164" s="1"/>
      <c r="DM3164" s="1"/>
    </row>
    <row r="3165" spans="1:117" x14ac:dyDescent="0.2">
      <c r="A3165" s="97"/>
      <c r="B3165" s="5"/>
      <c r="C3165" s="5"/>
      <c r="D3165" s="63"/>
      <c r="E3165" s="11"/>
      <c r="F3165" s="143"/>
      <c r="G3165" s="9"/>
      <c r="H3165" s="64"/>
      <c r="I3165" s="64"/>
      <c r="J3165" s="1"/>
      <c r="K3165" s="1"/>
      <c r="L3165" s="5"/>
      <c r="M3165" s="12"/>
      <c r="N3165" s="12"/>
      <c r="O3165" s="5"/>
      <c r="P3165" s="5"/>
      <c r="Q3165" s="10"/>
      <c r="R3165" s="37"/>
      <c r="S3165" s="5"/>
      <c r="T3165" s="6"/>
      <c r="U3165" s="10"/>
      <c r="V3165" s="10"/>
      <c r="W3165" s="12"/>
      <c r="X3165" s="5"/>
      <c r="Y3165" s="11"/>
      <c r="Z3165" s="2"/>
      <c r="AA3165" s="64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2"/>
      <c r="DH3165" s="1"/>
      <c r="DI3165" s="1"/>
      <c r="DJ3165" s="1"/>
      <c r="DK3165" s="1"/>
      <c r="DL3165" s="1"/>
      <c r="DM3165" s="1"/>
    </row>
    <row r="3166" spans="1:117" x14ac:dyDescent="0.2">
      <c r="A3166" s="97"/>
      <c r="B3166" s="5"/>
      <c r="C3166" s="5"/>
      <c r="D3166" s="63"/>
      <c r="E3166" s="11"/>
      <c r="F3166" s="143"/>
      <c r="G3166" s="9"/>
      <c r="H3166" s="64"/>
      <c r="I3166" s="64"/>
      <c r="J3166" s="1"/>
      <c r="K3166" s="1"/>
      <c r="L3166" s="5"/>
      <c r="M3166" s="12"/>
      <c r="N3166" s="12"/>
      <c r="O3166" s="5"/>
      <c r="P3166" s="5"/>
      <c r="Q3166" s="10"/>
      <c r="R3166" s="37"/>
      <c r="S3166" s="5"/>
      <c r="T3166" s="6"/>
      <c r="U3166" s="10"/>
      <c r="V3166" s="10"/>
      <c r="W3166" s="12"/>
      <c r="X3166" s="5"/>
      <c r="Y3166" s="11"/>
      <c r="Z3166" s="2"/>
      <c r="AA3166" s="64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2"/>
      <c r="DH3166" s="1"/>
      <c r="DI3166" s="1"/>
      <c r="DJ3166" s="1"/>
      <c r="DK3166" s="1"/>
      <c r="DL3166" s="1"/>
      <c r="DM3166" s="1"/>
    </row>
    <row r="3167" spans="1:117" x14ac:dyDescent="0.2">
      <c r="A3167" s="97"/>
      <c r="B3167" s="5"/>
      <c r="C3167" s="5"/>
      <c r="D3167" s="63"/>
      <c r="E3167" s="11"/>
      <c r="F3167" s="143"/>
      <c r="G3167" s="9"/>
      <c r="H3167" s="64"/>
      <c r="I3167" s="64"/>
      <c r="J3167" s="1"/>
      <c r="K3167" s="1"/>
      <c r="L3167" s="5"/>
      <c r="M3167" s="12"/>
      <c r="N3167" s="12"/>
      <c r="O3167" s="5"/>
      <c r="P3167" s="5"/>
      <c r="Q3167" s="10"/>
      <c r="R3167" s="37"/>
      <c r="S3167" s="5"/>
      <c r="T3167" s="6"/>
      <c r="U3167" s="10"/>
      <c r="V3167" s="10"/>
      <c r="W3167" s="12"/>
      <c r="X3167" s="5"/>
      <c r="Y3167" s="11"/>
      <c r="Z3167" s="2"/>
      <c r="AA3167" s="64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2"/>
      <c r="DH3167" s="1"/>
      <c r="DI3167" s="1"/>
      <c r="DJ3167" s="1"/>
      <c r="DK3167" s="1"/>
      <c r="DL3167" s="1"/>
      <c r="DM3167" s="1"/>
    </row>
    <row r="3168" spans="1:117" x14ac:dyDescent="0.2">
      <c r="A3168" s="97"/>
      <c r="B3168" s="5"/>
      <c r="C3168" s="5"/>
      <c r="D3168" s="63"/>
      <c r="E3168" s="11"/>
      <c r="F3168" s="143"/>
      <c r="G3168" s="9"/>
      <c r="H3168" s="64"/>
      <c r="I3168" s="64"/>
      <c r="J3168" s="1"/>
      <c r="K3168" s="1"/>
      <c r="L3168" s="5"/>
      <c r="M3168" s="12"/>
      <c r="N3168" s="12"/>
      <c r="O3168" s="5"/>
      <c r="P3168" s="5"/>
      <c r="Q3168" s="10"/>
      <c r="R3168" s="37"/>
      <c r="S3168" s="5"/>
      <c r="T3168" s="6"/>
      <c r="U3168" s="10"/>
      <c r="V3168" s="10"/>
      <c r="W3168" s="12"/>
      <c r="X3168" s="5"/>
      <c r="Y3168" s="11"/>
      <c r="Z3168" s="2"/>
      <c r="AA3168" s="64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2"/>
      <c r="DH3168" s="1"/>
      <c r="DI3168" s="1"/>
      <c r="DJ3168" s="1"/>
      <c r="DK3168" s="1"/>
      <c r="DL3168" s="1"/>
      <c r="DM3168" s="1"/>
    </row>
    <row r="3169" spans="1:117" x14ac:dyDescent="0.2">
      <c r="A3169" s="97"/>
      <c r="B3169" s="5"/>
      <c r="C3169" s="5"/>
      <c r="D3169" s="63"/>
      <c r="E3169" s="11"/>
      <c r="F3169" s="143"/>
      <c r="G3169" s="9"/>
      <c r="H3169" s="64"/>
      <c r="I3169" s="64"/>
      <c r="J3169" s="1"/>
      <c r="K3169" s="1"/>
      <c r="L3169" s="5"/>
      <c r="M3169" s="12"/>
      <c r="N3169" s="12"/>
      <c r="O3169" s="5"/>
      <c r="P3169" s="5"/>
      <c r="Q3169" s="10"/>
      <c r="R3169" s="37"/>
      <c r="S3169" s="5"/>
      <c r="T3169" s="6"/>
      <c r="U3169" s="10"/>
      <c r="V3169" s="10"/>
      <c r="W3169" s="12"/>
      <c r="X3169" s="5"/>
      <c r="Y3169" s="11"/>
      <c r="Z3169" s="2"/>
      <c r="AA3169" s="64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2"/>
      <c r="DH3169" s="1"/>
      <c r="DI3169" s="1"/>
      <c r="DJ3169" s="1"/>
      <c r="DK3169" s="1"/>
      <c r="DL3169" s="1"/>
      <c r="DM3169" s="1"/>
    </row>
    <row r="3170" spans="1:117" x14ac:dyDescent="0.2">
      <c r="A3170" s="97"/>
      <c r="B3170" s="5"/>
      <c r="C3170" s="5"/>
      <c r="D3170" s="63"/>
      <c r="E3170" s="11"/>
      <c r="F3170" s="143"/>
      <c r="G3170" s="9"/>
      <c r="H3170" s="64"/>
      <c r="I3170" s="64"/>
      <c r="J3170" s="1"/>
      <c r="K3170" s="1"/>
      <c r="L3170" s="5"/>
      <c r="M3170" s="12"/>
      <c r="N3170" s="12"/>
      <c r="O3170" s="5"/>
      <c r="P3170" s="5"/>
      <c r="Q3170" s="10"/>
      <c r="R3170" s="37"/>
      <c r="S3170" s="5"/>
      <c r="T3170" s="6"/>
      <c r="U3170" s="10"/>
      <c r="V3170" s="10"/>
      <c r="W3170" s="12"/>
      <c r="X3170" s="5"/>
      <c r="Y3170" s="11"/>
      <c r="Z3170" s="2"/>
      <c r="AA3170" s="64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2"/>
      <c r="DH3170" s="1"/>
      <c r="DI3170" s="1"/>
      <c r="DJ3170" s="1"/>
      <c r="DK3170" s="1"/>
      <c r="DL3170" s="1"/>
      <c r="DM3170" s="1"/>
    </row>
    <row r="3171" spans="1:117" x14ac:dyDescent="0.2">
      <c r="A3171" s="97"/>
      <c r="B3171" s="5"/>
      <c r="C3171" s="5"/>
      <c r="D3171" s="63"/>
      <c r="E3171" s="11"/>
      <c r="F3171" s="143"/>
      <c r="G3171" s="9"/>
      <c r="H3171" s="64"/>
      <c r="I3171" s="64"/>
      <c r="J3171" s="1"/>
      <c r="K3171" s="1"/>
      <c r="L3171" s="5"/>
      <c r="M3171" s="12"/>
      <c r="N3171" s="12"/>
      <c r="O3171" s="5"/>
      <c r="P3171" s="5"/>
      <c r="Q3171" s="10"/>
      <c r="R3171" s="37"/>
      <c r="S3171" s="5"/>
      <c r="T3171" s="6"/>
      <c r="U3171" s="10"/>
      <c r="V3171" s="10"/>
      <c r="W3171" s="12"/>
      <c r="X3171" s="5"/>
      <c r="Y3171" s="11"/>
      <c r="Z3171" s="2"/>
      <c r="AA3171" s="64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2"/>
      <c r="DH3171" s="1"/>
      <c r="DI3171" s="1"/>
      <c r="DJ3171" s="1"/>
      <c r="DK3171" s="1"/>
      <c r="DL3171" s="1"/>
      <c r="DM3171" s="1"/>
    </row>
    <row r="3172" spans="1:117" x14ac:dyDescent="0.2">
      <c r="A3172" s="97"/>
      <c r="B3172" s="5"/>
      <c r="C3172" s="5"/>
      <c r="D3172" s="63"/>
      <c r="E3172" s="11"/>
      <c r="F3172" s="143"/>
      <c r="G3172" s="9"/>
      <c r="H3172" s="64"/>
      <c r="I3172" s="64"/>
      <c r="J3172" s="1"/>
      <c r="K3172" s="1"/>
      <c r="L3172" s="5"/>
      <c r="M3172" s="12"/>
      <c r="N3172" s="12"/>
      <c r="O3172" s="5"/>
      <c r="P3172" s="5"/>
      <c r="Q3172" s="10"/>
      <c r="R3172" s="37"/>
      <c r="S3172" s="5"/>
      <c r="T3172" s="6"/>
      <c r="U3172" s="10"/>
      <c r="V3172" s="10"/>
      <c r="W3172" s="12"/>
      <c r="X3172" s="5"/>
      <c r="Y3172" s="11"/>
      <c r="Z3172" s="2"/>
      <c r="AA3172" s="64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2"/>
      <c r="DH3172" s="1"/>
      <c r="DI3172" s="1"/>
      <c r="DJ3172" s="1"/>
      <c r="DK3172" s="1"/>
      <c r="DL3172" s="1"/>
      <c r="DM3172" s="1"/>
    </row>
    <row r="3173" spans="1:117" x14ac:dyDescent="0.2">
      <c r="A3173" s="97"/>
      <c r="B3173" s="5"/>
      <c r="C3173" s="5"/>
      <c r="D3173" s="63"/>
      <c r="E3173" s="11"/>
      <c r="F3173" s="143"/>
      <c r="G3173" s="9"/>
      <c r="H3173" s="64"/>
      <c r="I3173" s="64"/>
      <c r="J3173" s="1"/>
      <c r="K3173" s="1"/>
      <c r="L3173" s="5"/>
      <c r="M3173" s="12"/>
      <c r="N3173" s="12"/>
      <c r="O3173" s="5"/>
      <c r="P3173" s="5"/>
      <c r="Q3173" s="10"/>
      <c r="R3173" s="37"/>
      <c r="S3173" s="5"/>
      <c r="T3173" s="6"/>
      <c r="U3173" s="10"/>
      <c r="V3173" s="10"/>
      <c r="W3173" s="12"/>
      <c r="X3173" s="5"/>
      <c r="Y3173" s="11"/>
      <c r="Z3173" s="2"/>
      <c r="AA3173" s="64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2"/>
      <c r="DH3173" s="1"/>
      <c r="DI3173" s="1"/>
      <c r="DJ3173" s="1"/>
      <c r="DK3173" s="1"/>
      <c r="DL3173" s="1"/>
      <c r="DM3173" s="1"/>
    </row>
    <row r="3174" spans="1:117" x14ac:dyDescent="0.2">
      <c r="A3174" s="97"/>
      <c r="B3174" s="5"/>
      <c r="C3174" s="5"/>
      <c r="D3174" s="63"/>
      <c r="E3174" s="11"/>
      <c r="F3174" s="143"/>
      <c r="G3174" s="9"/>
      <c r="H3174" s="64"/>
      <c r="I3174" s="64"/>
      <c r="J3174" s="1"/>
      <c r="K3174" s="1"/>
      <c r="L3174" s="5"/>
      <c r="M3174" s="12"/>
      <c r="N3174" s="12"/>
      <c r="O3174" s="5"/>
      <c r="P3174" s="5"/>
      <c r="Q3174" s="10"/>
      <c r="R3174" s="37"/>
      <c r="S3174" s="5"/>
      <c r="T3174" s="6"/>
      <c r="U3174" s="10"/>
      <c r="V3174" s="10"/>
      <c r="W3174" s="12"/>
      <c r="X3174" s="5"/>
      <c r="Y3174" s="11"/>
      <c r="Z3174" s="2"/>
      <c r="AA3174" s="64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2"/>
      <c r="DH3174" s="1"/>
      <c r="DI3174" s="1"/>
      <c r="DJ3174" s="1"/>
      <c r="DK3174" s="1"/>
      <c r="DL3174" s="1"/>
      <c r="DM3174" s="1"/>
    </row>
    <row r="3175" spans="1:117" x14ac:dyDescent="0.2">
      <c r="A3175" s="97"/>
      <c r="B3175" s="5"/>
      <c r="C3175" s="5"/>
      <c r="D3175" s="63"/>
      <c r="E3175" s="11"/>
      <c r="F3175" s="143"/>
      <c r="G3175" s="9"/>
      <c r="H3175" s="64"/>
      <c r="I3175" s="64"/>
      <c r="J3175" s="1"/>
      <c r="K3175" s="1"/>
      <c r="L3175" s="5"/>
      <c r="M3175" s="12"/>
      <c r="N3175" s="12"/>
      <c r="O3175" s="5"/>
      <c r="P3175" s="5"/>
      <c r="Q3175" s="10"/>
      <c r="R3175" s="37"/>
      <c r="S3175" s="5"/>
      <c r="T3175" s="6"/>
      <c r="U3175" s="10"/>
      <c r="V3175" s="10"/>
      <c r="W3175" s="12"/>
      <c r="X3175" s="5"/>
      <c r="Y3175" s="11"/>
      <c r="Z3175" s="2"/>
      <c r="AA3175" s="64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2"/>
      <c r="DH3175" s="1"/>
      <c r="DI3175" s="1"/>
      <c r="DJ3175" s="1"/>
      <c r="DK3175" s="1"/>
      <c r="DL3175" s="1"/>
      <c r="DM3175" s="1"/>
    </row>
    <row r="3176" spans="1:117" x14ac:dyDescent="0.2">
      <c r="A3176" s="97"/>
      <c r="B3176" s="5"/>
      <c r="C3176" s="5"/>
      <c r="D3176" s="63"/>
      <c r="E3176" s="11"/>
      <c r="F3176" s="143"/>
      <c r="G3176" s="9"/>
      <c r="H3176" s="64"/>
      <c r="I3176" s="64"/>
      <c r="J3176" s="1"/>
      <c r="K3176" s="1"/>
      <c r="L3176" s="5"/>
      <c r="M3176" s="12"/>
      <c r="N3176" s="12"/>
      <c r="O3176" s="5"/>
      <c r="P3176" s="5"/>
      <c r="Q3176" s="10"/>
      <c r="R3176" s="37"/>
      <c r="S3176" s="5"/>
      <c r="T3176" s="6"/>
      <c r="U3176" s="10"/>
      <c r="V3176" s="10"/>
      <c r="W3176" s="12"/>
      <c r="X3176" s="5"/>
      <c r="Y3176" s="11"/>
      <c r="Z3176" s="2"/>
      <c r="AA3176" s="64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2"/>
      <c r="DH3176" s="1"/>
      <c r="DI3176" s="1"/>
      <c r="DJ3176" s="1"/>
      <c r="DK3176" s="1"/>
      <c r="DL3176" s="1"/>
      <c r="DM3176" s="1"/>
    </row>
    <row r="3177" spans="1:117" x14ac:dyDescent="0.2">
      <c r="A3177" s="97"/>
      <c r="B3177" s="5"/>
      <c r="C3177" s="5"/>
      <c r="D3177" s="63"/>
      <c r="E3177" s="11"/>
      <c r="F3177" s="143"/>
      <c r="G3177" s="9"/>
      <c r="H3177" s="64"/>
      <c r="I3177" s="64"/>
      <c r="J3177" s="1"/>
      <c r="K3177" s="1"/>
      <c r="L3177" s="5"/>
      <c r="M3177" s="12"/>
      <c r="N3177" s="12"/>
      <c r="O3177" s="5"/>
      <c r="P3177" s="5"/>
      <c r="Q3177" s="10"/>
      <c r="R3177" s="37"/>
      <c r="S3177" s="5"/>
      <c r="T3177" s="6"/>
      <c r="U3177" s="10"/>
      <c r="V3177" s="10"/>
      <c r="W3177" s="12"/>
      <c r="X3177" s="5"/>
      <c r="Y3177" s="11"/>
      <c r="Z3177" s="2"/>
      <c r="AA3177" s="64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2"/>
      <c r="DH3177" s="1"/>
      <c r="DI3177" s="1"/>
      <c r="DJ3177" s="1"/>
      <c r="DK3177" s="1"/>
      <c r="DL3177" s="1"/>
      <c r="DM3177" s="1"/>
    </row>
    <row r="3178" spans="1:117" x14ac:dyDescent="0.2">
      <c r="A3178" s="97"/>
      <c r="B3178" s="5"/>
      <c r="C3178" s="5"/>
      <c r="D3178" s="63"/>
      <c r="E3178" s="11"/>
      <c r="F3178" s="143"/>
      <c r="G3178" s="9"/>
      <c r="H3178" s="64"/>
      <c r="I3178" s="64"/>
      <c r="J3178" s="1"/>
      <c r="K3178" s="1"/>
      <c r="L3178" s="5"/>
      <c r="M3178" s="12"/>
      <c r="N3178" s="12"/>
      <c r="O3178" s="5"/>
      <c r="P3178" s="5"/>
      <c r="Q3178" s="10"/>
      <c r="R3178" s="37"/>
      <c r="S3178" s="5"/>
      <c r="T3178" s="6"/>
      <c r="U3178" s="10"/>
      <c r="V3178" s="10"/>
      <c r="W3178" s="12"/>
      <c r="X3178" s="5"/>
      <c r="Y3178" s="11"/>
      <c r="Z3178" s="2"/>
      <c r="AA3178" s="64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2"/>
      <c r="DH3178" s="1"/>
      <c r="DI3178" s="1"/>
      <c r="DJ3178" s="1"/>
      <c r="DK3178" s="1"/>
      <c r="DL3178" s="1"/>
      <c r="DM3178" s="1"/>
    </row>
    <row r="3179" spans="1:117" x14ac:dyDescent="0.2">
      <c r="A3179" s="97"/>
      <c r="B3179" s="5"/>
      <c r="C3179" s="5"/>
      <c r="D3179" s="63"/>
      <c r="E3179" s="11"/>
      <c r="F3179" s="143"/>
      <c r="G3179" s="9"/>
      <c r="H3179" s="64"/>
      <c r="I3179" s="64"/>
      <c r="J3179" s="1"/>
      <c r="K3179" s="1"/>
      <c r="L3179" s="5"/>
      <c r="M3179" s="12"/>
      <c r="N3179" s="12"/>
      <c r="O3179" s="5"/>
      <c r="P3179" s="5"/>
      <c r="Q3179" s="10"/>
      <c r="R3179" s="37"/>
      <c r="S3179" s="5"/>
      <c r="T3179" s="6"/>
      <c r="U3179" s="10"/>
      <c r="V3179" s="10"/>
      <c r="W3179" s="12"/>
      <c r="X3179" s="5"/>
      <c r="Y3179" s="11"/>
      <c r="Z3179" s="2"/>
      <c r="AA3179" s="64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2"/>
      <c r="DH3179" s="1"/>
      <c r="DI3179" s="1"/>
      <c r="DJ3179" s="1"/>
      <c r="DK3179" s="1"/>
      <c r="DL3179" s="1"/>
      <c r="DM3179" s="1"/>
    </row>
    <row r="3180" spans="1:117" x14ac:dyDescent="0.2">
      <c r="A3180" s="97"/>
      <c r="B3180" s="5"/>
      <c r="C3180" s="5"/>
      <c r="D3180" s="63"/>
      <c r="E3180" s="11"/>
      <c r="F3180" s="143"/>
      <c r="G3180" s="9"/>
      <c r="H3180" s="64"/>
      <c r="I3180" s="64"/>
      <c r="J3180" s="1"/>
      <c r="K3180" s="1"/>
      <c r="L3180" s="5"/>
      <c r="M3180" s="12"/>
      <c r="N3180" s="12"/>
      <c r="O3180" s="5"/>
      <c r="P3180" s="5"/>
      <c r="Q3180" s="10"/>
      <c r="R3180" s="37"/>
      <c r="S3180" s="5"/>
      <c r="T3180" s="6"/>
      <c r="U3180" s="10"/>
      <c r="V3180" s="10"/>
      <c r="W3180" s="12"/>
      <c r="X3180" s="5"/>
      <c r="Y3180" s="11"/>
      <c r="Z3180" s="2"/>
      <c r="AA3180" s="64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2"/>
      <c r="DH3180" s="1"/>
      <c r="DI3180" s="1"/>
      <c r="DJ3180" s="1"/>
      <c r="DK3180" s="1"/>
      <c r="DL3180" s="1"/>
      <c r="DM3180" s="1"/>
    </row>
    <row r="3181" spans="1:117" x14ac:dyDescent="0.2">
      <c r="A3181" s="97"/>
      <c r="B3181" s="5"/>
      <c r="C3181" s="5"/>
      <c r="D3181" s="63"/>
      <c r="E3181" s="11"/>
      <c r="F3181" s="143"/>
      <c r="G3181" s="9"/>
      <c r="H3181" s="64"/>
      <c r="I3181" s="64"/>
      <c r="J3181" s="1"/>
      <c r="K3181" s="1"/>
      <c r="L3181" s="5"/>
      <c r="M3181" s="12"/>
      <c r="N3181" s="12"/>
      <c r="O3181" s="5"/>
      <c r="P3181" s="5"/>
      <c r="Q3181" s="10"/>
      <c r="R3181" s="37"/>
      <c r="S3181" s="5"/>
      <c r="T3181" s="6"/>
      <c r="U3181" s="10"/>
      <c r="V3181" s="10"/>
      <c r="W3181" s="12"/>
      <c r="X3181" s="5"/>
      <c r="Y3181" s="11"/>
      <c r="Z3181" s="2"/>
      <c r="AA3181" s="64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2"/>
      <c r="DH3181" s="1"/>
      <c r="DI3181" s="1"/>
      <c r="DJ3181" s="1"/>
      <c r="DK3181" s="1"/>
      <c r="DL3181" s="1"/>
      <c r="DM3181" s="1"/>
    </row>
    <row r="3182" spans="1:117" x14ac:dyDescent="0.2">
      <c r="A3182" s="97"/>
      <c r="B3182" s="5"/>
      <c r="C3182" s="5"/>
      <c r="D3182" s="63"/>
      <c r="E3182" s="11"/>
      <c r="F3182" s="143"/>
      <c r="G3182" s="9"/>
      <c r="H3182" s="64"/>
      <c r="I3182" s="64"/>
      <c r="J3182" s="1"/>
      <c r="K3182" s="1"/>
      <c r="L3182" s="5"/>
      <c r="M3182" s="12"/>
      <c r="N3182" s="12"/>
      <c r="O3182" s="5"/>
      <c r="P3182" s="5"/>
      <c r="Q3182" s="10"/>
      <c r="R3182" s="37"/>
      <c r="S3182" s="5"/>
      <c r="T3182" s="6"/>
      <c r="U3182" s="10"/>
      <c r="V3182" s="10"/>
      <c r="W3182" s="12"/>
      <c r="X3182" s="5"/>
      <c r="Y3182" s="11"/>
      <c r="Z3182" s="2"/>
      <c r="AA3182" s="64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2"/>
      <c r="DH3182" s="1"/>
      <c r="DI3182" s="1"/>
      <c r="DJ3182" s="1"/>
      <c r="DK3182" s="1"/>
      <c r="DL3182" s="1"/>
      <c r="DM3182" s="1"/>
    </row>
    <row r="3183" spans="1:117" x14ac:dyDescent="0.2">
      <c r="A3183" s="97"/>
      <c r="B3183" s="5"/>
      <c r="C3183" s="5"/>
      <c r="D3183" s="63"/>
      <c r="E3183" s="11"/>
      <c r="F3183" s="143"/>
      <c r="G3183" s="9"/>
      <c r="H3183" s="64"/>
      <c r="I3183" s="64"/>
      <c r="J3183" s="1"/>
      <c r="K3183" s="1"/>
      <c r="L3183" s="5"/>
      <c r="M3183" s="12"/>
      <c r="N3183" s="12"/>
      <c r="O3183" s="5"/>
      <c r="P3183" s="5"/>
      <c r="Q3183" s="10"/>
      <c r="R3183" s="37"/>
      <c r="S3183" s="5"/>
      <c r="T3183" s="6"/>
      <c r="U3183" s="10"/>
      <c r="V3183" s="10"/>
      <c r="W3183" s="12"/>
      <c r="X3183" s="5"/>
      <c r="Y3183" s="11"/>
      <c r="Z3183" s="2"/>
      <c r="AA3183" s="64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2"/>
      <c r="DH3183" s="1"/>
      <c r="DI3183" s="1"/>
      <c r="DJ3183" s="1"/>
      <c r="DK3183" s="1"/>
      <c r="DL3183" s="1"/>
      <c r="DM3183" s="1"/>
    </row>
    <row r="3184" spans="1:117" x14ac:dyDescent="0.2">
      <c r="A3184" s="97"/>
      <c r="B3184" s="5"/>
      <c r="C3184" s="5"/>
      <c r="D3184" s="63"/>
      <c r="E3184" s="11"/>
      <c r="F3184" s="143"/>
      <c r="G3184" s="9"/>
      <c r="H3184" s="64"/>
      <c r="I3184" s="64"/>
      <c r="J3184" s="1"/>
      <c r="K3184" s="1"/>
      <c r="L3184" s="5"/>
      <c r="M3184" s="12"/>
      <c r="N3184" s="12"/>
      <c r="O3184" s="5"/>
      <c r="P3184" s="5"/>
      <c r="Q3184" s="10"/>
      <c r="R3184" s="37"/>
      <c r="S3184" s="5"/>
      <c r="T3184" s="6"/>
      <c r="U3184" s="10"/>
      <c r="V3184" s="10"/>
      <c r="W3184" s="12"/>
      <c r="X3184" s="5"/>
      <c r="Y3184" s="11"/>
      <c r="Z3184" s="2"/>
      <c r="AA3184" s="64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2"/>
      <c r="DH3184" s="1"/>
      <c r="DI3184" s="1"/>
      <c r="DJ3184" s="1"/>
      <c r="DK3184" s="1"/>
      <c r="DL3184" s="1"/>
      <c r="DM3184" s="1"/>
    </row>
    <row r="3185" spans="1:117" x14ac:dyDescent="0.2">
      <c r="A3185" s="97"/>
      <c r="B3185" s="5"/>
      <c r="C3185" s="5"/>
      <c r="D3185" s="63"/>
      <c r="E3185" s="11"/>
      <c r="F3185" s="143"/>
      <c r="G3185" s="9"/>
      <c r="H3185" s="64"/>
      <c r="I3185" s="64"/>
      <c r="J3185" s="1"/>
      <c r="K3185" s="1"/>
      <c r="L3185" s="5"/>
      <c r="M3185" s="12"/>
      <c r="N3185" s="12"/>
      <c r="O3185" s="5"/>
      <c r="P3185" s="5"/>
      <c r="Q3185" s="10"/>
      <c r="R3185" s="37"/>
      <c r="S3185" s="5"/>
      <c r="T3185" s="6"/>
      <c r="U3185" s="10"/>
      <c r="V3185" s="10"/>
      <c r="W3185" s="12"/>
      <c r="X3185" s="5"/>
      <c r="Y3185" s="11"/>
      <c r="Z3185" s="2"/>
      <c r="AA3185" s="64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2"/>
      <c r="DH3185" s="1"/>
      <c r="DI3185" s="1"/>
      <c r="DJ3185" s="1"/>
      <c r="DK3185" s="1"/>
      <c r="DL3185" s="1"/>
      <c r="DM3185" s="1"/>
    </row>
    <row r="3186" spans="1:117" x14ac:dyDescent="0.2">
      <c r="A3186" s="97"/>
      <c r="B3186" s="5"/>
      <c r="C3186" s="5"/>
      <c r="D3186" s="63"/>
      <c r="E3186" s="11"/>
      <c r="F3186" s="143"/>
      <c r="G3186" s="9"/>
      <c r="H3186" s="64"/>
      <c r="I3186" s="64"/>
      <c r="J3186" s="1"/>
      <c r="K3186" s="1"/>
      <c r="L3186" s="5"/>
      <c r="M3186" s="12"/>
      <c r="N3186" s="12"/>
      <c r="O3186" s="5"/>
      <c r="P3186" s="5"/>
      <c r="Q3186" s="10"/>
      <c r="R3186" s="37"/>
      <c r="S3186" s="5"/>
      <c r="T3186" s="6"/>
      <c r="U3186" s="10"/>
      <c r="V3186" s="10"/>
      <c r="W3186" s="12"/>
      <c r="X3186" s="5"/>
      <c r="Y3186" s="11"/>
      <c r="Z3186" s="2"/>
      <c r="AA3186" s="64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2"/>
      <c r="DH3186" s="1"/>
      <c r="DI3186" s="1"/>
      <c r="DJ3186" s="1"/>
      <c r="DK3186" s="1"/>
      <c r="DL3186" s="1"/>
      <c r="DM3186" s="1"/>
    </row>
    <row r="3187" spans="1:117" x14ac:dyDescent="0.2">
      <c r="A3187" s="97"/>
      <c r="B3187" s="5"/>
      <c r="C3187" s="5"/>
      <c r="D3187" s="63"/>
      <c r="E3187" s="11"/>
      <c r="F3187" s="143"/>
      <c r="G3187" s="9"/>
      <c r="H3187" s="64"/>
      <c r="I3187" s="64"/>
      <c r="J3187" s="1"/>
      <c r="K3187" s="1"/>
      <c r="L3187" s="5"/>
      <c r="M3187" s="12"/>
      <c r="N3187" s="12"/>
      <c r="O3187" s="5"/>
      <c r="P3187" s="5"/>
      <c r="Q3187" s="10"/>
      <c r="R3187" s="37"/>
      <c r="S3187" s="5"/>
      <c r="T3187" s="6"/>
      <c r="U3187" s="10"/>
      <c r="V3187" s="10"/>
      <c r="W3187" s="12"/>
      <c r="X3187" s="5"/>
      <c r="Y3187" s="11"/>
      <c r="Z3187" s="2"/>
      <c r="AA3187" s="64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2"/>
      <c r="DH3187" s="1"/>
      <c r="DI3187" s="1"/>
      <c r="DJ3187" s="1"/>
      <c r="DK3187" s="1"/>
      <c r="DL3187" s="1"/>
      <c r="DM3187" s="1"/>
    </row>
    <row r="3188" spans="1:117" x14ac:dyDescent="0.2">
      <c r="A3188" s="97"/>
      <c r="B3188" s="5"/>
      <c r="C3188" s="5"/>
      <c r="D3188" s="63"/>
      <c r="E3188" s="11"/>
      <c r="F3188" s="143"/>
      <c r="G3188" s="9"/>
      <c r="H3188" s="64"/>
      <c r="I3188" s="64"/>
      <c r="J3188" s="1"/>
      <c r="K3188" s="1"/>
      <c r="L3188" s="5"/>
      <c r="M3188" s="12"/>
      <c r="N3188" s="12"/>
      <c r="O3188" s="5"/>
      <c r="P3188" s="5"/>
      <c r="Q3188" s="10"/>
      <c r="R3188" s="37"/>
      <c r="S3188" s="5"/>
      <c r="T3188" s="6"/>
      <c r="U3188" s="10"/>
      <c r="V3188" s="10"/>
      <c r="W3188" s="12"/>
      <c r="X3188" s="5"/>
      <c r="Y3188" s="11"/>
      <c r="Z3188" s="2"/>
      <c r="AA3188" s="64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2"/>
      <c r="DH3188" s="1"/>
      <c r="DI3188" s="1"/>
      <c r="DJ3188" s="1"/>
      <c r="DK3188" s="1"/>
      <c r="DL3188" s="1"/>
      <c r="DM3188" s="1"/>
    </row>
    <row r="3189" spans="1:117" x14ac:dyDescent="0.2">
      <c r="A3189" s="97"/>
      <c r="B3189" s="5"/>
      <c r="C3189" s="5"/>
      <c r="D3189" s="63"/>
      <c r="E3189" s="11"/>
      <c r="F3189" s="143"/>
      <c r="G3189" s="9"/>
      <c r="H3189" s="64"/>
      <c r="I3189" s="64"/>
      <c r="J3189" s="1"/>
      <c r="K3189" s="1"/>
      <c r="L3189" s="5"/>
      <c r="M3189" s="12"/>
      <c r="N3189" s="12"/>
      <c r="O3189" s="5"/>
      <c r="P3189" s="5"/>
      <c r="Q3189" s="10"/>
      <c r="R3189" s="37"/>
      <c r="S3189" s="5"/>
      <c r="T3189" s="6"/>
      <c r="U3189" s="10"/>
      <c r="V3189" s="10"/>
      <c r="W3189" s="12"/>
      <c r="X3189" s="5"/>
      <c r="Y3189" s="11"/>
      <c r="Z3189" s="2"/>
      <c r="AA3189" s="64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2"/>
      <c r="DH3189" s="1"/>
      <c r="DI3189" s="1"/>
      <c r="DJ3189" s="1"/>
      <c r="DK3189" s="1"/>
      <c r="DL3189" s="1"/>
      <c r="DM3189" s="1"/>
    </row>
    <row r="3190" spans="1:117" x14ac:dyDescent="0.2">
      <c r="A3190" s="97"/>
      <c r="B3190" s="5"/>
      <c r="C3190" s="5"/>
      <c r="D3190" s="63"/>
      <c r="E3190" s="11"/>
      <c r="F3190" s="143"/>
      <c r="G3190" s="9"/>
      <c r="H3190" s="64"/>
      <c r="I3190" s="64"/>
      <c r="J3190" s="1"/>
      <c r="K3190" s="1"/>
      <c r="L3190" s="5"/>
      <c r="M3190" s="12"/>
      <c r="N3190" s="12"/>
      <c r="O3190" s="5"/>
      <c r="P3190" s="5"/>
      <c r="Q3190" s="10"/>
      <c r="R3190" s="37"/>
      <c r="S3190" s="5"/>
      <c r="T3190" s="6"/>
      <c r="U3190" s="10"/>
      <c r="V3190" s="10"/>
      <c r="W3190" s="12"/>
      <c r="X3190" s="5"/>
      <c r="Y3190" s="11"/>
      <c r="Z3190" s="2"/>
      <c r="AA3190" s="64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2"/>
      <c r="DH3190" s="1"/>
      <c r="DI3190" s="1"/>
      <c r="DJ3190" s="1"/>
      <c r="DK3190" s="1"/>
      <c r="DL3190" s="1"/>
      <c r="DM3190" s="1"/>
    </row>
    <row r="3191" spans="1:117" x14ac:dyDescent="0.2">
      <c r="A3191" s="97"/>
      <c r="B3191" s="5"/>
      <c r="C3191" s="5"/>
      <c r="D3191" s="63"/>
      <c r="E3191" s="11"/>
      <c r="F3191" s="143"/>
      <c r="G3191" s="9"/>
      <c r="H3191" s="64"/>
      <c r="I3191" s="64"/>
      <c r="J3191" s="1"/>
      <c r="K3191" s="1"/>
      <c r="L3191" s="5"/>
      <c r="M3191" s="12"/>
      <c r="N3191" s="12"/>
      <c r="O3191" s="5"/>
      <c r="P3191" s="5"/>
      <c r="Q3191" s="10"/>
      <c r="R3191" s="37"/>
      <c r="S3191" s="5"/>
      <c r="T3191" s="6"/>
      <c r="U3191" s="10"/>
      <c r="V3191" s="10"/>
      <c r="W3191" s="12"/>
      <c r="X3191" s="5"/>
      <c r="Y3191" s="11"/>
      <c r="Z3191" s="2"/>
      <c r="AA3191" s="64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2"/>
      <c r="DH3191" s="1"/>
      <c r="DI3191" s="1"/>
      <c r="DJ3191" s="1"/>
      <c r="DK3191" s="1"/>
      <c r="DL3191" s="1"/>
      <c r="DM3191" s="1"/>
    </row>
    <row r="3192" spans="1:117" x14ac:dyDescent="0.2">
      <c r="A3192" s="97"/>
      <c r="B3192" s="5"/>
      <c r="C3192" s="5"/>
      <c r="D3192" s="63"/>
      <c r="E3192" s="11"/>
      <c r="F3192" s="143"/>
      <c r="G3192" s="9"/>
      <c r="H3192" s="64"/>
      <c r="I3192" s="64"/>
      <c r="J3192" s="1"/>
      <c r="K3192" s="1"/>
      <c r="L3192" s="5"/>
      <c r="M3192" s="12"/>
      <c r="N3192" s="12"/>
      <c r="O3192" s="5"/>
      <c r="P3192" s="5"/>
      <c r="Q3192" s="10"/>
      <c r="R3192" s="37"/>
      <c r="S3192" s="5"/>
      <c r="T3192" s="6"/>
      <c r="U3192" s="10"/>
      <c r="V3192" s="10"/>
      <c r="W3192" s="12"/>
      <c r="X3192" s="5"/>
      <c r="Y3192" s="11"/>
      <c r="Z3192" s="2"/>
      <c r="AA3192" s="64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2"/>
      <c r="DH3192" s="1"/>
      <c r="DI3192" s="1"/>
      <c r="DJ3192" s="1"/>
      <c r="DK3192" s="1"/>
      <c r="DL3192" s="1"/>
      <c r="DM3192" s="1"/>
    </row>
    <row r="3193" spans="1:117" x14ac:dyDescent="0.2">
      <c r="A3193" s="97"/>
      <c r="B3193" s="5"/>
      <c r="C3193" s="5"/>
      <c r="D3193" s="63"/>
      <c r="E3193" s="11"/>
      <c r="F3193" s="143"/>
      <c r="G3193" s="9"/>
      <c r="H3193" s="64"/>
      <c r="I3193" s="64"/>
      <c r="J3193" s="1"/>
      <c r="K3193" s="1"/>
      <c r="L3193" s="5"/>
      <c r="M3193" s="12"/>
      <c r="N3193" s="12"/>
      <c r="O3193" s="5"/>
      <c r="P3193" s="5"/>
      <c r="Q3193" s="10"/>
      <c r="R3193" s="37"/>
      <c r="S3193" s="5"/>
      <c r="T3193" s="6"/>
      <c r="U3193" s="10"/>
      <c r="V3193" s="10"/>
      <c r="W3193" s="12"/>
      <c r="X3193" s="5"/>
      <c r="Y3193" s="11"/>
      <c r="Z3193" s="2"/>
      <c r="AA3193" s="64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2"/>
      <c r="DH3193" s="1"/>
      <c r="DI3193" s="1"/>
      <c r="DJ3193" s="1"/>
      <c r="DK3193" s="1"/>
      <c r="DL3193" s="1"/>
      <c r="DM3193" s="1"/>
    </row>
    <row r="3194" spans="1:117" x14ac:dyDescent="0.2">
      <c r="A3194" s="97"/>
      <c r="B3194" s="5"/>
      <c r="C3194" s="5"/>
      <c r="D3194" s="63"/>
      <c r="E3194" s="11"/>
      <c r="F3194" s="143"/>
      <c r="G3194" s="9"/>
      <c r="H3194" s="64"/>
      <c r="I3194" s="64"/>
      <c r="J3194" s="1"/>
      <c r="K3194" s="1"/>
      <c r="L3194" s="5"/>
      <c r="M3194" s="12"/>
      <c r="N3194" s="12"/>
      <c r="O3194" s="5"/>
      <c r="P3194" s="5"/>
      <c r="Q3194" s="10"/>
      <c r="R3194" s="37"/>
      <c r="S3194" s="5"/>
      <c r="T3194" s="6"/>
      <c r="U3194" s="10"/>
      <c r="V3194" s="10"/>
      <c r="W3194" s="12"/>
      <c r="X3194" s="5"/>
      <c r="Y3194" s="11"/>
      <c r="Z3194" s="2"/>
      <c r="AA3194" s="64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2"/>
      <c r="DH3194" s="1"/>
      <c r="DI3194" s="1"/>
      <c r="DJ3194" s="1"/>
      <c r="DK3194" s="1"/>
      <c r="DL3194" s="1"/>
      <c r="DM3194" s="1"/>
    </row>
    <row r="3195" spans="1:117" x14ac:dyDescent="0.2">
      <c r="A3195" s="97"/>
      <c r="B3195" s="5"/>
      <c r="C3195" s="5"/>
      <c r="D3195" s="63"/>
      <c r="E3195" s="11"/>
      <c r="F3195" s="143"/>
      <c r="G3195" s="9"/>
      <c r="H3195" s="64"/>
      <c r="I3195" s="64"/>
      <c r="J3195" s="1"/>
      <c r="K3195" s="1"/>
      <c r="L3195" s="5"/>
      <c r="M3195" s="12"/>
      <c r="N3195" s="12"/>
      <c r="O3195" s="5"/>
      <c r="P3195" s="5"/>
      <c r="Q3195" s="10"/>
      <c r="R3195" s="37"/>
      <c r="S3195" s="5"/>
      <c r="T3195" s="6"/>
      <c r="U3195" s="10"/>
      <c r="V3195" s="10"/>
      <c r="W3195" s="12"/>
      <c r="X3195" s="5"/>
      <c r="Y3195" s="11"/>
      <c r="Z3195" s="2"/>
      <c r="AA3195" s="64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2"/>
      <c r="DH3195" s="1"/>
      <c r="DI3195" s="1"/>
      <c r="DJ3195" s="1"/>
      <c r="DK3195" s="1"/>
      <c r="DL3195" s="1"/>
      <c r="DM3195" s="1"/>
    </row>
    <row r="3196" spans="1:117" x14ac:dyDescent="0.2">
      <c r="A3196" s="97"/>
      <c r="B3196" s="5"/>
      <c r="C3196" s="5"/>
      <c r="D3196" s="63"/>
      <c r="E3196" s="11"/>
      <c r="F3196" s="143"/>
      <c r="G3196" s="9"/>
      <c r="H3196" s="64"/>
      <c r="I3196" s="64"/>
      <c r="J3196" s="1"/>
      <c r="K3196" s="1"/>
      <c r="L3196" s="5"/>
      <c r="M3196" s="12"/>
      <c r="N3196" s="12"/>
      <c r="O3196" s="5"/>
      <c r="P3196" s="5"/>
      <c r="Q3196" s="10"/>
      <c r="R3196" s="37"/>
      <c r="S3196" s="5"/>
      <c r="T3196" s="6"/>
      <c r="U3196" s="10"/>
      <c r="V3196" s="10"/>
      <c r="W3196" s="12"/>
      <c r="X3196" s="5"/>
      <c r="Y3196" s="11"/>
      <c r="Z3196" s="2"/>
      <c r="AA3196" s="64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2"/>
      <c r="DH3196" s="1"/>
      <c r="DI3196" s="1"/>
      <c r="DJ3196" s="1"/>
      <c r="DK3196" s="1"/>
      <c r="DL3196" s="1"/>
      <c r="DM3196" s="1"/>
    </row>
    <row r="3197" spans="1:117" x14ac:dyDescent="0.2">
      <c r="A3197" s="97"/>
      <c r="B3197" s="5"/>
      <c r="C3197" s="5"/>
      <c r="D3197" s="63"/>
      <c r="E3197" s="11"/>
      <c r="F3197" s="143"/>
      <c r="G3197" s="9"/>
      <c r="H3197" s="64"/>
      <c r="I3197" s="64"/>
      <c r="J3197" s="1"/>
      <c r="K3197" s="1"/>
      <c r="L3197" s="5"/>
      <c r="M3197" s="12"/>
      <c r="N3197" s="12"/>
      <c r="O3197" s="5"/>
      <c r="P3197" s="5"/>
      <c r="Q3197" s="10"/>
      <c r="R3197" s="37"/>
      <c r="S3197" s="5"/>
      <c r="T3197" s="6"/>
      <c r="U3197" s="10"/>
      <c r="V3197" s="10"/>
      <c r="W3197" s="12"/>
      <c r="X3197" s="5"/>
      <c r="Y3197" s="11"/>
      <c r="Z3197" s="2"/>
      <c r="AA3197" s="64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2"/>
      <c r="DH3197" s="1"/>
      <c r="DI3197" s="1"/>
      <c r="DJ3197" s="1"/>
      <c r="DK3197" s="1"/>
      <c r="DL3197" s="1"/>
      <c r="DM3197" s="1"/>
    </row>
    <row r="3198" spans="1:117" x14ac:dyDescent="0.2">
      <c r="A3198" s="97"/>
      <c r="B3198" s="5"/>
      <c r="C3198" s="5"/>
      <c r="D3198" s="63"/>
      <c r="E3198" s="11"/>
      <c r="F3198" s="143"/>
      <c r="G3198" s="9"/>
      <c r="H3198" s="64"/>
      <c r="I3198" s="64"/>
      <c r="J3198" s="1"/>
      <c r="K3198" s="1"/>
      <c r="L3198" s="5"/>
      <c r="M3198" s="12"/>
      <c r="N3198" s="12"/>
      <c r="O3198" s="5"/>
      <c r="P3198" s="5"/>
      <c r="Q3198" s="10"/>
      <c r="R3198" s="37"/>
      <c r="S3198" s="5"/>
      <c r="T3198" s="6"/>
      <c r="U3198" s="10"/>
      <c r="V3198" s="10"/>
      <c r="W3198" s="12"/>
      <c r="X3198" s="5"/>
      <c r="Y3198" s="11"/>
      <c r="Z3198" s="2"/>
      <c r="AA3198" s="64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2"/>
      <c r="DH3198" s="1"/>
      <c r="DI3198" s="1"/>
      <c r="DJ3198" s="1"/>
      <c r="DK3198" s="1"/>
      <c r="DL3198" s="1"/>
      <c r="DM3198" s="1"/>
    </row>
    <row r="3199" spans="1:117" x14ac:dyDescent="0.2">
      <c r="A3199" s="97"/>
      <c r="B3199" s="5"/>
      <c r="C3199" s="5"/>
      <c r="D3199" s="63"/>
      <c r="E3199" s="11"/>
      <c r="F3199" s="143"/>
      <c r="G3199" s="9"/>
      <c r="H3199" s="64"/>
      <c r="I3199" s="64"/>
      <c r="J3199" s="1"/>
      <c r="K3199" s="1"/>
      <c r="L3199" s="5"/>
      <c r="M3199" s="12"/>
      <c r="N3199" s="12"/>
      <c r="O3199" s="5"/>
      <c r="P3199" s="5"/>
      <c r="Q3199" s="10"/>
      <c r="R3199" s="37"/>
      <c r="S3199" s="5"/>
      <c r="T3199" s="6"/>
      <c r="U3199" s="10"/>
      <c r="V3199" s="10"/>
      <c r="W3199" s="12"/>
      <c r="X3199" s="5"/>
      <c r="Y3199" s="11"/>
      <c r="Z3199" s="2"/>
      <c r="AA3199" s="64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2"/>
      <c r="DH3199" s="1"/>
      <c r="DI3199" s="1"/>
      <c r="DJ3199" s="1"/>
      <c r="DK3199" s="1"/>
      <c r="DL3199" s="1"/>
      <c r="DM3199" s="1"/>
    </row>
    <row r="3200" spans="1:117" x14ac:dyDescent="0.2">
      <c r="A3200" s="97"/>
      <c r="B3200" s="5"/>
      <c r="C3200" s="5"/>
      <c r="D3200" s="63"/>
      <c r="E3200" s="11"/>
      <c r="F3200" s="143"/>
      <c r="G3200" s="9"/>
      <c r="H3200" s="64"/>
      <c r="I3200" s="64"/>
      <c r="J3200" s="1"/>
      <c r="K3200" s="1"/>
      <c r="L3200" s="5"/>
      <c r="M3200" s="12"/>
      <c r="N3200" s="12"/>
      <c r="O3200" s="5"/>
      <c r="P3200" s="5"/>
      <c r="Q3200" s="10"/>
      <c r="R3200" s="37"/>
      <c r="S3200" s="5"/>
      <c r="T3200" s="6"/>
      <c r="U3200" s="10"/>
      <c r="V3200" s="10"/>
      <c r="W3200" s="12"/>
      <c r="X3200" s="5"/>
      <c r="Y3200" s="11"/>
      <c r="Z3200" s="2"/>
      <c r="AA3200" s="64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2"/>
      <c r="DH3200" s="1"/>
      <c r="DI3200" s="1"/>
      <c r="DJ3200" s="1"/>
      <c r="DK3200" s="1"/>
      <c r="DL3200" s="1"/>
      <c r="DM3200" s="1"/>
    </row>
    <row r="3201" spans="1:117" x14ac:dyDescent="0.2">
      <c r="A3201" s="97"/>
      <c r="B3201" s="5"/>
      <c r="C3201" s="5"/>
      <c r="D3201" s="63"/>
      <c r="E3201" s="11"/>
      <c r="F3201" s="143"/>
      <c r="G3201" s="9"/>
      <c r="H3201" s="64"/>
      <c r="I3201" s="64"/>
      <c r="J3201" s="1"/>
      <c r="K3201" s="1"/>
      <c r="L3201" s="5"/>
      <c r="M3201" s="12"/>
      <c r="N3201" s="12"/>
      <c r="O3201" s="5"/>
      <c r="P3201" s="5"/>
      <c r="Q3201" s="10"/>
      <c r="R3201" s="37"/>
      <c r="S3201" s="5"/>
      <c r="T3201" s="6"/>
      <c r="U3201" s="10"/>
      <c r="V3201" s="10"/>
      <c r="W3201" s="12"/>
      <c r="X3201" s="5"/>
      <c r="Y3201" s="11"/>
      <c r="Z3201" s="2"/>
      <c r="AA3201" s="64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2"/>
      <c r="DH3201" s="1"/>
      <c r="DI3201" s="1"/>
      <c r="DJ3201" s="1"/>
      <c r="DK3201" s="1"/>
      <c r="DL3201" s="1"/>
      <c r="DM3201" s="1"/>
    </row>
    <row r="3202" spans="1:117" x14ac:dyDescent="0.2">
      <c r="A3202" s="97"/>
      <c r="B3202" s="5"/>
      <c r="C3202" s="5"/>
      <c r="D3202" s="63"/>
      <c r="E3202" s="11"/>
      <c r="F3202" s="143"/>
      <c r="G3202" s="9"/>
      <c r="H3202" s="64"/>
      <c r="I3202" s="64"/>
      <c r="J3202" s="1"/>
      <c r="K3202" s="1"/>
      <c r="L3202" s="5"/>
      <c r="M3202" s="12"/>
      <c r="N3202" s="12"/>
      <c r="O3202" s="5"/>
      <c r="P3202" s="5"/>
      <c r="Q3202" s="10"/>
      <c r="R3202" s="37"/>
      <c r="S3202" s="5"/>
      <c r="T3202" s="6"/>
      <c r="U3202" s="10"/>
      <c r="V3202" s="10"/>
      <c r="W3202" s="12"/>
      <c r="X3202" s="5"/>
      <c r="Y3202" s="11"/>
      <c r="Z3202" s="2"/>
      <c r="AA3202" s="64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2"/>
      <c r="DH3202" s="1"/>
      <c r="DI3202" s="1"/>
      <c r="DJ3202" s="1"/>
      <c r="DK3202" s="1"/>
      <c r="DL3202" s="1"/>
      <c r="DM3202" s="1"/>
    </row>
    <row r="3203" spans="1:117" x14ac:dyDescent="0.2">
      <c r="A3203" s="97"/>
      <c r="B3203" s="5"/>
      <c r="C3203" s="5"/>
      <c r="D3203" s="63"/>
      <c r="E3203" s="11"/>
      <c r="F3203" s="143"/>
      <c r="G3203" s="9"/>
      <c r="H3203" s="64"/>
      <c r="I3203" s="64"/>
      <c r="J3203" s="1"/>
      <c r="K3203" s="1"/>
      <c r="L3203" s="5"/>
      <c r="M3203" s="12"/>
      <c r="N3203" s="12"/>
      <c r="O3203" s="5"/>
      <c r="P3203" s="5"/>
      <c r="Q3203" s="10"/>
      <c r="R3203" s="37"/>
      <c r="S3203" s="5"/>
      <c r="T3203" s="6"/>
      <c r="U3203" s="10"/>
      <c r="V3203" s="10"/>
      <c r="W3203" s="12"/>
      <c r="X3203" s="5"/>
      <c r="Y3203" s="11"/>
      <c r="Z3203" s="2"/>
      <c r="AA3203" s="64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2"/>
      <c r="DH3203" s="1"/>
      <c r="DI3203" s="1"/>
      <c r="DJ3203" s="1"/>
      <c r="DK3203" s="1"/>
      <c r="DL3203" s="1"/>
      <c r="DM3203" s="1"/>
    </row>
    <row r="3204" spans="1:117" x14ac:dyDescent="0.2">
      <c r="A3204" s="97"/>
      <c r="B3204" s="5"/>
      <c r="C3204" s="5"/>
      <c r="D3204" s="63"/>
      <c r="E3204" s="11"/>
      <c r="F3204" s="143"/>
      <c r="G3204" s="9"/>
      <c r="H3204" s="64"/>
      <c r="I3204" s="64"/>
      <c r="J3204" s="1"/>
      <c r="K3204" s="1"/>
      <c r="L3204" s="5"/>
      <c r="M3204" s="12"/>
      <c r="N3204" s="12"/>
      <c r="O3204" s="5"/>
      <c r="P3204" s="5"/>
      <c r="Q3204" s="10"/>
      <c r="R3204" s="37"/>
      <c r="S3204" s="5"/>
      <c r="T3204" s="6"/>
      <c r="U3204" s="10"/>
      <c r="V3204" s="10"/>
      <c r="W3204" s="12"/>
      <c r="X3204" s="5"/>
      <c r="Y3204" s="11"/>
      <c r="Z3204" s="2"/>
      <c r="AA3204" s="64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2"/>
      <c r="DH3204" s="1"/>
      <c r="DI3204" s="1"/>
      <c r="DJ3204" s="1"/>
      <c r="DK3204" s="1"/>
      <c r="DL3204" s="1"/>
      <c r="DM3204" s="1"/>
    </row>
    <row r="3205" spans="1:117" x14ac:dyDescent="0.2">
      <c r="A3205" s="97"/>
      <c r="B3205" s="5"/>
      <c r="C3205" s="5"/>
      <c r="D3205" s="63"/>
      <c r="E3205" s="11"/>
      <c r="F3205" s="143"/>
      <c r="G3205" s="9"/>
      <c r="H3205" s="64"/>
      <c r="I3205" s="64"/>
      <c r="J3205" s="1"/>
      <c r="K3205" s="1"/>
      <c r="L3205" s="5"/>
      <c r="M3205" s="12"/>
      <c r="N3205" s="12"/>
      <c r="O3205" s="5"/>
      <c r="P3205" s="5"/>
      <c r="Q3205" s="10"/>
      <c r="R3205" s="37"/>
      <c r="S3205" s="5"/>
      <c r="T3205" s="6"/>
      <c r="U3205" s="10"/>
      <c r="V3205" s="10"/>
      <c r="W3205" s="12"/>
      <c r="X3205" s="5"/>
      <c r="Y3205" s="11"/>
      <c r="Z3205" s="2"/>
      <c r="AA3205" s="64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2"/>
      <c r="DH3205" s="1"/>
      <c r="DI3205" s="1"/>
      <c r="DJ3205" s="1"/>
      <c r="DK3205" s="1"/>
      <c r="DL3205" s="1"/>
      <c r="DM3205" s="1"/>
    </row>
    <row r="3206" spans="1:117" x14ac:dyDescent="0.2">
      <c r="A3206" s="97"/>
      <c r="B3206" s="5"/>
      <c r="C3206" s="5"/>
      <c r="D3206" s="63"/>
      <c r="E3206" s="11"/>
      <c r="F3206" s="143"/>
      <c r="G3206" s="9"/>
      <c r="H3206" s="64"/>
      <c r="I3206" s="64"/>
      <c r="J3206" s="1"/>
      <c r="K3206" s="1"/>
      <c r="L3206" s="5"/>
      <c r="M3206" s="12"/>
      <c r="N3206" s="12"/>
      <c r="O3206" s="5"/>
      <c r="P3206" s="5"/>
      <c r="Q3206" s="10"/>
      <c r="R3206" s="37"/>
      <c r="S3206" s="5"/>
      <c r="T3206" s="6"/>
      <c r="U3206" s="10"/>
      <c r="V3206" s="10"/>
      <c r="W3206" s="12"/>
      <c r="X3206" s="5"/>
      <c r="Y3206" s="11"/>
      <c r="Z3206" s="2"/>
      <c r="AA3206" s="64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2"/>
      <c r="DH3206" s="1"/>
      <c r="DI3206" s="1"/>
      <c r="DJ3206" s="1"/>
      <c r="DK3206" s="1"/>
      <c r="DL3206" s="1"/>
      <c r="DM3206" s="1"/>
    </row>
    <row r="3207" spans="1:117" x14ac:dyDescent="0.2">
      <c r="A3207" s="97"/>
      <c r="B3207" s="5"/>
      <c r="C3207" s="5"/>
      <c r="D3207" s="63"/>
      <c r="E3207" s="11"/>
      <c r="F3207" s="143"/>
      <c r="G3207" s="9"/>
      <c r="H3207" s="64"/>
      <c r="I3207" s="64"/>
      <c r="J3207" s="1"/>
      <c r="K3207" s="1"/>
      <c r="L3207" s="5"/>
      <c r="M3207" s="12"/>
      <c r="N3207" s="12"/>
      <c r="O3207" s="5"/>
      <c r="P3207" s="5"/>
      <c r="Q3207" s="10"/>
      <c r="R3207" s="37"/>
      <c r="S3207" s="5"/>
      <c r="T3207" s="6"/>
      <c r="U3207" s="10"/>
      <c r="V3207" s="10"/>
      <c r="W3207" s="12"/>
      <c r="X3207" s="5"/>
      <c r="Y3207" s="11"/>
      <c r="Z3207" s="2"/>
      <c r="AA3207" s="64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2"/>
      <c r="DH3207" s="1"/>
      <c r="DI3207" s="1"/>
      <c r="DJ3207" s="1"/>
      <c r="DK3207" s="1"/>
      <c r="DL3207" s="1"/>
      <c r="DM3207" s="1"/>
    </row>
    <row r="3208" spans="1:117" x14ac:dyDescent="0.2">
      <c r="A3208" s="97"/>
      <c r="B3208" s="5"/>
      <c r="C3208" s="5"/>
      <c r="D3208" s="63"/>
      <c r="E3208" s="11"/>
      <c r="F3208" s="143"/>
      <c r="G3208" s="9"/>
      <c r="H3208" s="64"/>
      <c r="I3208" s="64"/>
      <c r="J3208" s="1"/>
      <c r="K3208" s="1"/>
      <c r="L3208" s="5"/>
      <c r="M3208" s="12"/>
      <c r="N3208" s="12"/>
      <c r="O3208" s="5"/>
      <c r="P3208" s="5"/>
      <c r="Q3208" s="10"/>
      <c r="R3208" s="37"/>
      <c r="S3208" s="5"/>
      <c r="T3208" s="6"/>
      <c r="U3208" s="10"/>
      <c r="V3208" s="10"/>
      <c r="W3208" s="12"/>
      <c r="X3208" s="5"/>
      <c r="Y3208" s="11"/>
      <c r="Z3208" s="2"/>
      <c r="AA3208" s="64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2"/>
      <c r="DH3208" s="1"/>
      <c r="DI3208" s="1"/>
      <c r="DJ3208" s="1"/>
      <c r="DK3208" s="1"/>
      <c r="DL3208" s="1"/>
      <c r="DM3208" s="1"/>
    </row>
    <row r="3209" spans="1:117" x14ac:dyDescent="0.2">
      <c r="A3209" s="97"/>
      <c r="B3209" s="5"/>
      <c r="C3209" s="5"/>
      <c r="D3209" s="63"/>
      <c r="E3209" s="11"/>
      <c r="F3209" s="143"/>
      <c r="G3209" s="9"/>
      <c r="H3209" s="64"/>
      <c r="I3209" s="64"/>
      <c r="J3209" s="1"/>
      <c r="K3209" s="1"/>
      <c r="L3209" s="5"/>
      <c r="M3209" s="12"/>
      <c r="N3209" s="12"/>
      <c r="O3209" s="5"/>
      <c r="P3209" s="5"/>
      <c r="Q3209" s="10"/>
      <c r="R3209" s="37"/>
      <c r="S3209" s="5"/>
      <c r="T3209" s="6"/>
      <c r="U3209" s="10"/>
      <c r="V3209" s="10"/>
      <c r="W3209" s="12"/>
      <c r="X3209" s="5"/>
      <c r="Y3209" s="11"/>
      <c r="Z3209" s="2"/>
      <c r="AA3209" s="64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2"/>
      <c r="DH3209" s="1"/>
      <c r="DI3209" s="1"/>
      <c r="DJ3209" s="1"/>
      <c r="DK3209" s="1"/>
      <c r="DL3209" s="1"/>
      <c r="DM3209" s="1"/>
    </row>
    <row r="3210" spans="1:117" x14ac:dyDescent="0.2">
      <c r="A3210" s="97"/>
      <c r="B3210" s="5"/>
      <c r="C3210" s="5"/>
      <c r="D3210" s="63"/>
      <c r="E3210" s="11"/>
      <c r="F3210" s="143"/>
      <c r="G3210" s="9"/>
      <c r="H3210" s="64"/>
      <c r="I3210" s="64"/>
      <c r="J3210" s="1"/>
      <c r="K3210" s="1"/>
      <c r="L3210" s="5"/>
      <c r="M3210" s="12"/>
      <c r="N3210" s="12"/>
      <c r="O3210" s="5"/>
      <c r="P3210" s="5"/>
      <c r="Q3210" s="10"/>
      <c r="R3210" s="37"/>
      <c r="S3210" s="5"/>
      <c r="T3210" s="6"/>
      <c r="U3210" s="10"/>
      <c r="V3210" s="10"/>
      <c r="W3210" s="12"/>
      <c r="X3210" s="5"/>
      <c r="Y3210" s="11"/>
      <c r="Z3210" s="2"/>
      <c r="AA3210" s="64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2"/>
      <c r="DH3210" s="1"/>
      <c r="DI3210" s="1"/>
      <c r="DJ3210" s="1"/>
      <c r="DK3210" s="1"/>
      <c r="DL3210" s="1"/>
      <c r="DM3210" s="1"/>
    </row>
    <row r="3211" spans="1:117" x14ac:dyDescent="0.2">
      <c r="A3211" s="97"/>
      <c r="B3211" s="5"/>
      <c r="C3211" s="5"/>
      <c r="D3211" s="63"/>
      <c r="E3211" s="11"/>
      <c r="F3211" s="143"/>
      <c r="G3211" s="9"/>
      <c r="H3211" s="64"/>
      <c r="I3211" s="64"/>
      <c r="J3211" s="1"/>
      <c r="K3211" s="1"/>
      <c r="L3211" s="5"/>
      <c r="M3211" s="12"/>
      <c r="N3211" s="12"/>
      <c r="O3211" s="5"/>
      <c r="P3211" s="5"/>
      <c r="Q3211" s="10"/>
      <c r="R3211" s="37"/>
      <c r="S3211" s="5"/>
      <c r="T3211" s="6"/>
      <c r="U3211" s="10"/>
      <c r="V3211" s="10"/>
      <c r="W3211" s="12"/>
      <c r="X3211" s="5"/>
      <c r="Y3211" s="11"/>
      <c r="Z3211" s="2"/>
      <c r="AA3211" s="64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2"/>
      <c r="DH3211" s="1"/>
      <c r="DI3211" s="1"/>
      <c r="DJ3211" s="1"/>
      <c r="DK3211" s="1"/>
      <c r="DL3211" s="1"/>
      <c r="DM3211" s="1"/>
    </row>
    <row r="3212" spans="1:117" x14ac:dyDescent="0.2">
      <c r="A3212" s="97"/>
      <c r="B3212" s="5"/>
      <c r="C3212" s="5"/>
      <c r="D3212" s="63"/>
      <c r="E3212" s="11"/>
      <c r="F3212" s="143"/>
      <c r="G3212" s="9"/>
      <c r="H3212" s="64"/>
      <c r="I3212" s="64"/>
      <c r="J3212" s="1"/>
      <c r="K3212" s="1"/>
      <c r="L3212" s="5"/>
      <c r="M3212" s="12"/>
      <c r="N3212" s="12"/>
      <c r="O3212" s="5"/>
      <c r="P3212" s="5"/>
      <c r="Q3212" s="10"/>
      <c r="R3212" s="37"/>
      <c r="S3212" s="5"/>
      <c r="T3212" s="6"/>
      <c r="U3212" s="10"/>
      <c r="V3212" s="10"/>
      <c r="W3212" s="12"/>
      <c r="X3212" s="5"/>
      <c r="Y3212" s="11"/>
      <c r="Z3212" s="2"/>
      <c r="AA3212" s="64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2"/>
      <c r="DH3212" s="1"/>
      <c r="DI3212" s="1"/>
      <c r="DJ3212" s="1"/>
      <c r="DK3212" s="1"/>
      <c r="DL3212" s="1"/>
      <c r="DM3212" s="1"/>
    </row>
    <row r="3213" spans="1:117" x14ac:dyDescent="0.2">
      <c r="A3213" s="97"/>
      <c r="B3213" s="5"/>
      <c r="C3213" s="5"/>
      <c r="D3213" s="63"/>
      <c r="E3213" s="11"/>
      <c r="F3213" s="143"/>
      <c r="G3213" s="9"/>
      <c r="H3213" s="64"/>
      <c r="I3213" s="64"/>
      <c r="J3213" s="1"/>
      <c r="K3213" s="1"/>
      <c r="L3213" s="5"/>
      <c r="M3213" s="12"/>
      <c r="N3213" s="12"/>
      <c r="O3213" s="5"/>
      <c r="P3213" s="5"/>
      <c r="Q3213" s="10"/>
      <c r="R3213" s="37"/>
      <c r="S3213" s="5"/>
      <c r="T3213" s="6"/>
      <c r="U3213" s="10"/>
      <c r="V3213" s="10"/>
      <c r="W3213" s="12"/>
      <c r="X3213" s="5"/>
      <c r="Y3213" s="11"/>
      <c r="Z3213" s="2"/>
      <c r="AA3213" s="64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2"/>
      <c r="DH3213" s="1"/>
      <c r="DI3213" s="1"/>
      <c r="DJ3213" s="1"/>
      <c r="DK3213" s="1"/>
      <c r="DL3213" s="1"/>
      <c r="DM3213" s="1"/>
    </row>
    <row r="3214" spans="1:117" x14ac:dyDescent="0.2">
      <c r="A3214" s="97"/>
      <c r="B3214" s="5"/>
      <c r="C3214" s="5"/>
      <c r="D3214" s="63"/>
      <c r="E3214" s="11"/>
      <c r="F3214" s="143"/>
      <c r="G3214" s="9"/>
      <c r="H3214" s="64"/>
      <c r="I3214" s="64"/>
      <c r="J3214" s="1"/>
      <c r="K3214" s="1"/>
      <c r="L3214" s="5"/>
      <c r="M3214" s="12"/>
      <c r="N3214" s="12"/>
      <c r="O3214" s="5"/>
      <c r="P3214" s="5"/>
      <c r="Q3214" s="10"/>
      <c r="R3214" s="37"/>
      <c r="S3214" s="5"/>
      <c r="T3214" s="6"/>
      <c r="U3214" s="10"/>
      <c r="V3214" s="10"/>
      <c r="W3214" s="12"/>
      <c r="X3214" s="5"/>
      <c r="Y3214" s="11"/>
      <c r="Z3214" s="2"/>
      <c r="AA3214" s="64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2"/>
      <c r="DH3214" s="1"/>
      <c r="DI3214" s="1"/>
      <c r="DJ3214" s="1"/>
      <c r="DK3214" s="1"/>
      <c r="DL3214" s="1"/>
      <c r="DM3214" s="1"/>
    </row>
    <row r="3215" spans="1:117" x14ac:dyDescent="0.2">
      <c r="A3215" s="97"/>
      <c r="B3215" s="5"/>
      <c r="C3215" s="5"/>
      <c r="D3215" s="63"/>
      <c r="E3215" s="11"/>
      <c r="F3215" s="143"/>
      <c r="G3215" s="9"/>
      <c r="H3215" s="64"/>
      <c r="I3215" s="64"/>
      <c r="J3215" s="1"/>
      <c r="K3215" s="1"/>
      <c r="L3215" s="5"/>
      <c r="M3215" s="12"/>
      <c r="N3215" s="12"/>
      <c r="O3215" s="5"/>
      <c r="P3215" s="5"/>
      <c r="Q3215" s="10"/>
      <c r="R3215" s="37"/>
      <c r="S3215" s="5"/>
      <c r="T3215" s="6"/>
      <c r="U3215" s="10"/>
      <c r="V3215" s="10"/>
      <c r="W3215" s="12"/>
      <c r="X3215" s="5"/>
      <c r="Y3215" s="11"/>
      <c r="Z3215" s="2"/>
      <c r="AA3215" s="64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2"/>
      <c r="DH3215" s="1"/>
      <c r="DI3215" s="1"/>
      <c r="DJ3215" s="1"/>
      <c r="DK3215" s="1"/>
      <c r="DL3215" s="1"/>
      <c r="DM3215" s="1"/>
    </row>
    <row r="3216" spans="1:117" x14ac:dyDescent="0.2">
      <c r="A3216" s="97"/>
      <c r="B3216" s="5"/>
      <c r="C3216" s="5"/>
      <c r="D3216" s="63"/>
      <c r="E3216" s="11"/>
      <c r="F3216" s="143"/>
      <c r="G3216" s="9"/>
      <c r="H3216" s="64"/>
      <c r="I3216" s="64"/>
      <c r="J3216" s="1"/>
      <c r="K3216" s="1"/>
      <c r="L3216" s="5"/>
      <c r="M3216" s="12"/>
      <c r="N3216" s="12"/>
      <c r="O3216" s="5"/>
      <c r="P3216" s="5"/>
      <c r="Q3216" s="10"/>
      <c r="R3216" s="37"/>
      <c r="S3216" s="5"/>
      <c r="T3216" s="6"/>
      <c r="U3216" s="10"/>
      <c r="V3216" s="10"/>
      <c r="W3216" s="12"/>
      <c r="X3216" s="5"/>
      <c r="Y3216" s="11"/>
      <c r="Z3216" s="2"/>
      <c r="AA3216" s="64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2"/>
      <c r="DH3216" s="1"/>
      <c r="DI3216" s="1"/>
      <c r="DJ3216" s="1"/>
      <c r="DK3216" s="1"/>
      <c r="DL3216" s="1"/>
      <c r="DM3216" s="1"/>
    </row>
    <row r="3217" spans="1:117" x14ac:dyDescent="0.2">
      <c r="A3217" s="97"/>
      <c r="B3217" s="5"/>
      <c r="C3217" s="5"/>
      <c r="D3217" s="63"/>
      <c r="E3217" s="11"/>
      <c r="F3217" s="143"/>
      <c r="G3217" s="9"/>
      <c r="H3217" s="64"/>
      <c r="I3217" s="64"/>
      <c r="J3217" s="1"/>
      <c r="K3217" s="1"/>
      <c r="L3217" s="5"/>
      <c r="M3217" s="12"/>
      <c r="N3217" s="12"/>
      <c r="O3217" s="5"/>
      <c r="P3217" s="5"/>
      <c r="Q3217" s="10"/>
      <c r="R3217" s="37"/>
      <c r="S3217" s="5"/>
      <c r="T3217" s="6"/>
      <c r="U3217" s="10"/>
      <c r="V3217" s="10"/>
      <c r="W3217" s="12"/>
      <c r="X3217" s="5"/>
      <c r="Y3217" s="11"/>
      <c r="Z3217" s="2"/>
      <c r="AA3217" s="64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2"/>
      <c r="DH3217" s="1"/>
      <c r="DI3217" s="1"/>
      <c r="DJ3217" s="1"/>
      <c r="DK3217" s="1"/>
      <c r="DL3217" s="1"/>
      <c r="DM3217" s="1"/>
    </row>
    <row r="3218" spans="1:117" x14ac:dyDescent="0.2">
      <c r="A3218" s="97"/>
      <c r="B3218" s="5"/>
      <c r="C3218" s="5"/>
      <c r="D3218" s="63"/>
      <c r="E3218" s="11"/>
      <c r="F3218" s="143"/>
      <c r="G3218" s="9"/>
      <c r="H3218" s="64"/>
      <c r="I3218" s="64"/>
      <c r="J3218" s="1"/>
      <c r="K3218" s="1"/>
      <c r="L3218" s="5"/>
      <c r="M3218" s="12"/>
      <c r="N3218" s="12"/>
      <c r="O3218" s="5"/>
      <c r="P3218" s="5"/>
      <c r="Q3218" s="10"/>
      <c r="R3218" s="37"/>
      <c r="S3218" s="5"/>
      <c r="T3218" s="6"/>
      <c r="U3218" s="10"/>
      <c r="V3218" s="10"/>
      <c r="W3218" s="12"/>
      <c r="X3218" s="5"/>
      <c r="Y3218" s="11"/>
      <c r="Z3218" s="2"/>
      <c r="AA3218" s="64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2"/>
      <c r="DH3218" s="1"/>
      <c r="DI3218" s="1"/>
      <c r="DJ3218" s="1"/>
      <c r="DK3218" s="1"/>
      <c r="DL3218" s="1"/>
      <c r="DM3218" s="1"/>
    </row>
    <row r="3219" spans="1:117" x14ac:dyDescent="0.2">
      <c r="A3219" s="97"/>
      <c r="B3219" s="5"/>
      <c r="C3219" s="5"/>
      <c r="D3219" s="63"/>
      <c r="E3219" s="11"/>
      <c r="F3219" s="143"/>
      <c r="G3219" s="9"/>
      <c r="H3219" s="64"/>
      <c r="I3219" s="64"/>
      <c r="J3219" s="1"/>
      <c r="K3219" s="1"/>
      <c r="L3219" s="5"/>
      <c r="M3219" s="12"/>
      <c r="N3219" s="12"/>
      <c r="O3219" s="5"/>
      <c r="P3219" s="5"/>
      <c r="Q3219" s="10"/>
      <c r="R3219" s="37"/>
      <c r="S3219" s="5"/>
      <c r="T3219" s="6"/>
      <c r="U3219" s="10"/>
      <c r="V3219" s="10"/>
      <c r="W3219" s="12"/>
      <c r="X3219" s="5"/>
      <c r="Y3219" s="11"/>
      <c r="Z3219" s="2"/>
      <c r="AA3219" s="64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2"/>
      <c r="DH3219" s="1"/>
      <c r="DI3219" s="1"/>
      <c r="DJ3219" s="1"/>
      <c r="DK3219" s="1"/>
      <c r="DL3219" s="1"/>
      <c r="DM3219" s="1"/>
    </row>
    <row r="3220" spans="1:117" x14ac:dyDescent="0.2">
      <c r="A3220" s="97"/>
      <c r="B3220" s="5"/>
      <c r="C3220" s="5"/>
      <c r="D3220" s="63"/>
      <c r="E3220" s="11"/>
      <c r="F3220" s="143"/>
      <c r="G3220" s="9"/>
      <c r="H3220" s="64"/>
      <c r="I3220" s="64"/>
      <c r="J3220" s="1"/>
      <c r="K3220" s="1"/>
      <c r="L3220" s="5"/>
      <c r="M3220" s="12"/>
      <c r="N3220" s="12"/>
      <c r="O3220" s="5"/>
      <c r="P3220" s="5"/>
      <c r="Q3220" s="10"/>
      <c r="R3220" s="37"/>
      <c r="S3220" s="5"/>
      <c r="T3220" s="6"/>
      <c r="U3220" s="10"/>
      <c r="V3220" s="10"/>
      <c r="W3220" s="12"/>
      <c r="X3220" s="5"/>
      <c r="Y3220" s="11"/>
      <c r="Z3220" s="2"/>
      <c r="AA3220" s="64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2"/>
      <c r="DH3220" s="1"/>
      <c r="DI3220" s="1"/>
      <c r="DJ3220" s="1"/>
      <c r="DK3220" s="1"/>
      <c r="DL3220" s="1"/>
      <c r="DM3220" s="1"/>
    </row>
    <row r="3221" spans="1:117" x14ac:dyDescent="0.2">
      <c r="A3221" s="97"/>
      <c r="B3221" s="5"/>
      <c r="C3221" s="5"/>
      <c r="D3221" s="63"/>
      <c r="E3221" s="11"/>
      <c r="F3221" s="143"/>
      <c r="G3221" s="9"/>
      <c r="H3221" s="64"/>
      <c r="I3221" s="64"/>
      <c r="J3221" s="1"/>
      <c r="K3221" s="1"/>
      <c r="L3221" s="5"/>
      <c r="M3221" s="12"/>
      <c r="N3221" s="12"/>
      <c r="O3221" s="5"/>
      <c r="P3221" s="5"/>
      <c r="Q3221" s="10"/>
      <c r="R3221" s="37"/>
      <c r="S3221" s="5"/>
      <c r="T3221" s="6"/>
      <c r="U3221" s="10"/>
      <c r="V3221" s="10"/>
      <c r="W3221" s="12"/>
      <c r="X3221" s="5"/>
      <c r="Y3221" s="11"/>
      <c r="Z3221" s="2"/>
      <c r="AA3221" s="64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2"/>
      <c r="DH3221" s="1"/>
      <c r="DI3221" s="1"/>
      <c r="DJ3221" s="1"/>
      <c r="DK3221" s="1"/>
      <c r="DL3221" s="1"/>
      <c r="DM3221" s="1"/>
    </row>
    <row r="3222" spans="1:117" x14ac:dyDescent="0.2">
      <c r="A3222" s="97"/>
      <c r="B3222" s="5"/>
      <c r="C3222" s="5"/>
      <c r="D3222" s="63"/>
      <c r="E3222" s="11"/>
      <c r="F3222" s="143"/>
      <c r="G3222" s="9"/>
      <c r="H3222" s="64"/>
      <c r="I3222" s="64"/>
      <c r="J3222" s="1"/>
      <c r="K3222" s="1"/>
      <c r="L3222" s="5"/>
      <c r="M3222" s="12"/>
      <c r="N3222" s="12"/>
      <c r="O3222" s="5"/>
      <c r="P3222" s="5"/>
      <c r="Q3222" s="10"/>
      <c r="R3222" s="37"/>
      <c r="S3222" s="5"/>
      <c r="T3222" s="6"/>
      <c r="U3222" s="10"/>
      <c r="V3222" s="10"/>
      <c r="W3222" s="12"/>
      <c r="X3222" s="5"/>
      <c r="Y3222" s="11"/>
      <c r="Z3222" s="2"/>
      <c r="AA3222" s="64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2"/>
      <c r="DH3222" s="1"/>
      <c r="DI3222" s="1"/>
      <c r="DJ3222" s="1"/>
      <c r="DK3222" s="1"/>
      <c r="DL3222" s="1"/>
      <c r="DM3222" s="1"/>
    </row>
    <row r="3223" spans="1:117" x14ac:dyDescent="0.2">
      <c r="A3223" s="97"/>
      <c r="B3223" s="5"/>
      <c r="C3223" s="5"/>
      <c r="D3223" s="63"/>
      <c r="E3223" s="11"/>
      <c r="F3223" s="143"/>
      <c r="G3223" s="9"/>
      <c r="H3223" s="64"/>
      <c r="I3223" s="64"/>
      <c r="J3223" s="1"/>
      <c r="K3223" s="1"/>
      <c r="L3223" s="5"/>
      <c r="M3223" s="12"/>
      <c r="N3223" s="12"/>
      <c r="O3223" s="5"/>
      <c r="P3223" s="5"/>
      <c r="Q3223" s="10"/>
      <c r="R3223" s="37"/>
      <c r="S3223" s="5"/>
      <c r="T3223" s="6"/>
      <c r="U3223" s="10"/>
      <c r="V3223" s="10"/>
      <c r="W3223" s="12"/>
      <c r="X3223" s="5"/>
      <c r="Y3223" s="11"/>
      <c r="Z3223" s="2"/>
      <c r="AA3223" s="64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2"/>
      <c r="DH3223" s="1"/>
      <c r="DI3223" s="1"/>
      <c r="DJ3223" s="1"/>
      <c r="DK3223" s="1"/>
      <c r="DL3223" s="1"/>
      <c r="DM3223" s="1"/>
    </row>
    <row r="3224" spans="1:117" x14ac:dyDescent="0.2">
      <c r="A3224" s="97"/>
      <c r="B3224" s="5"/>
      <c r="C3224" s="5"/>
      <c r="D3224" s="63"/>
      <c r="E3224" s="11"/>
      <c r="F3224" s="143"/>
      <c r="G3224" s="9"/>
      <c r="H3224" s="64"/>
      <c r="I3224" s="64"/>
      <c r="J3224" s="1"/>
      <c r="K3224" s="1"/>
      <c r="L3224" s="5"/>
      <c r="M3224" s="12"/>
      <c r="N3224" s="12"/>
      <c r="O3224" s="5"/>
      <c r="P3224" s="5"/>
      <c r="Q3224" s="10"/>
      <c r="R3224" s="37"/>
      <c r="S3224" s="5"/>
      <c r="T3224" s="6"/>
      <c r="U3224" s="10"/>
      <c r="V3224" s="10"/>
      <c r="W3224" s="12"/>
      <c r="X3224" s="5"/>
      <c r="Y3224" s="11"/>
      <c r="Z3224" s="2"/>
      <c r="AA3224" s="64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2"/>
      <c r="DH3224" s="1"/>
      <c r="DI3224" s="1"/>
      <c r="DJ3224" s="1"/>
      <c r="DK3224" s="1"/>
      <c r="DL3224" s="1"/>
      <c r="DM3224" s="1"/>
    </row>
    <row r="3225" spans="1:117" x14ac:dyDescent="0.2">
      <c r="A3225" s="97"/>
      <c r="B3225" s="5"/>
      <c r="C3225" s="5"/>
      <c r="D3225" s="63"/>
      <c r="E3225" s="11"/>
      <c r="F3225" s="143"/>
      <c r="G3225" s="9"/>
      <c r="H3225" s="64"/>
      <c r="I3225" s="64"/>
      <c r="J3225" s="1"/>
      <c r="K3225" s="1"/>
      <c r="L3225" s="5"/>
      <c r="M3225" s="12"/>
      <c r="N3225" s="12"/>
      <c r="O3225" s="5"/>
      <c r="P3225" s="5"/>
      <c r="Q3225" s="10"/>
      <c r="R3225" s="37"/>
      <c r="S3225" s="5"/>
      <c r="T3225" s="6"/>
      <c r="U3225" s="10"/>
      <c r="V3225" s="10"/>
      <c r="W3225" s="12"/>
      <c r="X3225" s="5"/>
      <c r="Y3225" s="11"/>
      <c r="Z3225" s="2"/>
      <c r="AA3225" s="64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2"/>
      <c r="DH3225" s="1"/>
      <c r="DI3225" s="1"/>
      <c r="DJ3225" s="1"/>
      <c r="DK3225" s="1"/>
      <c r="DL3225" s="1"/>
      <c r="DM3225" s="1"/>
    </row>
    <row r="3226" spans="1:117" x14ac:dyDescent="0.2">
      <c r="A3226" s="97"/>
      <c r="B3226" s="5"/>
      <c r="C3226" s="5"/>
      <c r="D3226" s="63"/>
      <c r="E3226" s="11"/>
      <c r="F3226" s="143"/>
      <c r="G3226" s="9"/>
      <c r="H3226" s="64"/>
      <c r="I3226" s="64"/>
      <c r="J3226" s="1"/>
      <c r="K3226" s="1"/>
      <c r="L3226" s="5"/>
      <c r="M3226" s="12"/>
      <c r="N3226" s="12"/>
      <c r="O3226" s="5"/>
      <c r="P3226" s="5"/>
      <c r="Q3226" s="10"/>
      <c r="R3226" s="37"/>
      <c r="S3226" s="5"/>
      <c r="T3226" s="6"/>
      <c r="U3226" s="10"/>
      <c r="V3226" s="10"/>
      <c r="W3226" s="12"/>
      <c r="X3226" s="5"/>
      <c r="Y3226" s="11"/>
      <c r="Z3226" s="2"/>
      <c r="AA3226" s="64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2"/>
      <c r="DH3226" s="1"/>
      <c r="DI3226" s="1"/>
      <c r="DJ3226" s="1"/>
      <c r="DK3226" s="1"/>
      <c r="DL3226" s="1"/>
      <c r="DM3226" s="1"/>
    </row>
    <row r="3227" spans="1:117" x14ac:dyDescent="0.2">
      <c r="A3227" s="97"/>
      <c r="B3227" s="5"/>
      <c r="C3227" s="5"/>
      <c r="D3227" s="63"/>
      <c r="E3227" s="11"/>
      <c r="F3227" s="143"/>
      <c r="G3227" s="9"/>
      <c r="H3227" s="64"/>
      <c r="I3227" s="64"/>
      <c r="J3227" s="1"/>
      <c r="K3227" s="1"/>
      <c r="L3227" s="5"/>
      <c r="M3227" s="12"/>
      <c r="N3227" s="12"/>
      <c r="O3227" s="5"/>
      <c r="P3227" s="5"/>
      <c r="Q3227" s="10"/>
      <c r="R3227" s="37"/>
      <c r="S3227" s="5"/>
      <c r="T3227" s="6"/>
      <c r="U3227" s="10"/>
      <c r="V3227" s="10"/>
      <c r="W3227" s="12"/>
      <c r="X3227" s="5"/>
      <c r="Y3227" s="11"/>
      <c r="Z3227" s="2"/>
      <c r="AA3227" s="64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2"/>
      <c r="DH3227" s="1"/>
      <c r="DI3227" s="1"/>
      <c r="DJ3227" s="1"/>
      <c r="DK3227" s="1"/>
      <c r="DL3227" s="1"/>
      <c r="DM3227" s="1"/>
    </row>
    <row r="3228" spans="1:117" x14ac:dyDescent="0.2">
      <c r="A3228" s="97"/>
      <c r="B3228" s="5"/>
      <c r="C3228" s="5"/>
      <c r="D3228" s="63"/>
      <c r="E3228" s="11"/>
      <c r="F3228" s="143"/>
      <c r="G3228" s="9"/>
      <c r="H3228" s="64"/>
      <c r="I3228" s="64"/>
      <c r="J3228" s="1"/>
      <c r="K3228" s="1"/>
      <c r="L3228" s="5"/>
      <c r="M3228" s="12"/>
      <c r="N3228" s="12"/>
      <c r="O3228" s="5"/>
      <c r="P3228" s="5"/>
      <c r="Q3228" s="10"/>
      <c r="R3228" s="37"/>
      <c r="S3228" s="5"/>
      <c r="T3228" s="6"/>
      <c r="U3228" s="10"/>
      <c r="V3228" s="10"/>
      <c r="W3228" s="12"/>
      <c r="X3228" s="5"/>
      <c r="Y3228" s="11"/>
      <c r="Z3228" s="2"/>
      <c r="AA3228" s="64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2"/>
      <c r="DH3228" s="1"/>
      <c r="DI3228" s="1"/>
      <c r="DJ3228" s="1"/>
      <c r="DK3228" s="1"/>
      <c r="DL3228" s="1"/>
      <c r="DM3228" s="1"/>
    </row>
    <row r="3229" spans="1:117" x14ac:dyDescent="0.2">
      <c r="A3229" s="97"/>
      <c r="B3229" s="5"/>
      <c r="C3229" s="5"/>
      <c r="D3229" s="63"/>
      <c r="E3229" s="11"/>
      <c r="F3229" s="143"/>
      <c r="G3229" s="9"/>
      <c r="H3229" s="64"/>
      <c r="I3229" s="64"/>
      <c r="J3229" s="1"/>
      <c r="K3229" s="1"/>
      <c r="L3229" s="5"/>
      <c r="M3229" s="12"/>
      <c r="N3229" s="12"/>
      <c r="O3229" s="5"/>
      <c r="P3229" s="5"/>
      <c r="Q3229" s="10"/>
      <c r="R3229" s="37"/>
      <c r="S3229" s="5"/>
      <c r="T3229" s="6"/>
      <c r="U3229" s="10"/>
      <c r="V3229" s="10"/>
      <c r="W3229" s="12"/>
      <c r="X3229" s="5"/>
      <c r="Y3229" s="11"/>
      <c r="Z3229" s="2"/>
      <c r="AA3229" s="64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2"/>
      <c r="DH3229" s="1"/>
      <c r="DI3229" s="1"/>
      <c r="DJ3229" s="1"/>
      <c r="DK3229" s="1"/>
      <c r="DL3229" s="1"/>
      <c r="DM3229" s="1"/>
    </row>
    <row r="3230" spans="1:117" x14ac:dyDescent="0.2">
      <c r="A3230" s="97"/>
      <c r="B3230" s="5"/>
      <c r="C3230" s="5"/>
      <c r="D3230" s="63"/>
      <c r="E3230" s="11"/>
      <c r="F3230" s="143"/>
      <c r="G3230" s="9"/>
      <c r="H3230" s="64"/>
      <c r="I3230" s="64"/>
      <c r="J3230" s="1"/>
      <c r="K3230" s="1"/>
      <c r="L3230" s="5"/>
      <c r="M3230" s="12"/>
      <c r="N3230" s="12"/>
      <c r="O3230" s="5"/>
      <c r="P3230" s="5"/>
      <c r="Q3230" s="10"/>
      <c r="R3230" s="37"/>
      <c r="S3230" s="5"/>
      <c r="T3230" s="6"/>
      <c r="U3230" s="10"/>
      <c r="V3230" s="10"/>
      <c r="W3230" s="12"/>
      <c r="X3230" s="5"/>
      <c r="Y3230" s="11"/>
      <c r="Z3230" s="2"/>
      <c r="AA3230" s="64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2"/>
      <c r="DH3230" s="1"/>
      <c r="DI3230" s="1"/>
      <c r="DJ3230" s="1"/>
      <c r="DK3230" s="1"/>
      <c r="DL3230" s="1"/>
      <c r="DM3230" s="1"/>
    </row>
    <row r="3231" spans="1:117" x14ac:dyDescent="0.2">
      <c r="A3231" s="97"/>
      <c r="B3231" s="5"/>
      <c r="C3231" s="5"/>
      <c r="D3231" s="63"/>
      <c r="E3231" s="11"/>
      <c r="F3231" s="143"/>
      <c r="G3231" s="9"/>
      <c r="H3231" s="64"/>
      <c r="I3231" s="64"/>
      <c r="J3231" s="1"/>
      <c r="K3231" s="1"/>
      <c r="L3231" s="5"/>
      <c r="M3231" s="12"/>
      <c r="N3231" s="12"/>
      <c r="O3231" s="5"/>
      <c r="P3231" s="5"/>
      <c r="Q3231" s="10"/>
      <c r="R3231" s="37"/>
      <c r="S3231" s="5"/>
      <c r="T3231" s="6"/>
      <c r="U3231" s="10"/>
      <c r="V3231" s="10"/>
      <c r="W3231" s="12"/>
      <c r="X3231" s="5"/>
      <c r="Y3231" s="11"/>
      <c r="Z3231" s="2"/>
      <c r="AA3231" s="64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2"/>
      <c r="DH3231" s="1"/>
      <c r="DI3231" s="1"/>
      <c r="DJ3231" s="1"/>
      <c r="DK3231" s="1"/>
      <c r="DL3231" s="1"/>
      <c r="DM3231" s="1"/>
    </row>
    <row r="3232" spans="1:117" x14ac:dyDescent="0.2">
      <c r="A3232" s="97"/>
      <c r="B3232" s="5"/>
      <c r="C3232" s="5"/>
      <c r="D3232" s="63"/>
      <c r="E3232" s="11"/>
      <c r="F3232" s="143"/>
      <c r="G3232" s="9"/>
      <c r="H3232" s="64"/>
      <c r="I3232" s="64"/>
      <c r="J3232" s="1"/>
      <c r="K3232" s="1"/>
      <c r="L3232" s="5"/>
      <c r="M3232" s="12"/>
      <c r="N3232" s="12"/>
      <c r="O3232" s="5"/>
      <c r="P3232" s="5"/>
      <c r="Q3232" s="10"/>
      <c r="R3232" s="37"/>
      <c r="S3232" s="5"/>
      <c r="T3232" s="6"/>
      <c r="U3232" s="10"/>
      <c r="V3232" s="10"/>
      <c r="W3232" s="12"/>
      <c r="X3232" s="5"/>
      <c r="Y3232" s="11"/>
      <c r="Z3232" s="2"/>
      <c r="AA3232" s="64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2"/>
      <c r="DH3232" s="1"/>
      <c r="DI3232" s="1"/>
      <c r="DJ3232" s="1"/>
      <c r="DK3232" s="1"/>
      <c r="DL3232" s="1"/>
      <c r="DM3232" s="1"/>
    </row>
    <row r="3233" spans="1:117" x14ac:dyDescent="0.2">
      <c r="A3233" s="97"/>
      <c r="B3233" s="5"/>
      <c r="C3233" s="5"/>
      <c r="D3233" s="63"/>
      <c r="E3233" s="11"/>
      <c r="F3233" s="143"/>
      <c r="G3233" s="9"/>
      <c r="H3233" s="64"/>
      <c r="I3233" s="64"/>
      <c r="J3233" s="1"/>
      <c r="K3233" s="1"/>
      <c r="L3233" s="5"/>
      <c r="M3233" s="12"/>
      <c r="N3233" s="12"/>
      <c r="O3233" s="5"/>
      <c r="P3233" s="5"/>
      <c r="Q3233" s="10"/>
      <c r="R3233" s="37"/>
      <c r="S3233" s="5"/>
      <c r="T3233" s="6"/>
      <c r="U3233" s="10"/>
      <c r="V3233" s="10"/>
      <c r="W3233" s="12"/>
      <c r="X3233" s="5"/>
      <c r="Y3233" s="11"/>
      <c r="Z3233" s="2"/>
      <c r="AA3233" s="64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2"/>
      <c r="DH3233" s="1"/>
      <c r="DI3233" s="1"/>
      <c r="DJ3233" s="1"/>
      <c r="DK3233" s="1"/>
      <c r="DL3233" s="1"/>
      <c r="DM3233" s="1"/>
    </row>
    <row r="3234" spans="1:117" x14ac:dyDescent="0.2">
      <c r="A3234" s="97"/>
      <c r="B3234" s="5"/>
      <c r="C3234" s="5"/>
      <c r="D3234" s="63"/>
      <c r="E3234" s="11"/>
      <c r="F3234" s="143"/>
      <c r="G3234" s="9"/>
      <c r="H3234" s="64"/>
      <c r="I3234" s="64"/>
      <c r="J3234" s="1"/>
      <c r="K3234" s="1"/>
      <c r="L3234" s="5"/>
      <c r="M3234" s="12"/>
      <c r="N3234" s="12"/>
      <c r="O3234" s="5"/>
      <c r="P3234" s="5"/>
      <c r="Q3234" s="10"/>
      <c r="R3234" s="37"/>
      <c r="S3234" s="5"/>
      <c r="T3234" s="6"/>
      <c r="U3234" s="10"/>
      <c r="V3234" s="10"/>
      <c r="W3234" s="12"/>
      <c r="X3234" s="5"/>
      <c r="Y3234" s="11"/>
      <c r="Z3234" s="2"/>
      <c r="AA3234" s="64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2"/>
      <c r="DH3234" s="1"/>
      <c r="DI3234" s="1"/>
      <c r="DJ3234" s="1"/>
      <c r="DK3234" s="1"/>
      <c r="DL3234" s="1"/>
      <c r="DM3234" s="1"/>
    </row>
    <row r="3235" spans="1:117" x14ac:dyDescent="0.2">
      <c r="A3235" s="97"/>
      <c r="B3235" s="5"/>
      <c r="C3235" s="5"/>
      <c r="D3235" s="63"/>
      <c r="E3235" s="11"/>
      <c r="F3235" s="143"/>
      <c r="G3235" s="9"/>
      <c r="H3235" s="64"/>
      <c r="I3235" s="64"/>
      <c r="J3235" s="1"/>
      <c r="K3235" s="1"/>
      <c r="L3235" s="5"/>
      <c r="M3235" s="12"/>
      <c r="N3235" s="12"/>
      <c r="O3235" s="5"/>
      <c r="P3235" s="5"/>
      <c r="Q3235" s="10"/>
      <c r="R3235" s="37"/>
      <c r="S3235" s="5"/>
      <c r="T3235" s="6"/>
      <c r="U3235" s="10"/>
      <c r="V3235" s="10"/>
      <c r="W3235" s="12"/>
      <c r="X3235" s="5"/>
      <c r="Y3235" s="11"/>
      <c r="Z3235" s="2"/>
      <c r="AA3235" s="64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2"/>
      <c r="DH3235" s="1"/>
      <c r="DI3235" s="1"/>
      <c r="DJ3235" s="1"/>
      <c r="DK3235" s="1"/>
      <c r="DL3235" s="1"/>
      <c r="DM3235" s="1"/>
    </row>
    <row r="3236" spans="1:117" x14ac:dyDescent="0.2">
      <c r="A3236" s="97"/>
      <c r="B3236" s="5"/>
      <c r="C3236" s="5"/>
      <c r="D3236" s="63"/>
      <c r="E3236" s="11"/>
      <c r="F3236" s="143"/>
      <c r="G3236" s="9"/>
      <c r="H3236" s="64"/>
      <c r="I3236" s="64"/>
      <c r="J3236" s="1"/>
      <c r="K3236" s="1"/>
      <c r="L3236" s="5"/>
      <c r="M3236" s="12"/>
      <c r="N3236" s="12"/>
      <c r="O3236" s="5"/>
      <c r="P3236" s="5"/>
      <c r="Q3236" s="10"/>
      <c r="R3236" s="37"/>
      <c r="S3236" s="5"/>
      <c r="T3236" s="6"/>
      <c r="U3236" s="10"/>
      <c r="V3236" s="10"/>
      <c r="W3236" s="12"/>
      <c r="X3236" s="5"/>
      <c r="Y3236" s="11"/>
      <c r="Z3236" s="2"/>
      <c r="AA3236" s="64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2"/>
      <c r="DH3236" s="1"/>
      <c r="DI3236" s="1"/>
      <c r="DJ3236" s="1"/>
      <c r="DK3236" s="1"/>
      <c r="DL3236" s="1"/>
      <c r="DM3236" s="1"/>
    </row>
    <row r="3237" spans="1:117" x14ac:dyDescent="0.2">
      <c r="A3237" s="97"/>
      <c r="B3237" s="5"/>
      <c r="C3237" s="5"/>
      <c r="D3237" s="63"/>
      <c r="E3237" s="11"/>
      <c r="F3237" s="143"/>
      <c r="G3237" s="9"/>
      <c r="H3237" s="64"/>
      <c r="I3237" s="64"/>
      <c r="J3237" s="1"/>
      <c r="K3237" s="1"/>
      <c r="L3237" s="5"/>
      <c r="M3237" s="12"/>
      <c r="N3237" s="12"/>
      <c r="O3237" s="5"/>
      <c r="P3237" s="5"/>
      <c r="Q3237" s="10"/>
      <c r="R3237" s="37"/>
      <c r="S3237" s="5"/>
      <c r="T3237" s="6"/>
      <c r="U3237" s="10"/>
      <c r="V3237" s="10"/>
      <c r="W3237" s="12"/>
      <c r="X3237" s="5"/>
      <c r="Y3237" s="11"/>
      <c r="Z3237" s="2"/>
      <c r="AA3237" s="64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2"/>
      <c r="DH3237" s="1"/>
      <c r="DI3237" s="1"/>
      <c r="DJ3237" s="1"/>
      <c r="DK3237" s="1"/>
      <c r="DL3237" s="1"/>
      <c r="DM3237" s="1"/>
    </row>
    <row r="3238" spans="1:117" x14ac:dyDescent="0.2">
      <c r="A3238" s="97"/>
      <c r="B3238" s="5"/>
      <c r="C3238" s="5"/>
      <c r="D3238" s="63"/>
      <c r="E3238" s="11"/>
      <c r="F3238" s="143"/>
      <c r="G3238" s="9"/>
      <c r="H3238" s="64"/>
      <c r="I3238" s="64"/>
      <c r="J3238" s="1"/>
      <c r="K3238" s="1"/>
      <c r="L3238" s="5"/>
      <c r="M3238" s="12"/>
      <c r="N3238" s="12"/>
      <c r="O3238" s="5"/>
      <c r="P3238" s="5"/>
      <c r="Q3238" s="10"/>
      <c r="R3238" s="37"/>
      <c r="S3238" s="5"/>
      <c r="T3238" s="6"/>
      <c r="U3238" s="10"/>
      <c r="V3238" s="10"/>
      <c r="W3238" s="12"/>
      <c r="X3238" s="5"/>
      <c r="Y3238" s="11"/>
      <c r="Z3238" s="2"/>
      <c r="AA3238" s="64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2"/>
      <c r="DH3238" s="1"/>
      <c r="DI3238" s="1"/>
      <c r="DJ3238" s="1"/>
      <c r="DK3238" s="1"/>
      <c r="DL3238" s="1"/>
      <c r="DM3238" s="1"/>
    </row>
    <row r="3239" spans="1:117" x14ac:dyDescent="0.2">
      <c r="A3239" s="97"/>
      <c r="B3239" s="5"/>
      <c r="C3239" s="5"/>
      <c r="D3239" s="63"/>
      <c r="E3239" s="11"/>
      <c r="F3239" s="143"/>
      <c r="G3239" s="9"/>
      <c r="H3239" s="64"/>
      <c r="I3239" s="64"/>
      <c r="J3239" s="1"/>
      <c r="K3239" s="1"/>
      <c r="L3239" s="5"/>
      <c r="M3239" s="12"/>
      <c r="N3239" s="12"/>
      <c r="O3239" s="5"/>
      <c r="P3239" s="5"/>
      <c r="Q3239" s="10"/>
      <c r="R3239" s="37"/>
      <c r="S3239" s="5"/>
      <c r="T3239" s="6"/>
      <c r="U3239" s="10"/>
      <c r="V3239" s="10"/>
      <c r="W3239" s="12"/>
      <c r="X3239" s="5"/>
      <c r="Y3239" s="11"/>
      <c r="Z3239" s="2"/>
      <c r="AA3239" s="64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2"/>
      <c r="DH3239" s="1"/>
      <c r="DI3239" s="1"/>
      <c r="DJ3239" s="1"/>
      <c r="DK3239" s="1"/>
      <c r="DL3239" s="1"/>
      <c r="DM3239" s="1"/>
    </row>
    <row r="3240" spans="1:117" x14ac:dyDescent="0.2">
      <c r="A3240" s="97"/>
      <c r="B3240" s="5"/>
      <c r="C3240" s="5"/>
      <c r="D3240" s="63"/>
      <c r="E3240" s="11"/>
      <c r="F3240" s="143"/>
      <c r="G3240" s="9"/>
      <c r="H3240" s="64"/>
      <c r="I3240" s="64"/>
      <c r="J3240" s="1"/>
      <c r="K3240" s="1"/>
      <c r="L3240" s="5"/>
      <c r="M3240" s="12"/>
      <c r="N3240" s="12"/>
      <c r="O3240" s="5"/>
      <c r="P3240" s="5"/>
      <c r="Q3240" s="10"/>
      <c r="R3240" s="37"/>
      <c r="S3240" s="5"/>
      <c r="T3240" s="6"/>
      <c r="U3240" s="10"/>
      <c r="V3240" s="10"/>
      <c r="W3240" s="12"/>
      <c r="X3240" s="5"/>
      <c r="Y3240" s="11"/>
      <c r="Z3240" s="2"/>
      <c r="AA3240" s="64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2"/>
      <c r="DH3240" s="1"/>
      <c r="DI3240" s="1"/>
      <c r="DJ3240" s="1"/>
      <c r="DK3240" s="1"/>
      <c r="DL3240" s="1"/>
      <c r="DM3240" s="1"/>
    </row>
    <row r="3241" spans="1:117" x14ac:dyDescent="0.2">
      <c r="A3241" s="97"/>
      <c r="B3241" s="5"/>
      <c r="C3241" s="5"/>
      <c r="D3241" s="63"/>
      <c r="E3241" s="11"/>
      <c r="F3241" s="143"/>
      <c r="G3241" s="9"/>
      <c r="H3241" s="64"/>
      <c r="I3241" s="64"/>
      <c r="J3241" s="1"/>
      <c r="K3241" s="1"/>
      <c r="L3241" s="5"/>
      <c r="M3241" s="12"/>
      <c r="N3241" s="12"/>
      <c r="O3241" s="5"/>
      <c r="P3241" s="5"/>
      <c r="Q3241" s="10"/>
      <c r="R3241" s="37"/>
      <c r="S3241" s="5"/>
      <c r="T3241" s="6"/>
      <c r="U3241" s="10"/>
      <c r="V3241" s="10"/>
      <c r="W3241" s="12"/>
      <c r="X3241" s="5"/>
      <c r="Y3241" s="11"/>
      <c r="Z3241" s="2"/>
      <c r="AA3241" s="64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2"/>
      <c r="DH3241" s="1"/>
      <c r="DI3241" s="1"/>
      <c r="DJ3241" s="1"/>
      <c r="DK3241" s="1"/>
      <c r="DL3241" s="1"/>
      <c r="DM3241" s="1"/>
    </row>
    <row r="3242" spans="1:117" x14ac:dyDescent="0.2">
      <c r="A3242" s="97"/>
      <c r="B3242" s="5"/>
      <c r="C3242" s="5"/>
      <c r="D3242" s="63"/>
      <c r="E3242" s="11"/>
      <c r="F3242" s="143"/>
      <c r="G3242" s="9"/>
      <c r="H3242" s="64"/>
      <c r="I3242" s="64"/>
      <c r="J3242" s="1"/>
      <c r="K3242" s="1"/>
      <c r="L3242" s="5"/>
      <c r="M3242" s="12"/>
      <c r="N3242" s="12"/>
      <c r="O3242" s="5"/>
      <c r="P3242" s="5"/>
      <c r="Q3242" s="10"/>
      <c r="R3242" s="37"/>
      <c r="S3242" s="5"/>
      <c r="T3242" s="6"/>
      <c r="U3242" s="10"/>
      <c r="V3242" s="10"/>
      <c r="W3242" s="12"/>
      <c r="X3242" s="5"/>
      <c r="Y3242" s="11"/>
      <c r="Z3242" s="2"/>
      <c r="AA3242" s="64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2"/>
      <c r="DH3242" s="1"/>
      <c r="DI3242" s="1"/>
      <c r="DJ3242" s="1"/>
      <c r="DK3242" s="1"/>
      <c r="DL3242" s="1"/>
      <c r="DM3242" s="1"/>
    </row>
    <row r="3243" spans="1:117" x14ac:dyDescent="0.2">
      <c r="A3243" s="97"/>
      <c r="B3243" s="5"/>
      <c r="C3243" s="5"/>
      <c r="D3243" s="63"/>
      <c r="E3243" s="11"/>
      <c r="F3243" s="143"/>
      <c r="G3243" s="9"/>
      <c r="H3243" s="64"/>
      <c r="I3243" s="64"/>
      <c r="J3243" s="1"/>
      <c r="K3243" s="1"/>
      <c r="L3243" s="5"/>
      <c r="M3243" s="12"/>
      <c r="N3243" s="12"/>
      <c r="O3243" s="5"/>
      <c r="P3243" s="5"/>
      <c r="Q3243" s="10"/>
      <c r="R3243" s="37"/>
      <c r="S3243" s="5"/>
      <c r="T3243" s="6"/>
      <c r="U3243" s="10"/>
      <c r="V3243" s="10"/>
      <c r="W3243" s="12"/>
      <c r="X3243" s="5"/>
      <c r="Y3243" s="11"/>
      <c r="Z3243" s="2"/>
      <c r="AA3243" s="64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2"/>
      <c r="DH3243" s="1"/>
      <c r="DI3243" s="1"/>
      <c r="DJ3243" s="1"/>
      <c r="DK3243" s="1"/>
      <c r="DL3243" s="1"/>
      <c r="DM3243" s="1"/>
    </row>
    <row r="3244" spans="1:117" x14ac:dyDescent="0.2">
      <c r="A3244" s="97"/>
      <c r="B3244" s="5"/>
      <c r="C3244" s="5"/>
      <c r="D3244" s="63"/>
      <c r="E3244" s="11"/>
      <c r="F3244" s="143"/>
      <c r="G3244" s="9"/>
      <c r="H3244" s="64"/>
      <c r="I3244" s="64"/>
      <c r="J3244" s="1"/>
      <c r="K3244" s="1"/>
      <c r="L3244" s="5"/>
      <c r="M3244" s="12"/>
      <c r="N3244" s="12"/>
      <c r="O3244" s="5"/>
      <c r="P3244" s="5"/>
      <c r="Q3244" s="10"/>
      <c r="R3244" s="37"/>
      <c r="S3244" s="5"/>
      <c r="T3244" s="6"/>
      <c r="U3244" s="10"/>
      <c r="V3244" s="10"/>
      <c r="W3244" s="12"/>
      <c r="X3244" s="5"/>
      <c r="Y3244" s="11"/>
      <c r="Z3244" s="2"/>
      <c r="AA3244" s="64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2"/>
      <c r="DH3244" s="1"/>
      <c r="DI3244" s="1"/>
      <c r="DJ3244" s="1"/>
      <c r="DK3244" s="1"/>
      <c r="DL3244" s="1"/>
      <c r="DM3244" s="1"/>
    </row>
    <row r="3245" spans="1:117" x14ac:dyDescent="0.2">
      <c r="A3245" s="97"/>
      <c r="B3245" s="5"/>
      <c r="C3245" s="5"/>
      <c r="D3245" s="63"/>
      <c r="E3245" s="11"/>
      <c r="F3245" s="143"/>
      <c r="G3245" s="9"/>
      <c r="H3245" s="64"/>
      <c r="I3245" s="64"/>
      <c r="J3245" s="1"/>
      <c r="K3245" s="1"/>
      <c r="L3245" s="5"/>
      <c r="M3245" s="12"/>
      <c r="N3245" s="12"/>
      <c r="O3245" s="5"/>
      <c r="P3245" s="5"/>
      <c r="Q3245" s="10"/>
      <c r="R3245" s="37"/>
      <c r="S3245" s="5"/>
      <c r="T3245" s="6"/>
      <c r="U3245" s="10"/>
      <c r="V3245" s="10"/>
      <c r="W3245" s="12"/>
      <c r="X3245" s="5"/>
      <c r="Y3245" s="11"/>
      <c r="Z3245" s="2"/>
      <c r="AA3245" s="64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2"/>
      <c r="DH3245" s="1"/>
      <c r="DI3245" s="1"/>
      <c r="DJ3245" s="1"/>
      <c r="DK3245" s="1"/>
      <c r="DL3245" s="1"/>
      <c r="DM3245" s="1"/>
    </row>
    <row r="3246" spans="1:117" x14ac:dyDescent="0.2">
      <c r="A3246" s="97"/>
      <c r="B3246" s="5"/>
      <c r="C3246" s="5"/>
      <c r="D3246" s="63"/>
      <c r="E3246" s="11"/>
      <c r="F3246" s="143"/>
      <c r="G3246" s="9"/>
      <c r="H3246" s="64"/>
      <c r="I3246" s="64"/>
      <c r="J3246" s="1"/>
      <c r="K3246" s="1"/>
      <c r="L3246" s="5"/>
      <c r="M3246" s="12"/>
      <c r="N3246" s="12"/>
      <c r="O3246" s="5"/>
      <c r="P3246" s="5"/>
      <c r="Q3246" s="10"/>
      <c r="R3246" s="37"/>
      <c r="S3246" s="5"/>
      <c r="T3246" s="6"/>
      <c r="U3246" s="10"/>
      <c r="V3246" s="10"/>
      <c r="W3246" s="12"/>
      <c r="X3246" s="5"/>
      <c r="Y3246" s="11"/>
      <c r="Z3246" s="2"/>
      <c r="AA3246" s="64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2"/>
      <c r="DH3246" s="1"/>
      <c r="DI3246" s="1"/>
      <c r="DJ3246" s="1"/>
      <c r="DK3246" s="1"/>
      <c r="DL3246" s="1"/>
      <c r="DM3246" s="1"/>
    </row>
    <row r="3247" spans="1:117" x14ac:dyDescent="0.2">
      <c r="A3247" s="97"/>
      <c r="B3247" s="5"/>
      <c r="C3247" s="5"/>
      <c r="D3247" s="63"/>
      <c r="E3247" s="11"/>
      <c r="F3247" s="143"/>
      <c r="G3247" s="9"/>
      <c r="H3247" s="64"/>
      <c r="I3247" s="64"/>
      <c r="J3247" s="1"/>
      <c r="K3247" s="1"/>
      <c r="L3247" s="5"/>
      <c r="M3247" s="12"/>
      <c r="N3247" s="12"/>
      <c r="O3247" s="5"/>
      <c r="P3247" s="5"/>
      <c r="Q3247" s="10"/>
      <c r="R3247" s="37"/>
      <c r="S3247" s="5"/>
      <c r="T3247" s="6"/>
      <c r="U3247" s="10"/>
      <c r="V3247" s="10"/>
      <c r="W3247" s="12"/>
      <c r="X3247" s="5"/>
      <c r="Y3247" s="11"/>
      <c r="Z3247" s="2"/>
      <c r="AA3247" s="64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2"/>
      <c r="DH3247" s="1"/>
      <c r="DI3247" s="1"/>
      <c r="DJ3247" s="1"/>
      <c r="DK3247" s="1"/>
      <c r="DL3247" s="1"/>
      <c r="DM3247" s="1"/>
    </row>
    <row r="3248" spans="1:117" x14ac:dyDescent="0.2">
      <c r="A3248" s="97"/>
      <c r="B3248" s="5"/>
      <c r="C3248" s="5"/>
      <c r="D3248" s="63"/>
      <c r="E3248" s="11"/>
      <c r="F3248" s="143"/>
      <c r="G3248" s="9"/>
      <c r="H3248" s="64"/>
      <c r="I3248" s="64"/>
      <c r="J3248" s="1"/>
      <c r="K3248" s="1"/>
      <c r="L3248" s="5"/>
      <c r="M3248" s="12"/>
      <c r="N3248" s="12"/>
      <c r="O3248" s="5"/>
      <c r="P3248" s="5"/>
      <c r="Q3248" s="10"/>
      <c r="R3248" s="37"/>
      <c r="S3248" s="5"/>
      <c r="T3248" s="6"/>
      <c r="U3248" s="10"/>
      <c r="V3248" s="10"/>
      <c r="W3248" s="12"/>
      <c r="X3248" s="5"/>
      <c r="Y3248" s="11"/>
      <c r="Z3248" s="2"/>
      <c r="AA3248" s="64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2"/>
      <c r="DH3248" s="1"/>
      <c r="DI3248" s="1"/>
      <c r="DJ3248" s="1"/>
      <c r="DK3248" s="1"/>
      <c r="DL3248" s="1"/>
      <c r="DM3248" s="1"/>
    </row>
    <row r="3249" spans="1:117" x14ac:dyDescent="0.2">
      <c r="A3249" s="97"/>
      <c r="B3249" s="5"/>
      <c r="C3249" s="5"/>
      <c r="D3249" s="63"/>
      <c r="E3249" s="11"/>
      <c r="F3249" s="143"/>
      <c r="G3249" s="9"/>
      <c r="H3249" s="64"/>
      <c r="I3249" s="64"/>
      <c r="J3249" s="1"/>
      <c r="K3249" s="1"/>
      <c r="L3249" s="5"/>
      <c r="M3249" s="12"/>
      <c r="N3249" s="12"/>
      <c r="O3249" s="5"/>
      <c r="P3249" s="5"/>
      <c r="Q3249" s="10"/>
      <c r="R3249" s="37"/>
      <c r="S3249" s="5"/>
      <c r="T3249" s="6"/>
      <c r="U3249" s="10"/>
      <c r="V3249" s="10"/>
      <c r="W3249" s="12"/>
      <c r="X3249" s="5"/>
      <c r="Y3249" s="11"/>
      <c r="Z3249" s="2"/>
      <c r="AA3249" s="64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2"/>
      <c r="DH3249" s="1"/>
      <c r="DI3249" s="1"/>
      <c r="DJ3249" s="1"/>
      <c r="DK3249" s="1"/>
      <c r="DL3249" s="1"/>
      <c r="DM3249" s="1"/>
    </row>
    <row r="3250" spans="1:117" x14ac:dyDescent="0.2">
      <c r="A3250" s="97"/>
      <c r="B3250" s="5"/>
      <c r="C3250" s="5"/>
      <c r="D3250" s="63"/>
      <c r="E3250" s="11"/>
      <c r="F3250" s="143"/>
      <c r="G3250" s="9"/>
      <c r="H3250" s="64"/>
      <c r="I3250" s="64"/>
      <c r="J3250" s="1"/>
      <c r="K3250" s="1"/>
      <c r="L3250" s="5"/>
      <c r="M3250" s="12"/>
      <c r="N3250" s="12"/>
      <c r="O3250" s="5"/>
      <c r="P3250" s="5"/>
      <c r="Q3250" s="10"/>
      <c r="R3250" s="37"/>
      <c r="S3250" s="5"/>
      <c r="T3250" s="6"/>
      <c r="U3250" s="10"/>
      <c r="V3250" s="10"/>
      <c r="W3250" s="12"/>
      <c r="X3250" s="5"/>
      <c r="Y3250" s="11"/>
      <c r="Z3250" s="2"/>
      <c r="AA3250" s="64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2"/>
      <c r="DH3250" s="1"/>
      <c r="DI3250" s="1"/>
      <c r="DJ3250" s="1"/>
      <c r="DK3250" s="1"/>
      <c r="DL3250" s="1"/>
      <c r="DM3250" s="1"/>
    </row>
    <row r="3251" spans="1:117" x14ac:dyDescent="0.2">
      <c r="A3251" s="97"/>
      <c r="B3251" s="5"/>
      <c r="C3251" s="5"/>
      <c r="D3251" s="63"/>
      <c r="E3251" s="11"/>
      <c r="F3251" s="143"/>
      <c r="G3251" s="9"/>
      <c r="H3251" s="64"/>
      <c r="I3251" s="64"/>
      <c r="J3251" s="1"/>
      <c r="K3251" s="1"/>
      <c r="L3251" s="5"/>
      <c r="M3251" s="12"/>
      <c r="N3251" s="12"/>
      <c r="O3251" s="5"/>
      <c r="P3251" s="5"/>
      <c r="Q3251" s="10"/>
      <c r="R3251" s="37"/>
      <c r="S3251" s="5"/>
      <c r="T3251" s="6"/>
      <c r="U3251" s="10"/>
      <c r="V3251" s="10"/>
      <c r="W3251" s="12"/>
      <c r="X3251" s="5"/>
      <c r="Y3251" s="11"/>
      <c r="Z3251" s="2"/>
      <c r="AA3251" s="64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2"/>
      <c r="DH3251" s="1"/>
      <c r="DI3251" s="1"/>
      <c r="DJ3251" s="1"/>
      <c r="DK3251" s="1"/>
      <c r="DL3251" s="1"/>
      <c r="DM3251" s="1"/>
    </row>
    <row r="3252" spans="1:117" x14ac:dyDescent="0.2">
      <c r="A3252" s="97"/>
      <c r="B3252" s="5"/>
      <c r="C3252" s="5"/>
      <c r="D3252" s="63"/>
      <c r="E3252" s="11"/>
      <c r="F3252" s="143"/>
      <c r="G3252" s="9"/>
      <c r="H3252" s="64"/>
      <c r="I3252" s="64"/>
      <c r="J3252" s="1"/>
      <c r="K3252" s="1"/>
      <c r="L3252" s="5"/>
      <c r="M3252" s="12"/>
      <c r="N3252" s="12"/>
      <c r="O3252" s="5"/>
      <c r="P3252" s="5"/>
      <c r="Q3252" s="10"/>
      <c r="R3252" s="37"/>
      <c r="S3252" s="5"/>
      <c r="T3252" s="6"/>
      <c r="U3252" s="10"/>
      <c r="V3252" s="10"/>
      <c r="W3252" s="12"/>
      <c r="X3252" s="5"/>
      <c r="Y3252" s="11"/>
      <c r="Z3252" s="2"/>
      <c r="AA3252" s="64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2"/>
      <c r="DH3252" s="1"/>
      <c r="DI3252" s="1"/>
      <c r="DJ3252" s="1"/>
      <c r="DK3252" s="1"/>
      <c r="DL3252" s="1"/>
      <c r="DM3252" s="1"/>
    </row>
    <row r="3253" spans="1:117" x14ac:dyDescent="0.2">
      <c r="A3253" s="97"/>
      <c r="B3253" s="5"/>
      <c r="C3253" s="5"/>
      <c r="D3253" s="63"/>
      <c r="E3253" s="11"/>
      <c r="F3253" s="143"/>
      <c r="G3253" s="9"/>
      <c r="H3253" s="64"/>
      <c r="I3253" s="64"/>
      <c r="J3253" s="1"/>
      <c r="K3253" s="1"/>
      <c r="L3253" s="5"/>
      <c r="M3253" s="12"/>
      <c r="N3253" s="12"/>
      <c r="O3253" s="5"/>
      <c r="P3253" s="5"/>
      <c r="Q3253" s="10"/>
      <c r="R3253" s="37"/>
      <c r="S3253" s="5"/>
      <c r="T3253" s="6"/>
      <c r="U3253" s="10"/>
      <c r="V3253" s="10"/>
      <c r="W3253" s="12"/>
      <c r="X3253" s="5"/>
      <c r="Y3253" s="11"/>
      <c r="Z3253" s="2"/>
      <c r="AA3253" s="64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2"/>
      <c r="DH3253" s="1"/>
      <c r="DI3253" s="1"/>
      <c r="DJ3253" s="1"/>
      <c r="DK3253" s="1"/>
      <c r="DL3253" s="1"/>
      <c r="DM3253" s="1"/>
    </row>
    <row r="3254" spans="1:117" x14ac:dyDescent="0.2">
      <c r="A3254" s="97"/>
      <c r="B3254" s="5"/>
      <c r="C3254" s="5"/>
      <c r="D3254" s="63"/>
      <c r="E3254" s="11"/>
      <c r="F3254" s="143"/>
      <c r="G3254" s="9"/>
      <c r="H3254" s="64"/>
      <c r="I3254" s="64"/>
      <c r="J3254" s="1"/>
      <c r="K3254" s="1"/>
      <c r="L3254" s="5"/>
      <c r="M3254" s="12"/>
      <c r="N3254" s="12"/>
      <c r="O3254" s="5"/>
      <c r="P3254" s="5"/>
      <c r="Q3254" s="10"/>
      <c r="R3254" s="37"/>
      <c r="S3254" s="5"/>
      <c r="T3254" s="6"/>
      <c r="U3254" s="10"/>
      <c r="V3254" s="10"/>
      <c r="W3254" s="12"/>
      <c r="X3254" s="5"/>
      <c r="Y3254" s="11"/>
      <c r="Z3254" s="2"/>
      <c r="AA3254" s="64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2"/>
      <c r="DH3254" s="1"/>
      <c r="DI3254" s="1"/>
      <c r="DJ3254" s="1"/>
      <c r="DK3254" s="1"/>
      <c r="DL3254" s="1"/>
      <c r="DM3254" s="1"/>
    </row>
    <row r="3255" spans="1:117" x14ac:dyDescent="0.2">
      <c r="A3255" s="97"/>
      <c r="B3255" s="5"/>
      <c r="C3255" s="5"/>
      <c r="D3255" s="63"/>
      <c r="E3255" s="11"/>
      <c r="F3255" s="143"/>
      <c r="G3255" s="9"/>
      <c r="H3255" s="64"/>
      <c r="I3255" s="64"/>
      <c r="J3255" s="1"/>
      <c r="K3255" s="1"/>
      <c r="L3255" s="5"/>
      <c r="M3255" s="12"/>
      <c r="N3255" s="12"/>
      <c r="O3255" s="5"/>
      <c r="P3255" s="5"/>
      <c r="Q3255" s="10"/>
      <c r="R3255" s="37"/>
      <c r="S3255" s="5"/>
      <c r="T3255" s="6"/>
      <c r="U3255" s="10"/>
      <c r="V3255" s="10"/>
      <c r="W3255" s="12"/>
      <c r="X3255" s="5"/>
      <c r="Y3255" s="11"/>
      <c r="Z3255" s="2"/>
      <c r="AA3255" s="64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2"/>
      <c r="DH3255" s="1"/>
      <c r="DI3255" s="1"/>
      <c r="DJ3255" s="1"/>
      <c r="DK3255" s="1"/>
      <c r="DL3255" s="1"/>
      <c r="DM3255" s="1"/>
    </row>
    <row r="3256" spans="1:117" x14ac:dyDescent="0.2">
      <c r="A3256" s="97"/>
      <c r="B3256" s="5"/>
      <c r="C3256" s="5"/>
      <c r="D3256" s="63"/>
      <c r="E3256" s="11"/>
      <c r="F3256" s="143"/>
      <c r="G3256" s="9"/>
      <c r="H3256" s="64"/>
      <c r="I3256" s="64"/>
      <c r="J3256" s="1"/>
      <c r="K3256" s="1"/>
      <c r="L3256" s="5"/>
      <c r="M3256" s="12"/>
      <c r="N3256" s="12"/>
      <c r="O3256" s="5"/>
      <c r="P3256" s="5"/>
      <c r="Q3256" s="10"/>
      <c r="R3256" s="37"/>
      <c r="S3256" s="5"/>
      <c r="T3256" s="6"/>
      <c r="U3256" s="10"/>
      <c r="V3256" s="10"/>
      <c r="W3256" s="12"/>
      <c r="X3256" s="5"/>
      <c r="Y3256" s="11"/>
      <c r="Z3256" s="2"/>
      <c r="AA3256" s="64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2"/>
      <c r="DH3256" s="1"/>
      <c r="DI3256" s="1"/>
      <c r="DJ3256" s="1"/>
      <c r="DK3256" s="1"/>
      <c r="DL3256" s="1"/>
      <c r="DM3256" s="1"/>
    </row>
    <row r="3257" spans="1:117" x14ac:dyDescent="0.2">
      <c r="A3257" s="97"/>
      <c r="B3257" s="5"/>
      <c r="C3257" s="5"/>
      <c r="D3257" s="63"/>
      <c r="E3257" s="11"/>
      <c r="F3257" s="143"/>
      <c r="G3257" s="9"/>
      <c r="H3257" s="64"/>
      <c r="I3257" s="64"/>
      <c r="J3257" s="1"/>
      <c r="K3257" s="1"/>
      <c r="L3257" s="5"/>
      <c r="M3257" s="12"/>
      <c r="N3257" s="12"/>
      <c r="O3257" s="5"/>
      <c r="P3257" s="5"/>
      <c r="Q3257" s="10"/>
      <c r="R3257" s="37"/>
      <c r="S3257" s="5"/>
      <c r="T3257" s="6"/>
      <c r="U3257" s="10"/>
      <c r="V3257" s="10"/>
      <c r="W3257" s="12"/>
      <c r="X3257" s="5"/>
      <c r="Y3257" s="11"/>
      <c r="Z3257" s="2"/>
      <c r="AA3257" s="64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2"/>
      <c r="DH3257" s="1"/>
      <c r="DI3257" s="1"/>
      <c r="DJ3257" s="1"/>
      <c r="DK3257" s="1"/>
      <c r="DL3257" s="1"/>
      <c r="DM3257" s="1"/>
    </row>
    <row r="3258" spans="1:117" x14ac:dyDescent="0.2">
      <c r="A3258" s="97"/>
      <c r="B3258" s="5"/>
      <c r="C3258" s="5"/>
      <c r="D3258" s="63"/>
      <c r="E3258" s="11"/>
      <c r="F3258" s="143"/>
      <c r="G3258" s="9"/>
      <c r="H3258" s="64"/>
      <c r="I3258" s="64"/>
      <c r="J3258" s="1"/>
      <c r="K3258" s="1"/>
      <c r="L3258" s="5"/>
      <c r="M3258" s="12"/>
      <c r="N3258" s="12"/>
      <c r="O3258" s="5"/>
      <c r="P3258" s="5"/>
      <c r="Q3258" s="10"/>
      <c r="R3258" s="37"/>
      <c r="S3258" s="5"/>
      <c r="T3258" s="6"/>
      <c r="U3258" s="10"/>
      <c r="V3258" s="10"/>
      <c r="W3258" s="12"/>
      <c r="X3258" s="5"/>
      <c r="Y3258" s="11"/>
      <c r="Z3258" s="2"/>
      <c r="AA3258" s="64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2"/>
      <c r="DH3258" s="1"/>
      <c r="DI3258" s="1"/>
      <c r="DJ3258" s="1"/>
      <c r="DK3258" s="1"/>
      <c r="DL3258" s="1"/>
      <c r="DM3258" s="1"/>
    </row>
    <row r="3259" spans="1:117" x14ac:dyDescent="0.2">
      <c r="A3259" s="97"/>
      <c r="B3259" s="5"/>
      <c r="C3259" s="5"/>
      <c r="D3259" s="63"/>
      <c r="E3259" s="11"/>
      <c r="F3259" s="143"/>
      <c r="G3259" s="9"/>
      <c r="H3259" s="64"/>
      <c r="I3259" s="64"/>
      <c r="J3259" s="1"/>
      <c r="K3259" s="1"/>
      <c r="L3259" s="5"/>
      <c r="M3259" s="12"/>
      <c r="N3259" s="12"/>
      <c r="O3259" s="5"/>
      <c r="P3259" s="5"/>
      <c r="Q3259" s="10"/>
      <c r="R3259" s="37"/>
      <c r="S3259" s="5"/>
      <c r="T3259" s="6"/>
      <c r="U3259" s="10"/>
      <c r="V3259" s="10"/>
      <c r="W3259" s="12"/>
      <c r="X3259" s="5"/>
      <c r="Y3259" s="11"/>
      <c r="Z3259" s="2"/>
      <c r="AA3259" s="64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2"/>
      <c r="DH3259" s="1"/>
      <c r="DI3259" s="1"/>
      <c r="DJ3259" s="1"/>
      <c r="DK3259" s="1"/>
      <c r="DL3259" s="1"/>
      <c r="DM3259" s="1"/>
    </row>
    <row r="3260" spans="1:117" x14ac:dyDescent="0.2">
      <c r="A3260" s="97"/>
      <c r="B3260" s="5"/>
      <c r="C3260" s="5"/>
      <c r="D3260" s="63"/>
      <c r="E3260" s="11"/>
      <c r="F3260" s="143"/>
      <c r="G3260" s="9"/>
      <c r="H3260" s="64"/>
      <c r="I3260" s="64"/>
      <c r="J3260" s="1"/>
      <c r="K3260" s="1"/>
      <c r="L3260" s="5"/>
      <c r="M3260" s="12"/>
      <c r="N3260" s="12"/>
      <c r="O3260" s="5"/>
      <c r="P3260" s="5"/>
      <c r="Q3260" s="10"/>
      <c r="R3260" s="37"/>
      <c r="S3260" s="5"/>
      <c r="T3260" s="6"/>
      <c r="U3260" s="10"/>
      <c r="V3260" s="10"/>
      <c r="W3260" s="12"/>
      <c r="X3260" s="5"/>
      <c r="Y3260" s="11"/>
      <c r="Z3260" s="2"/>
      <c r="AA3260" s="64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2"/>
      <c r="DH3260" s="1"/>
      <c r="DI3260" s="1"/>
      <c r="DJ3260" s="1"/>
      <c r="DK3260" s="1"/>
      <c r="DL3260" s="1"/>
      <c r="DM3260" s="1"/>
    </row>
    <row r="3261" spans="1:117" x14ac:dyDescent="0.2">
      <c r="A3261" s="97"/>
      <c r="B3261" s="5"/>
      <c r="C3261" s="5"/>
      <c r="D3261" s="63"/>
      <c r="E3261" s="11"/>
      <c r="F3261" s="143"/>
      <c r="G3261" s="9"/>
      <c r="H3261" s="64"/>
      <c r="I3261" s="64"/>
      <c r="J3261" s="1"/>
      <c r="K3261" s="1"/>
      <c r="L3261" s="5"/>
      <c r="M3261" s="12"/>
      <c r="N3261" s="12"/>
      <c r="O3261" s="5"/>
      <c r="P3261" s="5"/>
      <c r="Q3261" s="10"/>
      <c r="R3261" s="37"/>
      <c r="S3261" s="5"/>
      <c r="T3261" s="6"/>
      <c r="U3261" s="10"/>
      <c r="V3261" s="10"/>
      <c r="W3261" s="12"/>
      <c r="X3261" s="5"/>
      <c r="Y3261" s="11"/>
      <c r="Z3261" s="2"/>
      <c r="AA3261" s="64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2"/>
      <c r="DH3261" s="1"/>
      <c r="DI3261" s="1"/>
      <c r="DJ3261" s="1"/>
      <c r="DK3261" s="1"/>
      <c r="DL3261" s="1"/>
      <c r="DM3261" s="1"/>
    </row>
    <row r="3262" spans="1:117" x14ac:dyDescent="0.2">
      <c r="A3262" s="97"/>
      <c r="B3262" s="5"/>
      <c r="C3262" s="5"/>
      <c r="D3262" s="63"/>
      <c r="E3262" s="11"/>
      <c r="F3262" s="143"/>
      <c r="G3262" s="9"/>
      <c r="H3262" s="64"/>
      <c r="I3262" s="64"/>
      <c r="J3262" s="1"/>
      <c r="K3262" s="1"/>
      <c r="L3262" s="5"/>
      <c r="M3262" s="12"/>
      <c r="N3262" s="12"/>
      <c r="O3262" s="5"/>
      <c r="P3262" s="5"/>
      <c r="Q3262" s="10"/>
      <c r="R3262" s="37"/>
      <c r="S3262" s="5"/>
      <c r="T3262" s="6"/>
      <c r="U3262" s="10"/>
      <c r="V3262" s="10"/>
      <c r="W3262" s="12"/>
      <c r="X3262" s="5"/>
      <c r="Y3262" s="11"/>
      <c r="Z3262" s="2"/>
      <c r="AA3262" s="64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2"/>
      <c r="DH3262" s="1"/>
      <c r="DI3262" s="1"/>
      <c r="DJ3262" s="1"/>
      <c r="DK3262" s="1"/>
      <c r="DL3262" s="1"/>
      <c r="DM3262" s="1"/>
    </row>
    <row r="3263" spans="1:117" x14ac:dyDescent="0.2">
      <c r="A3263" s="97"/>
      <c r="B3263" s="5"/>
      <c r="C3263" s="5"/>
      <c r="D3263" s="63"/>
      <c r="E3263" s="11"/>
      <c r="F3263" s="143"/>
      <c r="G3263" s="9"/>
      <c r="H3263" s="64"/>
      <c r="I3263" s="64"/>
      <c r="J3263" s="1"/>
      <c r="K3263" s="1"/>
      <c r="L3263" s="5"/>
      <c r="M3263" s="12"/>
      <c r="N3263" s="12"/>
      <c r="O3263" s="5"/>
      <c r="P3263" s="5"/>
      <c r="Q3263" s="10"/>
      <c r="R3263" s="37"/>
      <c r="S3263" s="5"/>
      <c r="T3263" s="6"/>
      <c r="U3263" s="10"/>
      <c r="V3263" s="10"/>
      <c r="W3263" s="12"/>
      <c r="X3263" s="5"/>
      <c r="Y3263" s="11"/>
      <c r="Z3263" s="2"/>
      <c r="AA3263" s="64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2"/>
      <c r="DH3263" s="1"/>
      <c r="DI3263" s="1"/>
      <c r="DJ3263" s="1"/>
      <c r="DK3263" s="1"/>
      <c r="DL3263" s="1"/>
      <c r="DM3263" s="1"/>
    </row>
    <row r="3264" spans="1:117" x14ac:dyDescent="0.2">
      <c r="A3264" s="97"/>
      <c r="B3264" s="5"/>
      <c r="C3264" s="5"/>
      <c r="D3264" s="63"/>
      <c r="E3264" s="11"/>
      <c r="F3264" s="143"/>
      <c r="G3264" s="9"/>
      <c r="H3264" s="64"/>
      <c r="I3264" s="64"/>
      <c r="J3264" s="1"/>
      <c r="K3264" s="1"/>
      <c r="L3264" s="5"/>
      <c r="M3264" s="12"/>
      <c r="N3264" s="12"/>
      <c r="O3264" s="5"/>
      <c r="P3264" s="5"/>
      <c r="Q3264" s="10"/>
      <c r="R3264" s="37"/>
      <c r="S3264" s="5"/>
      <c r="T3264" s="6"/>
      <c r="U3264" s="10"/>
      <c r="V3264" s="10"/>
      <c r="W3264" s="12"/>
      <c r="X3264" s="5"/>
      <c r="Y3264" s="11"/>
      <c r="Z3264" s="2"/>
      <c r="AA3264" s="64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2"/>
      <c r="DH3264" s="1"/>
      <c r="DI3264" s="1"/>
      <c r="DJ3264" s="1"/>
      <c r="DK3264" s="1"/>
      <c r="DL3264" s="1"/>
      <c r="DM3264" s="1"/>
    </row>
    <row r="3265" spans="1:117" x14ac:dyDescent="0.2">
      <c r="A3265" s="97"/>
      <c r="B3265" s="5"/>
      <c r="C3265" s="5"/>
      <c r="D3265" s="63"/>
      <c r="E3265" s="11"/>
      <c r="F3265" s="143"/>
      <c r="G3265" s="9"/>
      <c r="H3265" s="64"/>
      <c r="I3265" s="64"/>
      <c r="J3265" s="1"/>
      <c r="K3265" s="1"/>
      <c r="L3265" s="5"/>
      <c r="M3265" s="12"/>
      <c r="N3265" s="12"/>
      <c r="O3265" s="5"/>
      <c r="P3265" s="5"/>
      <c r="Q3265" s="10"/>
      <c r="R3265" s="37"/>
      <c r="S3265" s="5"/>
      <c r="T3265" s="6"/>
      <c r="U3265" s="10"/>
      <c r="V3265" s="10"/>
      <c r="W3265" s="12"/>
      <c r="X3265" s="5"/>
      <c r="Y3265" s="11"/>
      <c r="Z3265" s="2"/>
      <c r="AA3265" s="64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2"/>
      <c r="DH3265" s="1"/>
      <c r="DI3265" s="1"/>
      <c r="DJ3265" s="1"/>
      <c r="DK3265" s="1"/>
      <c r="DL3265" s="1"/>
      <c r="DM3265" s="1"/>
    </row>
    <row r="3266" spans="1:117" x14ac:dyDescent="0.2">
      <c r="A3266" s="97"/>
      <c r="B3266" s="5"/>
      <c r="C3266" s="5"/>
      <c r="D3266" s="63"/>
      <c r="E3266" s="11"/>
      <c r="F3266" s="143"/>
      <c r="G3266" s="9"/>
      <c r="H3266" s="64"/>
      <c r="I3266" s="64"/>
      <c r="J3266" s="1"/>
      <c r="K3266" s="1"/>
      <c r="L3266" s="5"/>
      <c r="M3266" s="12"/>
      <c r="N3266" s="12"/>
      <c r="O3266" s="5"/>
      <c r="P3266" s="5"/>
      <c r="Q3266" s="10"/>
      <c r="R3266" s="37"/>
      <c r="S3266" s="5"/>
      <c r="T3266" s="6"/>
      <c r="U3266" s="10"/>
      <c r="V3266" s="10"/>
      <c r="W3266" s="12"/>
      <c r="X3266" s="5"/>
      <c r="Y3266" s="11"/>
      <c r="Z3266" s="2"/>
      <c r="AA3266" s="64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2"/>
      <c r="DH3266" s="1"/>
      <c r="DI3266" s="1"/>
      <c r="DJ3266" s="1"/>
      <c r="DK3266" s="1"/>
      <c r="DL3266" s="1"/>
      <c r="DM3266" s="1"/>
    </row>
    <row r="3267" spans="1:117" x14ac:dyDescent="0.2">
      <c r="A3267" s="97"/>
      <c r="B3267" s="5"/>
      <c r="C3267" s="5"/>
      <c r="D3267" s="63"/>
      <c r="E3267" s="11"/>
      <c r="F3267" s="143"/>
      <c r="G3267" s="9"/>
      <c r="H3267" s="64"/>
      <c r="I3267" s="64"/>
      <c r="J3267" s="1"/>
      <c r="K3267" s="1"/>
      <c r="L3267" s="5"/>
      <c r="M3267" s="12"/>
      <c r="N3267" s="12"/>
      <c r="O3267" s="5"/>
      <c r="P3267" s="5"/>
      <c r="Q3267" s="10"/>
      <c r="R3267" s="37"/>
      <c r="S3267" s="5"/>
      <c r="T3267" s="6"/>
      <c r="U3267" s="10"/>
      <c r="V3267" s="10"/>
      <c r="W3267" s="12"/>
      <c r="X3267" s="5"/>
      <c r="Y3267" s="11"/>
      <c r="Z3267" s="2"/>
      <c r="AA3267" s="64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2"/>
      <c r="DH3267" s="1"/>
      <c r="DI3267" s="1"/>
      <c r="DJ3267" s="1"/>
      <c r="DK3267" s="1"/>
      <c r="DL3267" s="1"/>
      <c r="DM3267" s="1"/>
    </row>
    <row r="3268" spans="1:117" x14ac:dyDescent="0.2">
      <c r="A3268" s="97"/>
      <c r="B3268" s="5"/>
      <c r="C3268" s="5"/>
      <c r="D3268" s="63"/>
      <c r="E3268" s="11"/>
      <c r="F3268" s="143"/>
      <c r="G3268" s="9"/>
      <c r="H3268" s="64"/>
      <c r="I3268" s="64"/>
      <c r="J3268" s="1"/>
      <c r="K3268" s="1"/>
      <c r="L3268" s="5"/>
      <c r="M3268" s="12"/>
      <c r="N3268" s="12"/>
      <c r="O3268" s="5"/>
      <c r="P3268" s="5"/>
      <c r="Q3268" s="10"/>
      <c r="R3268" s="37"/>
      <c r="S3268" s="5"/>
      <c r="T3268" s="6"/>
      <c r="U3268" s="10"/>
      <c r="V3268" s="10"/>
      <c r="W3268" s="12"/>
      <c r="X3268" s="5"/>
      <c r="Y3268" s="11"/>
      <c r="Z3268" s="2"/>
      <c r="AA3268" s="64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2"/>
      <c r="DH3268" s="1"/>
      <c r="DI3268" s="1"/>
      <c r="DJ3268" s="1"/>
      <c r="DK3268" s="1"/>
      <c r="DL3268" s="1"/>
      <c r="DM3268" s="1"/>
    </row>
    <row r="3269" spans="1:117" x14ac:dyDescent="0.2">
      <c r="A3269" s="97"/>
      <c r="B3269" s="5"/>
      <c r="C3269" s="5"/>
      <c r="D3269" s="63"/>
      <c r="E3269" s="11"/>
      <c r="F3269" s="143"/>
      <c r="G3269" s="9"/>
      <c r="H3269" s="64"/>
      <c r="I3269" s="64"/>
      <c r="J3269" s="1"/>
      <c r="K3269" s="1"/>
      <c r="L3269" s="5"/>
      <c r="M3269" s="12"/>
      <c r="N3269" s="12"/>
      <c r="O3269" s="5"/>
      <c r="P3269" s="5"/>
      <c r="Q3269" s="10"/>
      <c r="R3269" s="37"/>
      <c r="S3269" s="5"/>
      <c r="T3269" s="6"/>
      <c r="U3269" s="10"/>
      <c r="V3269" s="10"/>
      <c r="W3269" s="12"/>
      <c r="X3269" s="5"/>
      <c r="Y3269" s="11"/>
      <c r="Z3269" s="2"/>
      <c r="AA3269" s="64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2"/>
      <c r="DH3269" s="1"/>
      <c r="DI3269" s="1"/>
      <c r="DJ3269" s="1"/>
      <c r="DK3269" s="1"/>
      <c r="DL3269" s="1"/>
      <c r="DM3269" s="1"/>
    </row>
    <row r="3270" spans="1:117" x14ac:dyDescent="0.2">
      <c r="A3270" s="97"/>
      <c r="B3270" s="5"/>
      <c r="C3270" s="5"/>
      <c r="D3270" s="63"/>
      <c r="E3270" s="11"/>
      <c r="F3270" s="143"/>
      <c r="G3270" s="9"/>
      <c r="H3270" s="64"/>
      <c r="I3270" s="64"/>
      <c r="J3270" s="1"/>
      <c r="K3270" s="1"/>
      <c r="L3270" s="5"/>
      <c r="M3270" s="12"/>
      <c r="N3270" s="12"/>
      <c r="O3270" s="5"/>
      <c r="P3270" s="5"/>
      <c r="Q3270" s="10"/>
      <c r="R3270" s="37"/>
      <c r="S3270" s="5"/>
      <c r="T3270" s="6"/>
      <c r="U3270" s="10"/>
      <c r="V3270" s="10"/>
      <c r="W3270" s="12"/>
      <c r="X3270" s="5"/>
      <c r="Y3270" s="11"/>
      <c r="Z3270" s="2"/>
      <c r="AA3270" s="64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2"/>
      <c r="DH3270" s="1"/>
      <c r="DI3270" s="1"/>
      <c r="DJ3270" s="1"/>
      <c r="DK3270" s="1"/>
      <c r="DL3270" s="1"/>
      <c r="DM3270" s="1"/>
    </row>
    <row r="3271" spans="1:117" x14ac:dyDescent="0.2">
      <c r="A3271" s="97"/>
      <c r="B3271" s="5"/>
      <c r="C3271" s="5"/>
      <c r="D3271" s="63"/>
      <c r="E3271" s="11"/>
      <c r="F3271" s="143"/>
      <c r="G3271" s="9"/>
      <c r="H3271" s="64"/>
      <c r="I3271" s="64"/>
      <c r="J3271" s="1"/>
      <c r="K3271" s="1"/>
      <c r="L3271" s="5"/>
      <c r="M3271" s="12"/>
      <c r="N3271" s="12"/>
      <c r="O3271" s="5"/>
      <c r="P3271" s="5"/>
      <c r="Q3271" s="10"/>
      <c r="R3271" s="37"/>
      <c r="S3271" s="5"/>
      <c r="T3271" s="6"/>
      <c r="U3271" s="10"/>
      <c r="V3271" s="10"/>
      <c r="W3271" s="12"/>
      <c r="X3271" s="5"/>
      <c r="Y3271" s="11"/>
      <c r="Z3271" s="2"/>
      <c r="AA3271" s="64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2"/>
      <c r="DH3271" s="1"/>
      <c r="DI3271" s="1"/>
      <c r="DJ3271" s="1"/>
      <c r="DK3271" s="1"/>
      <c r="DL3271" s="1"/>
      <c r="DM3271" s="1"/>
    </row>
    <row r="3272" spans="1:117" x14ac:dyDescent="0.2">
      <c r="A3272" s="97"/>
      <c r="B3272" s="5"/>
      <c r="C3272" s="5"/>
      <c r="D3272" s="63"/>
      <c r="E3272" s="11"/>
      <c r="F3272" s="143"/>
      <c r="G3272" s="9"/>
      <c r="H3272" s="64"/>
      <c r="I3272" s="64"/>
      <c r="J3272" s="1"/>
      <c r="K3272" s="1"/>
      <c r="L3272" s="5"/>
      <c r="M3272" s="12"/>
      <c r="N3272" s="12"/>
      <c r="O3272" s="5"/>
      <c r="P3272" s="5"/>
      <c r="Q3272" s="10"/>
      <c r="R3272" s="37"/>
      <c r="S3272" s="5"/>
      <c r="T3272" s="6"/>
      <c r="U3272" s="10"/>
      <c r="V3272" s="10"/>
      <c r="W3272" s="12"/>
      <c r="X3272" s="5"/>
      <c r="Y3272" s="11"/>
      <c r="Z3272" s="2"/>
      <c r="AA3272" s="64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2"/>
      <c r="DH3272" s="1"/>
      <c r="DI3272" s="1"/>
      <c r="DJ3272" s="1"/>
      <c r="DK3272" s="1"/>
      <c r="DL3272" s="1"/>
      <c r="DM3272" s="1"/>
    </row>
    <row r="3273" spans="1:117" x14ac:dyDescent="0.2">
      <c r="A3273" s="97"/>
      <c r="B3273" s="5"/>
      <c r="C3273" s="5"/>
      <c r="D3273" s="63"/>
      <c r="E3273" s="11"/>
      <c r="F3273" s="143"/>
      <c r="G3273" s="9"/>
      <c r="H3273" s="64"/>
      <c r="I3273" s="64"/>
      <c r="J3273" s="1"/>
      <c r="K3273" s="1"/>
      <c r="L3273" s="5"/>
      <c r="M3273" s="12"/>
      <c r="N3273" s="12"/>
      <c r="O3273" s="5"/>
      <c r="P3273" s="5"/>
      <c r="Q3273" s="10"/>
      <c r="R3273" s="37"/>
      <c r="S3273" s="5"/>
      <c r="T3273" s="6"/>
      <c r="U3273" s="10"/>
      <c r="V3273" s="10"/>
      <c r="W3273" s="12"/>
      <c r="X3273" s="5"/>
      <c r="Y3273" s="11"/>
      <c r="Z3273" s="2"/>
      <c r="AA3273" s="64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2"/>
      <c r="DH3273" s="1"/>
      <c r="DI3273" s="1"/>
      <c r="DJ3273" s="1"/>
      <c r="DK3273" s="1"/>
      <c r="DL3273" s="1"/>
      <c r="DM3273" s="1"/>
    </row>
    <row r="3274" spans="1:117" x14ac:dyDescent="0.2">
      <c r="A3274" s="97"/>
      <c r="B3274" s="5"/>
      <c r="C3274" s="5"/>
      <c r="D3274" s="63"/>
      <c r="E3274" s="11"/>
      <c r="F3274" s="143"/>
      <c r="G3274" s="9"/>
      <c r="H3274" s="64"/>
      <c r="I3274" s="64"/>
      <c r="J3274" s="1"/>
      <c r="K3274" s="1"/>
      <c r="L3274" s="5"/>
      <c r="M3274" s="12"/>
      <c r="N3274" s="12"/>
      <c r="O3274" s="5"/>
      <c r="P3274" s="5"/>
      <c r="Q3274" s="10"/>
      <c r="R3274" s="37"/>
      <c r="S3274" s="5"/>
      <c r="T3274" s="6"/>
      <c r="U3274" s="10"/>
      <c r="V3274" s="10"/>
      <c r="W3274" s="12"/>
      <c r="X3274" s="5"/>
      <c r="Y3274" s="11"/>
      <c r="Z3274" s="2"/>
      <c r="AA3274" s="64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2"/>
      <c r="DH3274" s="1"/>
      <c r="DI3274" s="1"/>
      <c r="DJ3274" s="1"/>
      <c r="DK3274" s="1"/>
      <c r="DL3274" s="1"/>
      <c r="DM3274" s="1"/>
    </row>
    <row r="3275" spans="1:117" x14ac:dyDescent="0.2">
      <c r="A3275" s="97"/>
      <c r="B3275" s="5"/>
      <c r="C3275" s="5"/>
      <c r="D3275" s="63"/>
      <c r="E3275" s="11"/>
      <c r="F3275" s="143"/>
      <c r="G3275" s="9"/>
      <c r="H3275" s="64"/>
      <c r="I3275" s="64"/>
      <c r="J3275" s="1"/>
      <c r="K3275" s="1"/>
      <c r="L3275" s="5"/>
      <c r="M3275" s="12"/>
      <c r="N3275" s="12"/>
      <c r="O3275" s="5"/>
      <c r="P3275" s="5"/>
      <c r="Q3275" s="10"/>
      <c r="R3275" s="37"/>
      <c r="S3275" s="5"/>
      <c r="T3275" s="6"/>
      <c r="U3275" s="10"/>
      <c r="V3275" s="10"/>
      <c r="W3275" s="12"/>
      <c r="X3275" s="5"/>
      <c r="Y3275" s="11"/>
      <c r="Z3275" s="2"/>
      <c r="AA3275" s="64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2"/>
      <c r="DH3275" s="1"/>
      <c r="DI3275" s="1"/>
      <c r="DJ3275" s="1"/>
      <c r="DK3275" s="1"/>
      <c r="DL3275" s="1"/>
      <c r="DM3275" s="1"/>
    </row>
    <row r="3276" spans="1:117" x14ac:dyDescent="0.2">
      <c r="A3276" s="97"/>
      <c r="B3276" s="5"/>
      <c r="C3276" s="5"/>
      <c r="D3276" s="63"/>
      <c r="E3276" s="11"/>
      <c r="F3276" s="143"/>
      <c r="G3276" s="9"/>
      <c r="H3276" s="64"/>
      <c r="I3276" s="64"/>
      <c r="J3276" s="1"/>
      <c r="K3276" s="1"/>
      <c r="L3276" s="5"/>
      <c r="M3276" s="12"/>
      <c r="N3276" s="12"/>
      <c r="O3276" s="5"/>
      <c r="P3276" s="5"/>
      <c r="Q3276" s="10"/>
      <c r="R3276" s="37"/>
      <c r="S3276" s="5"/>
      <c r="T3276" s="6"/>
      <c r="U3276" s="10"/>
      <c r="V3276" s="10"/>
      <c r="W3276" s="12"/>
      <c r="X3276" s="5"/>
      <c r="Y3276" s="11"/>
      <c r="Z3276" s="2"/>
      <c r="AA3276" s="64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2"/>
      <c r="DH3276" s="1"/>
      <c r="DI3276" s="1"/>
      <c r="DJ3276" s="1"/>
      <c r="DK3276" s="1"/>
      <c r="DL3276" s="1"/>
      <c r="DM3276" s="1"/>
    </row>
    <row r="3277" spans="1:117" x14ac:dyDescent="0.2">
      <c r="A3277" s="97"/>
      <c r="B3277" s="5"/>
      <c r="C3277" s="5"/>
      <c r="D3277" s="63"/>
      <c r="E3277" s="11"/>
      <c r="F3277" s="143"/>
      <c r="G3277" s="9"/>
      <c r="H3277" s="64"/>
      <c r="I3277" s="64"/>
      <c r="J3277" s="1"/>
      <c r="K3277" s="1"/>
      <c r="L3277" s="5"/>
      <c r="M3277" s="12"/>
      <c r="N3277" s="12"/>
      <c r="O3277" s="5"/>
      <c r="P3277" s="5"/>
      <c r="Q3277" s="10"/>
      <c r="R3277" s="37"/>
      <c r="S3277" s="5"/>
      <c r="T3277" s="6"/>
      <c r="U3277" s="10"/>
      <c r="V3277" s="10"/>
      <c r="W3277" s="12"/>
      <c r="X3277" s="5"/>
      <c r="Y3277" s="11"/>
      <c r="Z3277" s="2"/>
      <c r="AA3277" s="64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2"/>
      <c r="DH3277" s="1"/>
      <c r="DI3277" s="1"/>
      <c r="DJ3277" s="1"/>
      <c r="DK3277" s="1"/>
      <c r="DL3277" s="1"/>
      <c r="DM3277" s="1"/>
    </row>
    <row r="3278" spans="1:117" x14ac:dyDescent="0.2">
      <c r="A3278" s="97"/>
      <c r="B3278" s="5"/>
      <c r="C3278" s="5"/>
      <c r="D3278" s="63"/>
      <c r="E3278" s="11"/>
      <c r="F3278" s="143"/>
      <c r="G3278" s="9"/>
      <c r="H3278" s="64"/>
      <c r="I3278" s="64"/>
      <c r="J3278" s="1"/>
      <c r="K3278" s="1"/>
      <c r="L3278" s="5"/>
      <c r="M3278" s="12"/>
      <c r="N3278" s="12"/>
      <c r="O3278" s="5"/>
      <c r="P3278" s="5"/>
      <c r="Q3278" s="10"/>
      <c r="R3278" s="37"/>
      <c r="S3278" s="5"/>
      <c r="T3278" s="6"/>
      <c r="U3278" s="10"/>
      <c r="V3278" s="10"/>
      <c r="W3278" s="12"/>
      <c r="X3278" s="5"/>
      <c r="Y3278" s="11"/>
      <c r="Z3278" s="2"/>
      <c r="AA3278" s="64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2"/>
      <c r="DH3278" s="1"/>
      <c r="DI3278" s="1"/>
      <c r="DJ3278" s="1"/>
      <c r="DK3278" s="1"/>
      <c r="DL3278" s="1"/>
      <c r="DM3278" s="1"/>
    </row>
    <row r="3279" spans="1:117" x14ac:dyDescent="0.2">
      <c r="A3279" s="97"/>
      <c r="B3279" s="5"/>
      <c r="C3279" s="5"/>
      <c r="D3279" s="63"/>
      <c r="E3279" s="11"/>
      <c r="F3279" s="143"/>
      <c r="G3279" s="9"/>
      <c r="H3279" s="64"/>
      <c r="I3279" s="64"/>
      <c r="J3279" s="1"/>
      <c r="K3279" s="1"/>
      <c r="L3279" s="5"/>
      <c r="M3279" s="12"/>
      <c r="N3279" s="12"/>
      <c r="O3279" s="5"/>
      <c r="P3279" s="5"/>
      <c r="Q3279" s="10"/>
      <c r="R3279" s="37"/>
      <c r="S3279" s="5"/>
      <c r="T3279" s="6"/>
      <c r="U3279" s="10"/>
      <c r="V3279" s="10"/>
      <c r="W3279" s="12"/>
      <c r="X3279" s="5"/>
      <c r="Y3279" s="11"/>
      <c r="Z3279" s="2"/>
      <c r="AA3279" s="64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2"/>
      <c r="DH3279" s="1"/>
      <c r="DI3279" s="1"/>
      <c r="DJ3279" s="1"/>
      <c r="DK3279" s="1"/>
      <c r="DL3279" s="1"/>
      <c r="DM3279" s="1"/>
    </row>
    <row r="3280" spans="1:117" x14ac:dyDescent="0.2">
      <c r="A3280" s="97"/>
      <c r="B3280" s="5"/>
      <c r="C3280" s="5"/>
      <c r="D3280" s="63"/>
      <c r="E3280" s="11"/>
      <c r="F3280" s="143"/>
      <c r="G3280" s="9"/>
      <c r="H3280" s="64"/>
      <c r="I3280" s="64"/>
      <c r="J3280" s="1"/>
      <c r="K3280" s="1"/>
      <c r="L3280" s="5"/>
      <c r="M3280" s="12"/>
      <c r="N3280" s="12"/>
      <c r="O3280" s="5"/>
      <c r="P3280" s="5"/>
      <c r="Q3280" s="10"/>
      <c r="R3280" s="37"/>
      <c r="S3280" s="5"/>
      <c r="T3280" s="6"/>
      <c r="U3280" s="10"/>
      <c r="V3280" s="10"/>
      <c r="W3280" s="12"/>
      <c r="X3280" s="5"/>
      <c r="Y3280" s="11"/>
      <c r="Z3280" s="2"/>
      <c r="AA3280" s="64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2"/>
      <c r="DH3280" s="1"/>
      <c r="DI3280" s="1"/>
      <c r="DJ3280" s="1"/>
      <c r="DK3280" s="1"/>
      <c r="DL3280" s="1"/>
      <c r="DM3280" s="1"/>
    </row>
    <row r="3281" spans="1:117" x14ac:dyDescent="0.2">
      <c r="A3281" s="97"/>
      <c r="B3281" s="5"/>
      <c r="C3281" s="5"/>
      <c r="D3281" s="63"/>
      <c r="E3281" s="11"/>
      <c r="F3281" s="143"/>
      <c r="G3281" s="9"/>
      <c r="H3281" s="64"/>
      <c r="I3281" s="64"/>
      <c r="J3281" s="1"/>
      <c r="K3281" s="1"/>
      <c r="L3281" s="5"/>
      <c r="M3281" s="12"/>
      <c r="N3281" s="12"/>
      <c r="O3281" s="5"/>
      <c r="P3281" s="5"/>
      <c r="Q3281" s="10"/>
      <c r="R3281" s="37"/>
      <c r="S3281" s="5"/>
      <c r="T3281" s="6"/>
      <c r="U3281" s="10"/>
      <c r="V3281" s="10"/>
      <c r="W3281" s="12"/>
      <c r="X3281" s="5"/>
      <c r="Y3281" s="11"/>
      <c r="Z3281" s="2"/>
      <c r="AA3281" s="64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2"/>
      <c r="DH3281" s="1"/>
      <c r="DI3281" s="1"/>
      <c r="DJ3281" s="1"/>
      <c r="DK3281" s="1"/>
      <c r="DL3281" s="1"/>
      <c r="DM3281" s="1"/>
    </row>
    <row r="3282" spans="1:117" x14ac:dyDescent="0.2">
      <c r="A3282" s="97"/>
      <c r="B3282" s="5"/>
      <c r="C3282" s="5"/>
      <c r="D3282" s="63"/>
      <c r="E3282" s="11"/>
      <c r="F3282" s="143"/>
      <c r="G3282" s="9"/>
      <c r="H3282" s="64"/>
      <c r="I3282" s="64"/>
      <c r="J3282" s="1"/>
      <c r="K3282" s="1"/>
      <c r="L3282" s="5"/>
      <c r="M3282" s="12"/>
      <c r="N3282" s="12"/>
      <c r="O3282" s="5"/>
      <c r="P3282" s="5"/>
      <c r="Q3282" s="10"/>
      <c r="R3282" s="37"/>
      <c r="S3282" s="5"/>
      <c r="T3282" s="6"/>
      <c r="U3282" s="10"/>
      <c r="V3282" s="10"/>
      <c r="W3282" s="12"/>
      <c r="X3282" s="5"/>
      <c r="Y3282" s="11"/>
      <c r="Z3282" s="2"/>
      <c r="AA3282" s="64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2"/>
      <c r="DH3282" s="1"/>
      <c r="DI3282" s="1"/>
      <c r="DJ3282" s="1"/>
      <c r="DK3282" s="1"/>
      <c r="DL3282" s="1"/>
      <c r="DM3282" s="1"/>
    </row>
    <row r="3283" spans="1:117" x14ac:dyDescent="0.2">
      <c r="A3283" s="97"/>
      <c r="B3283" s="5"/>
      <c r="C3283" s="5"/>
      <c r="D3283" s="63"/>
      <c r="E3283" s="11"/>
      <c r="F3283" s="143"/>
      <c r="G3283" s="9"/>
      <c r="H3283" s="64"/>
      <c r="I3283" s="64"/>
      <c r="J3283" s="1"/>
      <c r="K3283" s="1"/>
      <c r="L3283" s="5"/>
      <c r="M3283" s="12"/>
      <c r="N3283" s="12"/>
      <c r="O3283" s="5"/>
      <c r="P3283" s="5"/>
      <c r="Q3283" s="10"/>
      <c r="R3283" s="37"/>
      <c r="S3283" s="5"/>
      <c r="T3283" s="6"/>
      <c r="U3283" s="10"/>
      <c r="V3283" s="10"/>
      <c r="W3283" s="12"/>
      <c r="X3283" s="5"/>
      <c r="Y3283" s="11"/>
      <c r="Z3283" s="2"/>
      <c r="AA3283" s="64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2"/>
      <c r="DH3283" s="1"/>
      <c r="DI3283" s="1"/>
      <c r="DJ3283" s="1"/>
      <c r="DK3283" s="1"/>
      <c r="DL3283" s="1"/>
      <c r="DM3283" s="1"/>
    </row>
    <row r="3284" spans="1:117" x14ac:dyDescent="0.2">
      <c r="A3284" s="97"/>
      <c r="B3284" s="5"/>
      <c r="C3284" s="5"/>
      <c r="D3284" s="63"/>
      <c r="E3284" s="11"/>
      <c r="F3284" s="143"/>
      <c r="G3284" s="9"/>
      <c r="H3284" s="64"/>
      <c r="I3284" s="64"/>
      <c r="J3284" s="1"/>
      <c r="K3284" s="1"/>
      <c r="L3284" s="5"/>
      <c r="M3284" s="12"/>
      <c r="N3284" s="12"/>
      <c r="O3284" s="5"/>
      <c r="P3284" s="5"/>
      <c r="Q3284" s="10"/>
      <c r="R3284" s="37"/>
      <c r="S3284" s="5"/>
      <c r="T3284" s="6"/>
      <c r="U3284" s="10"/>
      <c r="V3284" s="10"/>
      <c r="W3284" s="12"/>
      <c r="X3284" s="5"/>
      <c r="Y3284" s="11"/>
      <c r="Z3284" s="2"/>
      <c r="AA3284" s="64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2"/>
      <c r="DH3284" s="1"/>
      <c r="DI3284" s="1"/>
      <c r="DJ3284" s="1"/>
      <c r="DK3284" s="1"/>
      <c r="DL3284" s="1"/>
      <c r="DM3284" s="1"/>
    </row>
    <row r="3285" spans="1:117" x14ac:dyDescent="0.2">
      <c r="A3285" s="97"/>
      <c r="B3285" s="5"/>
      <c r="C3285" s="5"/>
      <c r="D3285" s="63"/>
      <c r="E3285" s="11"/>
      <c r="F3285" s="143"/>
      <c r="G3285" s="9"/>
      <c r="H3285" s="64"/>
      <c r="I3285" s="64"/>
      <c r="J3285" s="1"/>
      <c r="K3285" s="1"/>
      <c r="L3285" s="5"/>
      <c r="M3285" s="12"/>
      <c r="N3285" s="12"/>
      <c r="O3285" s="5"/>
      <c r="P3285" s="5"/>
      <c r="Q3285" s="10"/>
      <c r="R3285" s="37"/>
      <c r="S3285" s="5"/>
      <c r="T3285" s="6"/>
      <c r="U3285" s="10"/>
      <c r="V3285" s="10"/>
      <c r="W3285" s="12"/>
      <c r="X3285" s="5"/>
      <c r="Y3285" s="11"/>
      <c r="Z3285" s="2"/>
      <c r="AA3285" s="64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2"/>
      <c r="DH3285" s="1"/>
      <c r="DI3285" s="1"/>
      <c r="DJ3285" s="1"/>
      <c r="DK3285" s="1"/>
      <c r="DL3285" s="1"/>
      <c r="DM3285" s="1"/>
    </row>
    <row r="3286" spans="1:117" x14ac:dyDescent="0.2">
      <c r="A3286" s="97"/>
      <c r="B3286" s="5"/>
      <c r="C3286" s="5"/>
      <c r="D3286" s="63"/>
      <c r="E3286" s="11"/>
      <c r="F3286" s="143"/>
      <c r="G3286" s="9"/>
      <c r="H3286" s="64"/>
      <c r="I3286" s="64"/>
      <c r="J3286" s="1"/>
      <c r="K3286" s="1"/>
      <c r="L3286" s="5"/>
      <c r="M3286" s="12"/>
      <c r="N3286" s="12"/>
      <c r="O3286" s="5"/>
      <c r="P3286" s="5"/>
      <c r="Q3286" s="10"/>
      <c r="R3286" s="37"/>
      <c r="S3286" s="5"/>
      <c r="T3286" s="6"/>
      <c r="U3286" s="10"/>
      <c r="V3286" s="10"/>
      <c r="W3286" s="12"/>
      <c r="X3286" s="5"/>
      <c r="Y3286" s="11"/>
      <c r="Z3286" s="2"/>
      <c r="AA3286" s="64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2"/>
      <c r="DH3286" s="1"/>
      <c r="DI3286" s="1"/>
      <c r="DJ3286" s="1"/>
      <c r="DK3286" s="1"/>
      <c r="DL3286" s="1"/>
      <c r="DM3286" s="1"/>
    </row>
    <row r="3287" spans="1:117" x14ac:dyDescent="0.2">
      <c r="A3287" s="97"/>
      <c r="B3287" s="5"/>
      <c r="C3287" s="5"/>
      <c r="D3287" s="63"/>
      <c r="E3287" s="11"/>
      <c r="F3287" s="143"/>
      <c r="G3287" s="9"/>
      <c r="H3287" s="64"/>
      <c r="I3287" s="64"/>
      <c r="J3287" s="1"/>
      <c r="K3287" s="1"/>
      <c r="L3287" s="5"/>
      <c r="M3287" s="12"/>
      <c r="N3287" s="12"/>
      <c r="O3287" s="5"/>
      <c r="P3287" s="5"/>
      <c r="Q3287" s="10"/>
      <c r="R3287" s="37"/>
      <c r="S3287" s="5"/>
      <c r="T3287" s="6"/>
      <c r="U3287" s="10"/>
      <c r="V3287" s="10"/>
      <c r="W3287" s="12"/>
      <c r="X3287" s="5"/>
      <c r="Y3287" s="11"/>
      <c r="Z3287" s="2"/>
      <c r="AA3287" s="64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2"/>
      <c r="DH3287" s="1"/>
      <c r="DI3287" s="1"/>
      <c r="DJ3287" s="1"/>
      <c r="DK3287" s="1"/>
      <c r="DL3287" s="1"/>
      <c r="DM3287" s="1"/>
    </row>
    <row r="3288" spans="1:117" x14ac:dyDescent="0.2">
      <c r="A3288" s="97"/>
      <c r="B3288" s="5"/>
      <c r="C3288" s="5"/>
      <c r="D3288" s="63"/>
      <c r="E3288" s="11"/>
      <c r="F3288" s="143"/>
      <c r="G3288" s="9"/>
      <c r="H3288" s="64"/>
      <c r="I3288" s="64"/>
      <c r="J3288" s="1"/>
      <c r="K3288" s="1"/>
      <c r="L3288" s="5"/>
      <c r="M3288" s="12"/>
      <c r="N3288" s="12"/>
      <c r="O3288" s="5"/>
      <c r="P3288" s="5"/>
      <c r="Q3288" s="10"/>
      <c r="R3288" s="37"/>
      <c r="S3288" s="5"/>
      <c r="T3288" s="6"/>
      <c r="U3288" s="10"/>
      <c r="V3288" s="10"/>
      <c r="W3288" s="12"/>
      <c r="X3288" s="5"/>
      <c r="Y3288" s="11"/>
      <c r="Z3288" s="2"/>
      <c r="AA3288" s="64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2"/>
      <c r="DH3288" s="1"/>
      <c r="DI3288" s="1"/>
      <c r="DJ3288" s="1"/>
      <c r="DK3288" s="1"/>
      <c r="DL3288" s="1"/>
      <c r="DM3288" s="1"/>
    </row>
    <row r="3289" spans="1:117" x14ac:dyDescent="0.2">
      <c r="A3289" s="97"/>
      <c r="B3289" s="5"/>
      <c r="C3289" s="5"/>
      <c r="D3289" s="63"/>
      <c r="E3289" s="11"/>
      <c r="F3289" s="143"/>
      <c r="G3289" s="9"/>
      <c r="H3289" s="64"/>
      <c r="I3289" s="64"/>
      <c r="J3289" s="1"/>
      <c r="K3289" s="1"/>
      <c r="L3289" s="5"/>
      <c r="M3289" s="12"/>
      <c r="N3289" s="12"/>
      <c r="O3289" s="5"/>
      <c r="P3289" s="5"/>
      <c r="Q3289" s="10"/>
      <c r="R3289" s="37"/>
      <c r="S3289" s="5"/>
      <c r="T3289" s="6"/>
      <c r="U3289" s="10"/>
      <c r="V3289" s="10"/>
      <c r="W3289" s="12"/>
      <c r="X3289" s="5"/>
      <c r="Y3289" s="11"/>
      <c r="Z3289" s="2"/>
      <c r="AA3289" s="64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2"/>
      <c r="DH3289" s="1"/>
      <c r="DI3289" s="1"/>
      <c r="DJ3289" s="1"/>
      <c r="DK3289" s="1"/>
      <c r="DL3289" s="1"/>
      <c r="DM3289" s="1"/>
    </row>
    <row r="3290" spans="1:117" x14ac:dyDescent="0.2">
      <c r="A3290" s="97"/>
      <c r="B3290" s="5"/>
      <c r="C3290" s="5"/>
      <c r="D3290" s="63"/>
      <c r="E3290" s="11"/>
      <c r="F3290" s="143"/>
      <c r="G3290" s="9"/>
      <c r="H3290" s="64"/>
      <c r="I3290" s="64"/>
      <c r="J3290" s="1"/>
      <c r="K3290" s="1"/>
      <c r="L3290" s="5"/>
      <c r="M3290" s="12"/>
      <c r="N3290" s="12"/>
      <c r="O3290" s="5"/>
      <c r="P3290" s="5"/>
      <c r="Q3290" s="10"/>
      <c r="R3290" s="37"/>
      <c r="S3290" s="5"/>
      <c r="T3290" s="6"/>
      <c r="U3290" s="10"/>
      <c r="V3290" s="10"/>
      <c r="W3290" s="12"/>
      <c r="X3290" s="5"/>
      <c r="Y3290" s="11"/>
      <c r="Z3290" s="2"/>
      <c r="AA3290" s="64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2"/>
      <c r="DH3290" s="1"/>
      <c r="DI3290" s="1"/>
      <c r="DJ3290" s="1"/>
      <c r="DK3290" s="1"/>
      <c r="DL3290" s="1"/>
      <c r="DM3290" s="1"/>
    </row>
    <row r="3291" spans="1:117" x14ac:dyDescent="0.2">
      <c r="A3291" s="97"/>
      <c r="B3291" s="5"/>
      <c r="C3291" s="5"/>
      <c r="D3291" s="63"/>
      <c r="E3291" s="11"/>
      <c r="F3291" s="143"/>
      <c r="G3291" s="9"/>
      <c r="H3291" s="64"/>
      <c r="I3291" s="64"/>
      <c r="J3291" s="1"/>
      <c r="K3291" s="1"/>
      <c r="L3291" s="5"/>
      <c r="M3291" s="12"/>
      <c r="N3291" s="12"/>
      <c r="O3291" s="5"/>
      <c r="P3291" s="5"/>
      <c r="Q3291" s="10"/>
      <c r="R3291" s="37"/>
      <c r="S3291" s="5"/>
      <c r="T3291" s="6"/>
      <c r="U3291" s="10"/>
      <c r="V3291" s="10"/>
      <c r="W3291" s="12"/>
      <c r="X3291" s="5"/>
      <c r="Y3291" s="11"/>
      <c r="Z3291" s="2"/>
      <c r="AA3291" s="64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2"/>
      <c r="DH3291" s="1"/>
      <c r="DI3291" s="1"/>
      <c r="DJ3291" s="1"/>
      <c r="DK3291" s="1"/>
      <c r="DL3291" s="1"/>
      <c r="DM3291" s="1"/>
    </row>
    <row r="3292" spans="1:117" x14ac:dyDescent="0.2">
      <c r="A3292" s="97"/>
      <c r="B3292" s="5"/>
      <c r="C3292" s="5"/>
      <c r="D3292" s="63"/>
      <c r="E3292" s="11"/>
      <c r="F3292" s="143"/>
      <c r="G3292" s="9"/>
      <c r="H3292" s="64"/>
      <c r="I3292" s="64"/>
      <c r="J3292" s="1"/>
      <c r="K3292" s="1"/>
      <c r="L3292" s="5"/>
      <c r="M3292" s="12"/>
      <c r="N3292" s="12"/>
      <c r="O3292" s="5"/>
      <c r="P3292" s="5"/>
      <c r="Q3292" s="10"/>
      <c r="R3292" s="37"/>
      <c r="S3292" s="5"/>
      <c r="T3292" s="6"/>
      <c r="U3292" s="10"/>
      <c r="V3292" s="10"/>
      <c r="W3292" s="12"/>
      <c r="X3292" s="5"/>
      <c r="Y3292" s="11"/>
      <c r="Z3292" s="2"/>
      <c r="AA3292" s="64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2"/>
      <c r="DH3292" s="1"/>
      <c r="DI3292" s="1"/>
      <c r="DJ3292" s="1"/>
      <c r="DK3292" s="1"/>
      <c r="DL3292" s="1"/>
      <c r="DM3292" s="1"/>
    </row>
    <row r="3293" spans="1:117" x14ac:dyDescent="0.2">
      <c r="A3293" s="97"/>
      <c r="B3293" s="5"/>
      <c r="C3293" s="5"/>
      <c r="D3293" s="63"/>
      <c r="E3293" s="11"/>
      <c r="F3293" s="143"/>
      <c r="G3293" s="9"/>
      <c r="H3293" s="64"/>
      <c r="I3293" s="64"/>
      <c r="J3293" s="1"/>
      <c r="K3293" s="1"/>
      <c r="L3293" s="5"/>
      <c r="M3293" s="12"/>
      <c r="N3293" s="12"/>
      <c r="O3293" s="5"/>
      <c r="P3293" s="5"/>
      <c r="Q3293" s="10"/>
      <c r="R3293" s="37"/>
      <c r="S3293" s="5"/>
      <c r="T3293" s="6"/>
      <c r="U3293" s="10"/>
      <c r="V3293" s="10"/>
      <c r="W3293" s="12"/>
      <c r="X3293" s="5"/>
      <c r="Y3293" s="11"/>
      <c r="Z3293" s="2"/>
      <c r="AA3293" s="64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2"/>
      <c r="DH3293" s="1"/>
      <c r="DI3293" s="1"/>
      <c r="DJ3293" s="1"/>
      <c r="DK3293" s="1"/>
      <c r="DL3293" s="1"/>
      <c r="DM3293" s="1"/>
    </row>
    <row r="3294" spans="1:117" x14ac:dyDescent="0.2">
      <c r="A3294" s="97"/>
      <c r="B3294" s="5"/>
      <c r="C3294" s="5"/>
      <c r="D3294" s="63"/>
      <c r="E3294" s="11"/>
      <c r="F3294" s="143"/>
      <c r="G3294" s="9"/>
      <c r="H3294" s="64"/>
      <c r="I3294" s="64"/>
      <c r="J3294" s="1"/>
      <c r="K3294" s="1"/>
      <c r="L3294" s="5"/>
      <c r="M3294" s="12"/>
      <c r="N3294" s="12"/>
      <c r="O3294" s="5"/>
      <c r="P3294" s="5"/>
      <c r="Q3294" s="10"/>
      <c r="R3294" s="37"/>
      <c r="S3294" s="5"/>
      <c r="T3294" s="6"/>
      <c r="U3294" s="10"/>
      <c r="V3294" s="10"/>
      <c r="W3294" s="12"/>
      <c r="X3294" s="5"/>
      <c r="Y3294" s="11"/>
      <c r="Z3294" s="2"/>
      <c r="AA3294" s="64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2"/>
      <c r="DH3294" s="1"/>
      <c r="DI3294" s="1"/>
      <c r="DJ3294" s="1"/>
      <c r="DK3294" s="1"/>
      <c r="DL3294" s="1"/>
      <c r="DM3294" s="1"/>
    </row>
    <row r="3295" spans="1:117" x14ac:dyDescent="0.2">
      <c r="A3295" s="97"/>
      <c r="B3295" s="5"/>
      <c r="C3295" s="5"/>
      <c r="D3295" s="63"/>
      <c r="E3295" s="11"/>
      <c r="F3295" s="143"/>
      <c r="G3295" s="9"/>
      <c r="H3295" s="64"/>
      <c r="I3295" s="64"/>
      <c r="J3295" s="1"/>
      <c r="K3295" s="1"/>
      <c r="L3295" s="5"/>
      <c r="M3295" s="12"/>
      <c r="N3295" s="12"/>
      <c r="O3295" s="5"/>
      <c r="P3295" s="5"/>
      <c r="Q3295" s="10"/>
      <c r="R3295" s="37"/>
      <c r="S3295" s="5"/>
      <c r="T3295" s="6"/>
      <c r="U3295" s="10"/>
      <c r="V3295" s="10"/>
      <c r="W3295" s="12"/>
      <c r="X3295" s="5"/>
      <c r="Y3295" s="11"/>
      <c r="Z3295" s="2"/>
      <c r="AA3295" s="64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2"/>
      <c r="DH3295" s="1"/>
      <c r="DI3295" s="1"/>
      <c r="DJ3295" s="1"/>
      <c r="DK3295" s="1"/>
      <c r="DL3295" s="1"/>
      <c r="DM3295" s="1"/>
    </row>
    <row r="3296" spans="1:117" x14ac:dyDescent="0.2">
      <c r="A3296" s="97"/>
      <c r="B3296" s="5"/>
      <c r="C3296" s="5"/>
      <c r="D3296" s="63"/>
      <c r="E3296" s="11"/>
      <c r="F3296" s="143"/>
      <c r="G3296" s="9"/>
      <c r="H3296" s="64"/>
      <c r="I3296" s="64"/>
      <c r="J3296" s="1"/>
      <c r="K3296" s="1"/>
      <c r="L3296" s="5"/>
      <c r="M3296" s="12"/>
      <c r="N3296" s="12"/>
      <c r="O3296" s="5"/>
      <c r="P3296" s="5"/>
      <c r="Q3296" s="10"/>
      <c r="R3296" s="37"/>
      <c r="S3296" s="5"/>
      <c r="T3296" s="6"/>
      <c r="U3296" s="10"/>
      <c r="V3296" s="10"/>
      <c r="W3296" s="12"/>
      <c r="X3296" s="5"/>
      <c r="Y3296" s="11"/>
      <c r="Z3296" s="2"/>
      <c r="AA3296" s="64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2"/>
      <c r="DH3296" s="1"/>
      <c r="DI3296" s="1"/>
      <c r="DJ3296" s="1"/>
      <c r="DK3296" s="1"/>
      <c r="DL3296" s="1"/>
      <c r="DM3296" s="1"/>
    </row>
    <row r="3297" spans="1:117" x14ac:dyDescent="0.2">
      <c r="A3297" s="97"/>
      <c r="B3297" s="5"/>
      <c r="C3297" s="5"/>
      <c r="D3297" s="63"/>
      <c r="E3297" s="11"/>
      <c r="F3297" s="143"/>
      <c r="G3297" s="9"/>
      <c r="H3297" s="64"/>
      <c r="I3297" s="64"/>
      <c r="J3297" s="1"/>
      <c r="K3297" s="1"/>
      <c r="L3297" s="5"/>
      <c r="M3297" s="12"/>
      <c r="N3297" s="12"/>
      <c r="O3297" s="5"/>
      <c r="P3297" s="5"/>
      <c r="Q3297" s="10"/>
      <c r="R3297" s="37"/>
      <c r="S3297" s="5"/>
      <c r="T3297" s="6"/>
      <c r="U3297" s="10"/>
      <c r="V3297" s="10"/>
      <c r="W3297" s="12"/>
      <c r="X3297" s="5"/>
      <c r="Y3297" s="11"/>
      <c r="Z3297" s="2"/>
      <c r="AA3297" s="64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2"/>
      <c r="DH3297" s="1"/>
      <c r="DI3297" s="1"/>
      <c r="DJ3297" s="1"/>
      <c r="DK3297" s="1"/>
      <c r="DL3297" s="1"/>
      <c r="DM3297" s="1"/>
    </row>
    <row r="3298" spans="1:117" x14ac:dyDescent="0.2">
      <c r="A3298" s="97"/>
      <c r="B3298" s="5"/>
      <c r="C3298" s="5"/>
      <c r="D3298" s="63"/>
      <c r="E3298" s="11"/>
      <c r="F3298" s="143"/>
      <c r="G3298" s="9"/>
      <c r="H3298" s="64"/>
      <c r="I3298" s="64"/>
      <c r="J3298" s="1"/>
      <c r="K3298" s="1"/>
      <c r="L3298" s="5"/>
      <c r="M3298" s="12"/>
      <c r="N3298" s="12"/>
      <c r="O3298" s="5"/>
      <c r="P3298" s="5"/>
      <c r="Q3298" s="10"/>
      <c r="R3298" s="37"/>
      <c r="S3298" s="5"/>
      <c r="T3298" s="6"/>
      <c r="U3298" s="10"/>
      <c r="V3298" s="10"/>
      <c r="W3298" s="12"/>
      <c r="X3298" s="5"/>
      <c r="Y3298" s="11"/>
      <c r="Z3298" s="2"/>
      <c r="AA3298" s="64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2"/>
      <c r="DH3298" s="1"/>
      <c r="DI3298" s="1"/>
      <c r="DJ3298" s="1"/>
      <c r="DK3298" s="1"/>
      <c r="DL3298" s="1"/>
      <c r="DM3298" s="1"/>
    </row>
    <row r="3299" spans="1:117" x14ac:dyDescent="0.2">
      <c r="A3299" s="97"/>
      <c r="B3299" s="5"/>
      <c r="C3299" s="5"/>
      <c r="D3299" s="63"/>
      <c r="E3299" s="11"/>
      <c r="F3299" s="143"/>
      <c r="G3299" s="9"/>
      <c r="H3299" s="64"/>
      <c r="I3299" s="64"/>
      <c r="J3299" s="1"/>
      <c r="K3299" s="1"/>
      <c r="L3299" s="5"/>
      <c r="M3299" s="12"/>
      <c r="N3299" s="12"/>
      <c r="O3299" s="5"/>
      <c r="P3299" s="5"/>
      <c r="Q3299" s="10"/>
      <c r="R3299" s="37"/>
      <c r="S3299" s="5"/>
      <c r="T3299" s="6"/>
      <c r="U3299" s="10"/>
      <c r="V3299" s="10"/>
      <c r="W3299" s="12"/>
      <c r="X3299" s="5"/>
      <c r="Y3299" s="11"/>
      <c r="Z3299" s="2"/>
      <c r="AA3299" s="64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2"/>
      <c r="DH3299" s="1"/>
      <c r="DI3299" s="1"/>
      <c r="DJ3299" s="1"/>
      <c r="DK3299" s="1"/>
      <c r="DL3299" s="1"/>
      <c r="DM3299" s="1"/>
    </row>
    <row r="3300" spans="1:117" x14ac:dyDescent="0.2">
      <c r="A3300" s="97"/>
      <c r="B3300" s="5"/>
      <c r="C3300" s="5"/>
      <c r="D3300" s="63"/>
      <c r="E3300" s="11"/>
      <c r="F3300" s="143"/>
      <c r="G3300" s="9"/>
      <c r="H3300" s="64"/>
      <c r="I3300" s="64"/>
      <c r="J3300" s="1"/>
      <c r="K3300" s="1"/>
      <c r="L3300" s="5"/>
      <c r="M3300" s="12"/>
      <c r="N3300" s="12"/>
      <c r="O3300" s="5"/>
      <c r="P3300" s="5"/>
      <c r="Q3300" s="10"/>
      <c r="R3300" s="37"/>
      <c r="S3300" s="5"/>
      <c r="T3300" s="6"/>
      <c r="U3300" s="10"/>
      <c r="V3300" s="10"/>
      <c r="W3300" s="12"/>
      <c r="X3300" s="5"/>
      <c r="Y3300" s="11"/>
      <c r="Z3300" s="2"/>
      <c r="AA3300" s="64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2"/>
      <c r="DH3300" s="1"/>
      <c r="DI3300" s="1"/>
      <c r="DJ3300" s="1"/>
      <c r="DK3300" s="1"/>
      <c r="DL3300" s="1"/>
      <c r="DM3300" s="1"/>
    </row>
    <row r="3301" spans="1:117" x14ac:dyDescent="0.2">
      <c r="A3301" s="97"/>
      <c r="B3301" s="5"/>
      <c r="C3301" s="5"/>
      <c r="D3301" s="63"/>
      <c r="E3301" s="11"/>
      <c r="F3301" s="143"/>
      <c r="G3301" s="9"/>
      <c r="H3301" s="64"/>
      <c r="I3301" s="64"/>
      <c r="J3301" s="1"/>
      <c r="K3301" s="1"/>
      <c r="L3301" s="5"/>
      <c r="M3301" s="12"/>
      <c r="N3301" s="12"/>
      <c r="O3301" s="5"/>
      <c r="P3301" s="5"/>
      <c r="Q3301" s="10"/>
      <c r="R3301" s="37"/>
      <c r="S3301" s="5"/>
      <c r="T3301" s="6"/>
      <c r="U3301" s="10"/>
      <c r="V3301" s="10"/>
      <c r="W3301" s="12"/>
      <c r="X3301" s="5"/>
      <c r="Y3301" s="11"/>
      <c r="Z3301" s="2"/>
      <c r="AA3301" s="64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2"/>
      <c r="DH3301" s="1"/>
      <c r="DI3301" s="1"/>
      <c r="DJ3301" s="1"/>
      <c r="DK3301" s="1"/>
      <c r="DL3301" s="1"/>
      <c r="DM3301" s="1"/>
    </row>
    <row r="3302" spans="1:117" x14ac:dyDescent="0.2">
      <c r="A3302" s="97"/>
      <c r="B3302" s="5"/>
      <c r="C3302" s="5"/>
      <c r="D3302" s="63"/>
      <c r="E3302" s="11"/>
      <c r="F3302" s="143"/>
      <c r="G3302" s="9"/>
      <c r="H3302" s="64"/>
      <c r="I3302" s="64"/>
      <c r="J3302" s="1"/>
      <c r="K3302" s="1"/>
      <c r="L3302" s="5"/>
      <c r="M3302" s="12"/>
      <c r="N3302" s="12"/>
      <c r="O3302" s="5"/>
      <c r="P3302" s="5"/>
      <c r="Q3302" s="10"/>
      <c r="R3302" s="37"/>
      <c r="S3302" s="5"/>
      <c r="T3302" s="6"/>
      <c r="U3302" s="10"/>
      <c r="V3302" s="10"/>
      <c r="W3302" s="12"/>
      <c r="X3302" s="5"/>
      <c r="Y3302" s="11"/>
      <c r="Z3302" s="2"/>
      <c r="AA3302" s="64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2"/>
      <c r="DH3302" s="1"/>
      <c r="DI3302" s="1"/>
      <c r="DJ3302" s="1"/>
      <c r="DK3302" s="1"/>
      <c r="DL3302" s="1"/>
      <c r="DM3302" s="1"/>
    </row>
    <row r="3303" spans="1:117" x14ac:dyDescent="0.2">
      <c r="A3303" s="97"/>
      <c r="B3303" s="5"/>
      <c r="C3303" s="5"/>
      <c r="D3303" s="63"/>
      <c r="E3303" s="11"/>
      <c r="F3303" s="143"/>
      <c r="G3303" s="9"/>
      <c r="H3303" s="64"/>
      <c r="I3303" s="64"/>
      <c r="J3303" s="1"/>
      <c r="K3303" s="1"/>
      <c r="L3303" s="5"/>
      <c r="M3303" s="12"/>
      <c r="N3303" s="12"/>
      <c r="O3303" s="5"/>
      <c r="P3303" s="5"/>
      <c r="Q3303" s="10"/>
      <c r="R3303" s="37"/>
      <c r="S3303" s="5"/>
      <c r="T3303" s="6"/>
      <c r="U3303" s="10"/>
      <c r="V3303" s="10"/>
      <c r="W3303" s="12"/>
      <c r="X3303" s="5"/>
      <c r="Y3303" s="11"/>
      <c r="Z3303" s="2"/>
      <c r="AA3303" s="64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2"/>
      <c r="DH3303" s="1"/>
      <c r="DI3303" s="1"/>
      <c r="DJ3303" s="1"/>
      <c r="DK3303" s="1"/>
      <c r="DL3303" s="1"/>
      <c r="DM3303" s="1"/>
    </row>
    <row r="3304" spans="1:117" x14ac:dyDescent="0.2">
      <c r="A3304" s="97"/>
      <c r="B3304" s="5"/>
      <c r="C3304" s="5"/>
      <c r="D3304" s="63"/>
      <c r="E3304" s="11"/>
      <c r="F3304" s="143"/>
      <c r="G3304" s="9"/>
      <c r="H3304" s="64"/>
      <c r="I3304" s="64"/>
      <c r="J3304" s="1"/>
      <c r="K3304" s="1"/>
      <c r="L3304" s="5"/>
      <c r="M3304" s="12"/>
      <c r="N3304" s="12"/>
      <c r="O3304" s="5"/>
      <c r="P3304" s="5"/>
      <c r="Q3304" s="10"/>
      <c r="R3304" s="37"/>
      <c r="S3304" s="5"/>
      <c r="T3304" s="6"/>
      <c r="U3304" s="10"/>
      <c r="V3304" s="10"/>
      <c r="W3304" s="12"/>
      <c r="X3304" s="5"/>
      <c r="Y3304" s="11"/>
      <c r="Z3304" s="2"/>
      <c r="AA3304" s="64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2"/>
      <c r="DH3304" s="1"/>
      <c r="DI3304" s="1"/>
      <c r="DJ3304" s="1"/>
      <c r="DK3304" s="1"/>
      <c r="DL3304" s="1"/>
      <c r="DM3304" s="1"/>
    </row>
    <row r="3305" spans="1:117" x14ac:dyDescent="0.2">
      <c r="A3305" s="97"/>
      <c r="B3305" s="5"/>
      <c r="C3305" s="5"/>
      <c r="D3305" s="63"/>
      <c r="E3305" s="11"/>
      <c r="F3305" s="143"/>
      <c r="G3305" s="9"/>
      <c r="H3305" s="64"/>
      <c r="I3305" s="64"/>
      <c r="J3305" s="1"/>
      <c r="K3305" s="1"/>
      <c r="L3305" s="5"/>
      <c r="M3305" s="12"/>
      <c r="N3305" s="12"/>
      <c r="O3305" s="5"/>
      <c r="P3305" s="5"/>
      <c r="Q3305" s="10"/>
      <c r="R3305" s="37"/>
      <c r="S3305" s="5"/>
      <c r="T3305" s="6"/>
      <c r="U3305" s="10"/>
      <c r="V3305" s="10"/>
      <c r="W3305" s="12"/>
      <c r="X3305" s="5"/>
      <c r="Y3305" s="11"/>
      <c r="Z3305" s="2"/>
      <c r="AA3305" s="64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2"/>
      <c r="DH3305" s="1"/>
      <c r="DI3305" s="1"/>
      <c r="DJ3305" s="1"/>
      <c r="DK3305" s="1"/>
      <c r="DL3305" s="1"/>
      <c r="DM3305" s="1"/>
    </row>
    <row r="3306" spans="1:117" x14ac:dyDescent="0.2">
      <c r="A3306" s="97"/>
      <c r="B3306" s="5"/>
      <c r="C3306" s="5"/>
      <c r="D3306" s="63"/>
      <c r="E3306" s="11"/>
      <c r="F3306" s="143"/>
      <c r="G3306" s="9"/>
      <c r="H3306" s="64"/>
      <c r="I3306" s="64"/>
      <c r="J3306" s="1"/>
      <c r="K3306" s="1"/>
      <c r="L3306" s="5"/>
      <c r="M3306" s="12"/>
      <c r="N3306" s="12"/>
      <c r="O3306" s="5"/>
      <c r="P3306" s="5"/>
      <c r="Q3306" s="10"/>
      <c r="R3306" s="37"/>
      <c r="S3306" s="5"/>
      <c r="T3306" s="6"/>
      <c r="U3306" s="10"/>
      <c r="V3306" s="10"/>
      <c r="W3306" s="12"/>
      <c r="X3306" s="5"/>
      <c r="Y3306" s="11"/>
      <c r="Z3306" s="2"/>
      <c r="AA3306" s="64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2"/>
      <c r="DH3306" s="1"/>
      <c r="DI3306" s="1"/>
      <c r="DJ3306" s="1"/>
      <c r="DK3306" s="1"/>
      <c r="DL3306" s="1"/>
      <c r="DM3306" s="1"/>
    </row>
    <row r="3307" spans="1:117" x14ac:dyDescent="0.2">
      <c r="A3307" s="97"/>
      <c r="B3307" s="5"/>
      <c r="C3307" s="5"/>
      <c r="D3307" s="63"/>
      <c r="E3307" s="11"/>
      <c r="F3307" s="143"/>
      <c r="G3307" s="9"/>
      <c r="H3307" s="64"/>
      <c r="I3307" s="64"/>
      <c r="J3307" s="1"/>
      <c r="K3307" s="1"/>
      <c r="L3307" s="5"/>
      <c r="M3307" s="12"/>
      <c r="N3307" s="12"/>
      <c r="O3307" s="5"/>
      <c r="P3307" s="5"/>
      <c r="Q3307" s="10"/>
      <c r="R3307" s="37"/>
      <c r="S3307" s="5"/>
      <c r="T3307" s="6"/>
      <c r="U3307" s="10"/>
      <c r="V3307" s="10"/>
      <c r="W3307" s="12"/>
      <c r="X3307" s="5"/>
      <c r="Y3307" s="11"/>
      <c r="Z3307" s="2"/>
      <c r="AA3307" s="64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2"/>
      <c r="DH3307" s="1"/>
      <c r="DI3307" s="1"/>
      <c r="DJ3307" s="1"/>
      <c r="DK3307" s="1"/>
      <c r="DL3307" s="1"/>
      <c r="DM3307" s="1"/>
    </row>
    <row r="3308" spans="1:117" x14ac:dyDescent="0.2">
      <c r="A3308" s="97"/>
      <c r="B3308" s="5"/>
      <c r="C3308" s="5"/>
      <c r="D3308" s="63"/>
      <c r="E3308" s="11"/>
      <c r="F3308" s="143"/>
      <c r="G3308" s="9"/>
      <c r="H3308" s="64"/>
      <c r="I3308" s="64"/>
      <c r="J3308" s="1"/>
      <c r="K3308" s="1"/>
      <c r="L3308" s="5"/>
      <c r="M3308" s="12"/>
      <c r="N3308" s="12"/>
      <c r="O3308" s="5"/>
      <c r="P3308" s="5"/>
      <c r="Q3308" s="10"/>
      <c r="R3308" s="37"/>
      <c r="S3308" s="5"/>
      <c r="T3308" s="6"/>
      <c r="U3308" s="10"/>
      <c r="V3308" s="10"/>
      <c r="W3308" s="12"/>
      <c r="X3308" s="5"/>
      <c r="Y3308" s="11"/>
      <c r="Z3308" s="2"/>
      <c r="AA3308" s="64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2"/>
      <c r="DH3308" s="1"/>
      <c r="DI3308" s="1"/>
      <c r="DJ3308" s="1"/>
      <c r="DK3308" s="1"/>
      <c r="DL3308" s="1"/>
      <c r="DM3308" s="1"/>
    </row>
    <row r="3309" spans="1:117" x14ac:dyDescent="0.2">
      <c r="A3309" s="97"/>
      <c r="B3309" s="5"/>
      <c r="C3309" s="5"/>
      <c r="D3309" s="63"/>
      <c r="E3309" s="11"/>
      <c r="F3309" s="143"/>
      <c r="G3309" s="9"/>
      <c r="H3309" s="64"/>
      <c r="I3309" s="64"/>
      <c r="J3309" s="1"/>
      <c r="K3309" s="1"/>
      <c r="L3309" s="5"/>
      <c r="M3309" s="12"/>
      <c r="N3309" s="12"/>
      <c r="O3309" s="5"/>
      <c r="P3309" s="5"/>
      <c r="Q3309" s="10"/>
      <c r="R3309" s="37"/>
      <c r="S3309" s="5"/>
      <c r="T3309" s="6"/>
      <c r="U3309" s="10"/>
      <c r="V3309" s="10"/>
      <c r="W3309" s="12"/>
      <c r="X3309" s="5"/>
      <c r="Y3309" s="11"/>
      <c r="Z3309" s="2"/>
      <c r="AA3309" s="64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2"/>
      <c r="DH3309" s="1"/>
      <c r="DI3309" s="1"/>
      <c r="DJ3309" s="1"/>
      <c r="DK3309" s="1"/>
      <c r="DL3309" s="1"/>
      <c r="DM3309" s="1"/>
    </row>
    <row r="3310" spans="1:117" x14ac:dyDescent="0.2">
      <c r="A3310" s="97"/>
      <c r="B3310" s="5"/>
      <c r="C3310" s="5"/>
      <c r="D3310" s="63"/>
      <c r="E3310" s="11"/>
      <c r="F3310" s="143"/>
      <c r="G3310" s="9"/>
      <c r="H3310" s="64"/>
      <c r="I3310" s="64"/>
      <c r="J3310" s="1"/>
      <c r="K3310" s="1"/>
      <c r="L3310" s="5"/>
      <c r="M3310" s="12"/>
      <c r="N3310" s="12"/>
      <c r="O3310" s="5"/>
      <c r="P3310" s="5"/>
      <c r="Q3310" s="10"/>
      <c r="R3310" s="37"/>
      <c r="S3310" s="5"/>
      <c r="T3310" s="6"/>
      <c r="U3310" s="10"/>
      <c r="V3310" s="10"/>
      <c r="W3310" s="12"/>
      <c r="X3310" s="5"/>
      <c r="Y3310" s="11"/>
      <c r="Z3310" s="2"/>
      <c r="AA3310" s="64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2"/>
      <c r="DH3310" s="1"/>
      <c r="DI3310" s="1"/>
      <c r="DJ3310" s="1"/>
      <c r="DK3310" s="1"/>
      <c r="DL3310" s="1"/>
      <c r="DM3310" s="1"/>
    </row>
    <row r="3311" spans="1:117" x14ac:dyDescent="0.2">
      <c r="A3311" s="97"/>
      <c r="B3311" s="5"/>
      <c r="C3311" s="5"/>
      <c r="D3311" s="63"/>
      <c r="E3311" s="11"/>
      <c r="F3311" s="143"/>
      <c r="G3311" s="9"/>
      <c r="H3311" s="64"/>
      <c r="I3311" s="64"/>
      <c r="J3311" s="1"/>
      <c r="K3311" s="1"/>
      <c r="L3311" s="5"/>
      <c r="M3311" s="12"/>
      <c r="N3311" s="12"/>
      <c r="O3311" s="5"/>
      <c r="P3311" s="5"/>
      <c r="Q3311" s="10"/>
      <c r="R3311" s="37"/>
      <c r="S3311" s="5"/>
      <c r="T3311" s="6"/>
      <c r="U3311" s="10"/>
      <c r="V3311" s="10"/>
      <c r="W3311" s="12"/>
      <c r="X3311" s="5"/>
      <c r="Y3311" s="11"/>
      <c r="Z3311" s="2"/>
      <c r="AA3311" s="64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2"/>
      <c r="DH3311" s="1"/>
      <c r="DI3311" s="1"/>
      <c r="DJ3311" s="1"/>
      <c r="DK3311" s="1"/>
      <c r="DL3311" s="1"/>
      <c r="DM3311" s="1"/>
    </row>
    <row r="3312" spans="1:117" x14ac:dyDescent="0.2">
      <c r="A3312" s="97"/>
      <c r="B3312" s="5"/>
      <c r="C3312" s="5"/>
      <c r="D3312" s="63"/>
      <c r="E3312" s="11"/>
      <c r="F3312" s="143"/>
      <c r="G3312" s="9"/>
      <c r="H3312" s="64"/>
      <c r="I3312" s="64"/>
      <c r="J3312" s="1"/>
      <c r="K3312" s="1"/>
      <c r="L3312" s="5"/>
      <c r="M3312" s="12"/>
      <c r="N3312" s="12"/>
      <c r="O3312" s="5"/>
      <c r="P3312" s="5"/>
      <c r="Q3312" s="10"/>
      <c r="R3312" s="37"/>
      <c r="S3312" s="5"/>
      <c r="T3312" s="6"/>
      <c r="U3312" s="10"/>
      <c r="V3312" s="10"/>
      <c r="W3312" s="12"/>
      <c r="X3312" s="5"/>
      <c r="Y3312" s="11"/>
      <c r="Z3312" s="2"/>
      <c r="AA3312" s="64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2"/>
      <c r="DH3312" s="1"/>
      <c r="DI3312" s="1"/>
      <c r="DJ3312" s="1"/>
      <c r="DK3312" s="1"/>
      <c r="DL3312" s="1"/>
      <c r="DM3312" s="1"/>
    </row>
    <row r="3313" spans="1:117" x14ac:dyDescent="0.2">
      <c r="A3313" s="97"/>
      <c r="B3313" s="5"/>
      <c r="C3313" s="5"/>
      <c r="D3313" s="63"/>
      <c r="E3313" s="11"/>
      <c r="F3313" s="143"/>
      <c r="G3313" s="9"/>
      <c r="H3313" s="64"/>
      <c r="I3313" s="64"/>
      <c r="J3313" s="1"/>
      <c r="K3313" s="1"/>
      <c r="L3313" s="5"/>
      <c r="M3313" s="12"/>
      <c r="N3313" s="12"/>
      <c r="O3313" s="5"/>
      <c r="P3313" s="5"/>
      <c r="Q3313" s="10"/>
      <c r="R3313" s="37"/>
      <c r="S3313" s="5"/>
      <c r="T3313" s="6"/>
      <c r="U3313" s="10"/>
      <c r="V3313" s="10"/>
      <c r="W3313" s="12"/>
      <c r="X3313" s="5"/>
      <c r="Y3313" s="11"/>
      <c r="Z3313" s="2"/>
      <c r="AA3313" s="64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2"/>
      <c r="DH3313" s="1"/>
      <c r="DI3313" s="1"/>
      <c r="DJ3313" s="1"/>
      <c r="DK3313" s="1"/>
      <c r="DL3313" s="1"/>
      <c r="DM3313" s="1"/>
    </row>
    <row r="3314" spans="1:117" x14ac:dyDescent="0.2">
      <c r="A3314" s="97"/>
      <c r="B3314" s="5"/>
      <c r="C3314" s="5"/>
      <c r="D3314" s="63"/>
      <c r="E3314" s="11"/>
      <c r="F3314" s="143"/>
      <c r="G3314" s="9"/>
      <c r="H3314" s="64"/>
      <c r="I3314" s="64"/>
      <c r="J3314" s="1"/>
      <c r="K3314" s="1"/>
      <c r="L3314" s="5"/>
      <c r="M3314" s="12"/>
      <c r="N3314" s="12"/>
      <c r="O3314" s="5"/>
      <c r="P3314" s="5"/>
      <c r="Q3314" s="10"/>
      <c r="R3314" s="37"/>
      <c r="S3314" s="5"/>
      <c r="T3314" s="6"/>
      <c r="U3314" s="10"/>
      <c r="V3314" s="10"/>
      <c r="W3314" s="12"/>
      <c r="X3314" s="5"/>
      <c r="Y3314" s="11"/>
      <c r="Z3314" s="2"/>
      <c r="AA3314" s="64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2"/>
      <c r="DH3314" s="1"/>
      <c r="DI3314" s="1"/>
      <c r="DJ3314" s="1"/>
      <c r="DK3314" s="1"/>
      <c r="DL3314" s="1"/>
      <c r="DM3314" s="1"/>
    </row>
    <row r="3315" spans="1:117" x14ac:dyDescent="0.2">
      <c r="A3315" s="97"/>
      <c r="B3315" s="5"/>
      <c r="C3315" s="5"/>
      <c r="D3315" s="63"/>
      <c r="E3315" s="11"/>
      <c r="F3315" s="143"/>
      <c r="G3315" s="9"/>
      <c r="H3315" s="64"/>
      <c r="I3315" s="64"/>
      <c r="J3315" s="1"/>
      <c r="K3315" s="1"/>
      <c r="L3315" s="5"/>
      <c r="M3315" s="12"/>
      <c r="N3315" s="12"/>
      <c r="O3315" s="5"/>
      <c r="P3315" s="5"/>
      <c r="Q3315" s="10"/>
      <c r="R3315" s="37"/>
      <c r="S3315" s="5"/>
      <c r="T3315" s="6"/>
      <c r="U3315" s="10"/>
      <c r="V3315" s="10"/>
      <c r="W3315" s="12"/>
      <c r="X3315" s="5"/>
      <c r="Y3315" s="11"/>
      <c r="Z3315" s="2"/>
      <c r="AA3315" s="64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2"/>
      <c r="DH3315" s="1"/>
      <c r="DI3315" s="1"/>
      <c r="DJ3315" s="1"/>
      <c r="DK3315" s="1"/>
      <c r="DL3315" s="1"/>
      <c r="DM3315" s="1"/>
    </row>
    <row r="3316" spans="1:117" x14ac:dyDescent="0.2">
      <c r="A3316" s="97"/>
      <c r="B3316" s="5"/>
      <c r="C3316" s="5"/>
      <c r="D3316" s="63"/>
      <c r="E3316" s="11"/>
      <c r="F3316" s="143"/>
      <c r="G3316" s="9"/>
      <c r="H3316" s="64"/>
      <c r="I3316" s="64"/>
      <c r="J3316" s="1"/>
      <c r="K3316" s="1"/>
      <c r="L3316" s="5"/>
      <c r="M3316" s="12"/>
      <c r="N3316" s="12"/>
      <c r="O3316" s="5"/>
      <c r="P3316" s="5"/>
      <c r="Q3316" s="10"/>
      <c r="R3316" s="37"/>
      <c r="S3316" s="5"/>
      <c r="T3316" s="6"/>
      <c r="U3316" s="10"/>
      <c r="V3316" s="10"/>
      <c r="W3316" s="12"/>
      <c r="X3316" s="5"/>
      <c r="Y3316" s="11"/>
      <c r="Z3316" s="2"/>
      <c r="AA3316" s="64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2"/>
      <c r="DH3316" s="1"/>
      <c r="DI3316" s="1"/>
      <c r="DJ3316" s="1"/>
      <c r="DK3316" s="1"/>
      <c r="DL3316" s="1"/>
      <c r="DM3316" s="1"/>
    </row>
    <row r="3317" spans="1:117" x14ac:dyDescent="0.2">
      <c r="A3317" s="97"/>
      <c r="B3317" s="5"/>
      <c r="C3317" s="5"/>
      <c r="D3317" s="63"/>
      <c r="E3317" s="11"/>
      <c r="F3317" s="143"/>
      <c r="G3317" s="9"/>
      <c r="H3317" s="64"/>
      <c r="I3317" s="64"/>
      <c r="J3317" s="1"/>
      <c r="K3317" s="1"/>
      <c r="L3317" s="5"/>
      <c r="M3317" s="12"/>
      <c r="N3317" s="12"/>
      <c r="O3317" s="5"/>
      <c r="P3317" s="5"/>
      <c r="Q3317" s="10"/>
      <c r="R3317" s="37"/>
      <c r="S3317" s="5"/>
      <c r="T3317" s="6"/>
      <c r="U3317" s="10"/>
      <c r="V3317" s="10"/>
      <c r="W3317" s="12"/>
      <c r="X3317" s="5"/>
      <c r="Y3317" s="11"/>
      <c r="Z3317" s="2"/>
      <c r="AA3317" s="64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2"/>
      <c r="DH3317" s="1"/>
      <c r="DI3317" s="1"/>
      <c r="DJ3317" s="1"/>
      <c r="DK3317" s="1"/>
      <c r="DL3317" s="1"/>
      <c r="DM3317" s="1"/>
    </row>
    <row r="3318" spans="1:117" x14ac:dyDescent="0.2">
      <c r="A3318" s="97"/>
      <c r="B3318" s="5"/>
      <c r="C3318" s="5"/>
      <c r="D3318" s="63"/>
      <c r="E3318" s="11"/>
      <c r="F3318" s="143"/>
      <c r="G3318" s="9"/>
      <c r="H3318" s="64"/>
      <c r="I3318" s="64"/>
      <c r="J3318" s="1"/>
      <c r="K3318" s="1"/>
      <c r="L3318" s="5"/>
      <c r="M3318" s="12"/>
      <c r="N3318" s="12"/>
      <c r="O3318" s="5"/>
      <c r="P3318" s="5"/>
      <c r="Q3318" s="10"/>
      <c r="R3318" s="37"/>
      <c r="S3318" s="5"/>
      <c r="T3318" s="6"/>
      <c r="U3318" s="10"/>
      <c r="V3318" s="10"/>
      <c r="W3318" s="12"/>
      <c r="X3318" s="5"/>
      <c r="Y3318" s="11"/>
      <c r="Z3318" s="2"/>
      <c r="AA3318" s="64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2"/>
      <c r="DH3318" s="1"/>
      <c r="DI3318" s="1"/>
      <c r="DJ3318" s="1"/>
      <c r="DK3318" s="1"/>
      <c r="DL3318" s="1"/>
      <c r="DM3318" s="1"/>
    </row>
    <row r="3319" spans="1:117" x14ac:dyDescent="0.2">
      <c r="A3319" s="97"/>
      <c r="B3319" s="5"/>
      <c r="C3319" s="5"/>
      <c r="D3319" s="63"/>
      <c r="E3319" s="11"/>
      <c r="F3319" s="143"/>
      <c r="G3319" s="9"/>
      <c r="H3319" s="64"/>
      <c r="I3319" s="64"/>
      <c r="J3319" s="1"/>
      <c r="K3319" s="1"/>
      <c r="L3319" s="5"/>
      <c r="M3319" s="12"/>
      <c r="N3319" s="12"/>
      <c r="O3319" s="5"/>
      <c r="P3319" s="5"/>
      <c r="Q3319" s="10"/>
      <c r="R3319" s="37"/>
      <c r="S3319" s="5"/>
      <c r="T3319" s="6"/>
      <c r="U3319" s="10"/>
      <c r="V3319" s="10"/>
      <c r="W3319" s="12"/>
      <c r="X3319" s="5"/>
      <c r="Y3319" s="11"/>
      <c r="Z3319" s="2"/>
      <c r="AA3319" s="64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2"/>
      <c r="DH3319" s="1"/>
      <c r="DI3319" s="1"/>
      <c r="DJ3319" s="1"/>
      <c r="DK3319" s="1"/>
      <c r="DL3319" s="1"/>
      <c r="DM3319" s="1"/>
    </row>
    <row r="3320" spans="1:117" x14ac:dyDescent="0.2">
      <c r="A3320" s="97"/>
      <c r="B3320" s="5"/>
      <c r="C3320" s="5"/>
      <c r="D3320" s="63"/>
      <c r="E3320" s="11"/>
      <c r="F3320" s="143"/>
      <c r="G3320" s="9"/>
      <c r="H3320" s="64"/>
      <c r="I3320" s="64"/>
      <c r="J3320" s="1"/>
      <c r="K3320" s="1"/>
      <c r="L3320" s="5"/>
      <c r="M3320" s="12"/>
      <c r="N3320" s="12"/>
      <c r="O3320" s="5"/>
      <c r="P3320" s="5"/>
      <c r="Q3320" s="10"/>
      <c r="R3320" s="37"/>
      <c r="S3320" s="5"/>
      <c r="T3320" s="6"/>
      <c r="U3320" s="10"/>
      <c r="V3320" s="10"/>
      <c r="W3320" s="12"/>
      <c r="X3320" s="5"/>
      <c r="Y3320" s="11"/>
      <c r="Z3320" s="2"/>
      <c r="AA3320" s="64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2"/>
      <c r="DH3320" s="1"/>
      <c r="DI3320" s="1"/>
      <c r="DJ3320" s="1"/>
      <c r="DK3320" s="1"/>
      <c r="DL3320" s="1"/>
      <c r="DM3320" s="1"/>
    </row>
    <row r="3321" spans="1:117" x14ac:dyDescent="0.2">
      <c r="A3321" s="97"/>
      <c r="B3321" s="5"/>
      <c r="C3321" s="5"/>
      <c r="D3321" s="63"/>
      <c r="E3321" s="11"/>
      <c r="F3321" s="143"/>
      <c r="G3321" s="9"/>
      <c r="H3321" s="64"/>
      <c r="I3321" s="64"/>
      <c r="J3321" s="1"/>
      <c r="K3321" s="1"/>
      <c r="L3321" s="5"/>
      <c r="M3321" s="12"/>
      <c r="N3321" s="12"/>
      <c r="O3321" s="5"/>
      <c r="P3321" s="5"/>
      <c r="Q3321" s="10"/>
      <c r="R3321" s="37"/>
      <c r="S3321" s="5"/>
      <c r="T3321" s="6"/>
      <c r="U3321" s="10"/>
      <c r="V3321" s="10"/>
      <c r="W3321" s="12"/>
      <c r="X3321" s="5"/>
      <c r="Y3321" s="11"/>
      <c r="Z3321" s="2"/>
      <c r="AA3321" s="64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2"/>
      <c r="DH3321" s="1"/>
      <c r="DI3321" s="1"/>
      <c r="DJ3321" s="1"/>
      <c r="DK3321" s="1"/>
      <c r="DL3321" s="1"/>
      <c r="DM3321" s="1"/>
    </row>
    <row r="3322" spans="1:117" x14ac:dyDescent="0.2">
      <c r="A3322" s="97"/>
      <c r="B3322" s="5"/>
      <c r="C3322" s="5"/>
      <c r="D3322" s="63"/>
      <c r="E3322" s="11"/>
      <c r="F3322" s="143"/>
      <c r="G3322" s="9"/>
      <c r="H3322" s="64"/>
      <c r="I3322" s="64"/>
      <c r="J3322" s="1"/>
      <c r="K3322" s="1"/>
      <c r="L3322" s="5"/>
      <c r="M3322" s="12"/>
      <c r="N3322" s="12"/>
      <c r="O3322" s="5"/>
      <c r="P3322" s="5"/>
      <c r="Q3322" s="10"/>
      <c r="R3322" s="37"/>
      <c r="S3322" s="5"/>
      <c r="T3322" s="6"/>
      <c r="U3322" s="10"/>
      <c r="V3322" s="10"/>
      <c r="W3322" s="12"/>
      <c r="X3322" s="5"/>
      <c r="Y3322" s="11"/>
      <c r="Z3322" s="2"/>
      <c r="AA3322" s="64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2"/>
      <c r="DH3322" s="1"/>
      <c r="DI3322" s="1"/>
      <c r="DJ3322" s="1"/>
      <c r="DK3322" s="1"/>
      <c r="DL3322" s="1"/>
      <c r="DM3322" s="1"/>
    </row>
    <row r="3323" spans="1:117" x14ac:dyDescent="0.2">
      <c r="A3323" s="97"/>
      <c r="B3323" s="5"/>
      <c r="C3323" s="5"/>
      <c r="D3323" s="63"/>
      <c r="E3323" s="11"/>
      <c r="F3323" s="143"/>
      <c r="G3323" s="9"/>
      <c r="H3323" s="64"/>
      <c r="I3323" s="64"/>
      <c r="J3323" s="1"/>
      <c r="K3323" s="1"/>
      <c r="L3323" s="5"/>
      <c r="M3323" s="12"/>
      <c r="N3323" s="12"/>
      <c r="O3323" s="5"/>
      <c r="P3323" s="5"/>
      <c r="Q3323" s="10"/>
      <c r="R3323" s="37"/>
      <c r="S3323" s="5"/>
      <c r="T3323" s="6"/>
      <c r="U3323" s="10"/>
      <c r="V3323" s="10"/>
      <c r="W3323" s="12"/>
      <c r="X3323" s="5"/>
      <c r="Y3323" s="11"/>
      <c r="Z3323" s="2"/>
      <c r="AA3323" s="64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2"/>
      <c r="DH3323" s="1"/>
      <c r="DI3323" s="1"/>
      <c r="DJ3323" s="1"/>
      <c r="DK3323" s="1"/>
      <c r="DL3323" s="1"/>
      <c r="DM3323" s="1"/>
    </row>
    <row r="3324" spans="1:117" x14ac:dyDescent="0.2">
      <c r="A3324" s="97"/>
      <c r="B3324" s="5"/>
      <c r="C3324" s="5"/>
      <c r="D3324" s="63"/>
      <c r="E3324" s="11"/>
      <c r="F3324" s="143"/>
      <c r="G3324" s="9"/>
      <c r="H3324" s="64"/>
      <c r="I3324" s="64"/>
      <c r="J3324" s="1"/>
      <c r="K3324" s="1"/>
      <c r="L3324" s="5"/>
      <c r="M3324" s="12"/>
      <c r="N3324" s="12"/>
      <c r="O3324" s="5"/>
      <c r="P3324" s="5"/>
      <c r="Q3324" s="10"/>
      <c r="R3324" s="37"/>
      <c r="S3324" s="5"/>
      <c r="T3324" s="6"/>
      <c r="U3324" s="10"/>
      <c r="V3324" s="10"/>
      <c r="W3324" s="12"/>
      <c r="X3324" s="5"/>
      <c r="Y3324" s="11"/>
      <c r="Z3324" s="2"/>
      <c r="AA3324" s="64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2"/>
      <c r="DH3324" s="1"/>
      <c r="DI3324" s="1"/>
      <c r="DJ3324" s="1"/>
      <c r="DK3324" s="1"/>
      <c r="DL3324" s="1"/>
      <c r="DM3324" s="1"/>
    </row>
    <row r="3325" spans="1:117" x14ac:dyDescent="0.2">
      <c r="A3325" s="97"/>
      <c r="B3325" s="5"/>
      <c r="C3325" s="5"/>
      <c r="D3325" s="63"/>
      <c r="E3325" s="11"/>
      <c r="F3325" s="143"/>
      <c r="G3325" s="9"/>
      <c r="H3325" s="64"/>
      <c r="I3325" s="64"/>
      <c r="J3325" s="1"/>
      <c r="K3325" s="1"/>
      <c r="L3325" s="5"/>
      <c r="M3325" s="12"/>
      <c r="N3325" s="12"/>
      <c r="O3325" s="5"/>
      <c r="P3325" s="5"/>
      <c r="Q3325" s="10"/>
      <c r="R3325" s="37"/>
      <c r="S3325" s="5"/>
      <c r="T3325" s="6"/>
      <c r="U3325" s="10"/>
      <c r="V3325" s="10"/>
      <c r="W3325" s="12"/>
      <c r="X3325" s="5"/>
      <c r="Y3325" s="11"/>
      <c r="Z3325" s="2"/>
      <c r="AA3325" s="64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2"/>
      <c r="DH3325" s="1"/>
      <c r="DI3325" s="1"/>
      <c r="DJ3325" s="1"/>
      <c r="DK3325" s="1"/>
      <c r="DL3325" s="1"/>
      <c r="DM3325" s="1"/>
    </row>
    <row r="3326" spans="1:117" x14ac:dyDescent="0.2">
      <c r="A3326" s="97"/>
      <c r="B3326" s="5"/>
      <c r="C3326" s="5"/>
      <c r="D3326" s="63"/>
      <c r="E3326" s="11"/>
      <c r="F3326" s="143"/>
      <c r="G3326" s="9"/>
      <c r="H3326" s="64"/>
      <c r="I3326" s="64"/>
      <c r="J3326" s="1"/>
      <c r="K3326" s="1"/>
      <c r="L3326" s="5"/>
      <c r="M3326" s="12"/>
      <c r="N3326" s="12"/>
      <c r="O3326" s="5"/>
      <c r="P3326" s="5"/>
      <c r="Q3326" s="10"/>
      <c r="R3326" s="37"/>
      <c r="S3326" s="5"/>
      <c r="T3326" s="6"/>
      <c r="U3326" s="10"/>
      <c r="V3326" s="10"/>
      <c r="W3326" s="12"/>
      <c r="X3326" s="5"/>
      <c r="Y3326" s="11"/>
      <c r="Z3326" s="2"/>
      <c r="AA3326" s="64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2"/>
      <c r="DH3326" s="1"/>
      <c r="DI3326" s="1"/>
      <c r="DJ3326" s="1"/>
      <c r="DK3326" s="1"/>
      <c r="DL3326" s="1"/>
      <c r="DM3326" s="1"/>
    </row>
    <row r="3327" spans="1:117" x14ac:dyDescent="0.2">
      <c r="A3327" s="97"/>
      <c r="B3327" s="5"/>
      <c r="C3327" s="5"/>
      <c r="D3327" s="63"/>
      <c r="E3327" s="11"/>
      <c r="F3327" s="143"/>
      <c r="G3327" s="9"/>
      <c r="H3327" s="64"/>
      <c r="I3327" s="64"/>
      <c r="J3327" s="1"/>
      <c r="K3327" s="1"/>
      <c r="L3327" s="5"/>
      <c r="M3327" s="12"/>
      <c r="N3327" s="12"/>
      <c r="O3327" s="5"/>
      <c r="P3327" s="5"/>
      <c r="Q3327" s="10"/>
      <c r="R3327" s="37"/>
      <c r="S3327" s="5"/>
      <c r="T3327" s="6"/>
      <c r="U3327" s="10"/>
      <c r="V3327" s="10"/>
      <c r="W3327" s="12"/>
      <c r="X3327" s="5"/>
      <c r="Y3327" s="11"/>
      <c r="Z3327" s="2"/>
      <c r="AA3327" s="64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2"/>
      <c r="DH3327" s="1"/>
      <c r="DI3327" s="1"/>
      <c r="DJ3327" s="1"/>
      <c r="DK3327" s="1"/>
      <c r="DL3327" s="1"/>
      <c r="DM3327" s="1"/>
    </row>
    <row r="3328" spans="1:117" x14ac:dyDescent="0.2">
      <c r="A3328" s="97"/>
      <c r="B3328" s="5"/>
      <c r="C3328" s="5"/>
      <c r="D3328" s="63"/>
      <c r="E3328" s="11"/>
      <c r="F3328" s="143"/>
      <c r="G3328" s="9"/>
      <c r="H3328" s="64"/>
      <c r="I3328" s="64"/>
      <c r="J3328" s="1"/>
      <c r="K3328" s="1"/>
      <c r="L3328" s="5"/>
      <c r="M3328" s="12"/>
      <c r="N3328" s="12"/>
      <c r="O3328" s="5"/>
      <c r="P3328" s="5"/>
      <c r="Q3328" s="10"/>
      <c r="R3328" s="37"/>
      <c r="S3328" s="5"/>
      <c r="T3328" s="6"/>
      <c r="U3328" s="10"/>
      <c r="V3328" s="10"/>
      <c r="W3328" s="12"/>
      <c r="X3328" s="5"/>
      <c r="Y3328" s="11"/>
      <c r="Z3328" s="2"/>
      <c r="AA3328" s="64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2"/>
      <c r="DH3328" s="1"/>
      <c r="DI3328" s="1"/>
      <c r="DJ3328" s="1"/>
      <c r="DK3328" s="1"/>
      <c r="DL3328" s="1"/>
      <c r="DM3328" s="1"/>
    </row>
    <row r="3329" spans="1:117" x14ac:dyDescent="0.2">
      <c r="A3329" s="97"/>
      <c r="B3329" s="5"/>
      <c r="C3329" s="5"/>
      <c r="D3329" s="63"/>
      <c r="E3329" s="11"/>
      <c r="F3329" s="143"/>
      <c r="G3329" s="9"/>
      <c r="H3329" s="64"/>
      <c r="I3329" s="64"/>
      <c r="J3329" s="1"/>
      <c r="K3329" s="1"/>
      <c r="L3329" s="5"/>
      <c r="M3329" s="12"/>
      <c r="N3329" s="12"/>
      <c r="O3329" s="5"/>
      <c r="P3329" s="5"/>
      <c r="Q3329" s="10"/>
      <c r="R3329" s="37"/>
      <c r="S3329" s="5"/>
      <c r="T3329" s="6"/>
      <c r="U3329" s="10"/>
      <c r="V3329" s="10"/>
      <c r="W3329" s="12"/>
      <c r="X3329" s="5"/>
      <c r="Y3329" s="11"/>
      <c r="Z3329" s="2"/>
      <c r="AA3329" s="64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2"/>
      <c r="DH3329" s="1"/>
      <c r="DI3329" s="1"/>
      <c r="DJ3329" s="1"/>
      <c r="DK3329" s="1"/>
      <c r="DL3329" s="1"/>
      <c r="DM3329" s="1"/>
    </row>
    <row r="3330" spans="1:117" x14ac:dyDescent="0.2">
      <c r="A3330" s="97"/>
      <c r="B3330" s="5"/>
      <c r="C3330" s="5"/>
      <c r="D3330" s="63"/>
      <c r="E3330" s="11"/>
      <c r="F3330" s="143"/>
      <c r="G3330" s="9"/>
      <c r="H3330" s="64"/>
      <c r="I3330" s="64"/>
      <c r="J3330" s="1"/>
      <c r="K3330" s="1"/>
      <c r="L3330" s="5"/>
      <c r="M3330" s="12"/>
      <c r="N3330" s="12"/>
      <c r="O3330" s="5"/>
      <c r="P3330" s="5"/>
      <c r="Q3330" s="10"/>
      <c r="R3330" s="37"/>
      <c r="S3330" s="5"/>
      <c r="T3330" s="6"/>
      <c r="U3330" s="10"/>
      <c r="V3330" s="10"/>
      <c r="W3330" s="12"/>
      <c r="X3330" s="5"/>
      <c r="Y3330" s="11"/>
      <c r="Z3330" s="2"/>
      <c r="AA3330" s="64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2"/>
      <c r="DH3330" s="1"/>
      <c r="DI3330" s="1"/>
      <c r="DJ3330" s="1"/>
      <c r="DK3330" s="1"/>
      <c r="DL3330" s="1"/>
      <c r="DM3330" s="1"/>
    </row>
    <row r="3331" spans="1:117" x14ac:dyDescent="0.2">
      <c r="A3331" s="97"/>
      <c r="B3331" s="5"/>
      <c r="C3331" s="5"/>
      <c r="D3331" s="63"/>
      <c r="E3331" s="11"/>
      <c r="F3331" s="143"/>
      <c r="G3331" s="9"/>
      <c r="H3331" s="64"/>
      <c r="I3331" s="64"/>
      <c r="J3331" s="1"/>
      <c r="K3331" s="1"/>
      <c r="L3331" s="5"/>
      <c r="M3331" s="12"/>
      <c r="N3331" s="12"/>
      <c r="O3331" s="5"/>
      <c r="P3331" s="5"/>
      <c r="Q3331" s="10"/>
      <c r="R3331" s="37"/>
      <c r="S3331" s="5"/>
      <c r="T3331" s="6"/>
      <c r="U3331" s="10"/>
      <c r="V3331" s="10"/>
      <c r="W3331" s="12"/>
      <c r="X3331" s="5"/>
      <c r="Y3331" s="11"/>
      <c r="Z3331" s="2"/>
      <c r="AA3331" s="64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2"/>
      <c r="DH3331" s="1"/>
      <c r="DI3331" s="1"/>
      <c r="DJ3331" s="1"/>
      <c r="DK3331" s="1"/>
      <c r="DL3331" s="1"/>
      <c r="DM3331" s="1"/>
    </row>
    <row r="3332" spans="1:117" x14ac:dyDescent="0.2">
      <c r="A3332" s="97"/>
      <c r="B3332" s="5"/>
      <c r="C3332" s="5"/>
      <c r="D3332" s="63"/>
      <c r="E3332" s="11"/>
      <c r="F3332" s="143"/>
      <c r="G3332" s="9"/>
      <c r="H3332" s="64"/>
      <c r="I3332" s="64"/>
      <c r="J3332" s="1"/>
      <c r="K3332" s="1"/>
      <c r="L3332" s="5"/>
      <c r="M3332" s="12"/>
      <c r="N3332" s="12"/>
      <c r="O3332" s="5"/>
      <c r="P3332" s="5"/>
      <c r="Q3332" s="10"/>
      <c r="R3332" s="37"/>
      <c r="S3332" s="5"/>
      <c r="T3332" s="6"/>
      <c r="U3332" s="10"/>
      <c r="V3332" s="10"/>
      <c r="W3332" s="12"/>
      <c r="X3332" s="5"/>
      <c r="Y3332" s="11"/>
      <c r="Z3332" s="2"/>
      <c r="AA3332" s="64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2"/>
      <c r="DH3332" s="1"/>
      <c r="DI3332" s="1"/>
      <c r="DJ3332" s="1"/>
      <c r="DK3332" s="1"/>
      <c r="DL3332" s="1"/>
      <c r="DM3332" s="1"/>
    </row>
    <row r="3333" spans="1:117" x14ac:dyDescent="0.2">
      <c r="A3333" s="97"/>
      <c r="B3333" s="5"/>
      <c r="C3333" s="5"/>
      <c r="D3333" s="63"/>
      <c r="E3333" s="11"/>
      <c r="F3333" s="143"/>
      <c r="G3333" s="9"/>
      <c r="H3333" s="64"/>
      <c r="I3333" s="64"/>
      <c r="J3333" s="1"/>
      <c r="K3333" s="1"/>
      <c r="L3333" s="5"/>
      <c r="M3333" s="12"/>
      <c r="N3333" s="12"/>
      <c r="O3333" s="5"/>
      <c r="P3333" s="5"/>
      <c r="Q3333" s="10"/>
      <c r="R3333" s="37"/>
      <c r="S3333" s="5"/>
      <c r="T3333" s="6"/>
      <c r="U3333" s="10"/>
      <c r="V3333" s="10"/>
      <c r="W3333" s="12"/>
      <c r="X3333" s="5"/>
      <c r="Y3333" s="11"/>
      <c r="Z3333" s="2"/>
      <c r="AA3333" s="64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2"/>
      <c r="DH3333" s="1"/>
      <c r="DI3333" s="1"/>
      <c r="DJ3333" s="1"/>
      <c r="DK3333" s="1"/>
      <c r="DL3333" s="1"/>
      <c r="DM3333" s="1"/>
    </row>
    <row r="3334" spans="1:117" x14ac:dyDescent="0.2">
      <c r="A3334" s="97"/>
      <c r="B3334" s="5"/>
      <c r="C3334" s="5"/>
      <c r="D3334" s="63"/>
      <c r="E3334" s="11"/>
      <c r="F3334" s="143"/>
      <c r="G3334" s="9"/>
      <c r="H3334" s="64"/>
      <c r="I3334" s="64"/>
      <c r="J3334" s="1"/>
      <c r="K3334" s="1"/>
      <c r="L3334" s="5"/>
      <c r="M3334" s="12"/>
      <c r="N3334" s="12"/>
      <c r="O3334" s="5"/>
      <c r="P3334" s="5"/>
      <c r="Q3334" s="10"/>
      <c r="R3334" s="37"/>
      <c r="S3334" s="5"/>
      <c r="T3334" s="6"/>
      <c r="U3334" s="10"/>
      <c r="V3334" s="10"/>
      <c r="W3334" s="12"/>
      <c r="X3334" s="5"/>
      <c r="Y3334" s="11"/>
      <c r="Z3334" s="2"/>
      <c r="AA3334" s="64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2"/>
      <c r="DH3334" s="1"/>
      <c r="DI3334" s="1"/>
      <c r="DJ3334" s="1"/>
      <c r="DK3334" s="1"/>
      <c r="DL3334" s="1"/>
      <c r="DM3334" s="1"/>
    </row>
    <row r="3335" spans="1:117" x14ac:dyDescent="0.2">
      <c r="A3335" s="97"/>
      <c r="B3335" s="5"/>
      <c r="C3335" s="5"/>
      <c r="D3335" s="63"/>
      <c r="E3335" s="11"/>
      <c r="F3335" s="143"/>
      <c r="G3335" s="9"/>
      <c r="H3335" s="64"/>
      <c r="I3335" s="64"/>
      <c r="J3335" s="1"/>
      <c r="K3335" s="1"/>
      <c r="L3335" s="5"/>
      <c r="M3335" s="12"/>
      <c r="N3335" s="12"/>
      <c r="O3335" s="5"/>
      <c r="P3335" s="5"/>
      <c r="Q3335" s="10"/>
      <c r="R3335" s="37"/>
      <c r="S3335" s="5"/>
      <c r="T3335" s="6"/>
      <c r="U3335" s="10"/>
      <c r="V3335" s="10"/>
      <c r="W3335" s="12"/>
      <c r="X3335" s="5"/>
      <c r="Y3335" s="11"/>
      <c r="Z3335" s="2"/>
      <c r="AA3335" s="64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2"/>
      <c r="DH3335" s="1"/>
      <c r="DI3335" s="1"/>
      <c r="DJ3335" s="1"/>
      <c r="DK3335" s="1"/>
      <c r="DL3335" s="1"/>
      <c r="DM3335" s="1"/>
    </row>
    <row r="3336" spans="1:117" x14ac:dyDescent="0.2">
      <c r="A3336" s="97"/>
      <c r="B3336" s="5"/>
      <c r="C3336" s="5"/>
      <c r="D3336" s="63"/>
      <c r="E3336" s="11"/>
      <c r="F3336" s="143"/>
      <c r="G3336" s="9"/>
      <c r="H3336" s="64"/>
      <c r="I3336" s="64"/>
      <c r="J3336" s="1"/>
      <c r="K3336" s="1"/>
      <c r="L3336" s="5"/>
      <c r="M3336" s="12"/>
      <c r="N3336" s="12"/>
      <c r="O3336" s="5"/>
      <c r="P3336" s="5"/>
      <c r="Q3336" s="10"/>
      <c r="R3336" s="37"/>
      <c r="S3336" s="5"/>
      <c r="T3336" s="6"/>
      <c r="U3336" s="10"/>
      <c r="V3336" s="10"/>
      <c r="W3336" s="12"/>
      <c r="X3336" s="5"/>
      <c r="Y3336" s="11"/>
      <c r="Z3336" s="2"/>
      <c r="AA3336" s="64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2"/>
      <c r="DH3336" s="1"/>
      <c r="DI3336" s="1"/>
      <c r="DJ3336" s="1"/>
      <c r="DK3336" s="1"/>
      <c r="DL3336" s="1"/>
      <c r="DM3336" s="1"/>
    </row>
    <row r="3337" spans="1:117" x14ac:dyDescent="0.2">
      <c r="A3337" s="97"/>
      <c r="B3337" s="5"/>
      <c r="C3337" s="5"/>
      <c r="D3337" s="63"/>
      <c r="E3337" s="11"/>
      <c r="F3337" s="143"/>
      <c r="G3337" s="9"/>
      <c r="H3337" s="64"/>
      <c r="I3337" s="64"/>
      <c r="J3337" s="1"/>
      <c r="K3337" s="1"/>
      <c r="L3337" s="5"/>
      <c r="M3337" s="12"/>
      <c r="N3337" s="12"/>
      <c r="O3337" s="5"/>
      <c r="P3337" s="5"/>
      <c r="Q3337" s="10"/>
      <c r="R3337" s="37"/>
      <c r="S3337" s="5"/>
      <c r="T3337" s="6"/>
      <c r="U3337" s="10"/>
      <c r="V3337" s="10"/>
      <c r="W3337" s="12"/>
      <c r="X3337" s="5"/>
      <c r="Y3337" s="11"/>
      <c r="Z3337" s="2"/>
      <c r="AA3337" s="64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2"/>
      <c r="DH3337" s="1"/>
      <c r="DI3337" s="1"/>
      <c r="DJ3337" s="1"/>
      <c r="DK3337" s="1"/>
      <c r="DL3337" s="1"/>
      <c r="DM3337" s="1"/>
    </row>
    <row r="3338" spans="1:117" x14ac:dyDescent="0.2">
      <c r="A3338" s="97"/>
      <c r="B3338" s="5"/>
      <c r="C3338" s="5"/>
      <c r="D3338" s="63"/>
      <c r="E3338" s="11"/>
      <c r="F3338" s="143"/>
      <c r="G3338" s="9"/>
      <c r="H3338" s="64"/>
      <c r="I3338" s="64"/>
      <c r="J3338" s="1"/>
      <c r="K3338" s="1"/>
      <c r="L3338" s="5"/>
      <c r="M3338" s="12"/>
      <c r="N3338" s="12"/>
      <c r="O3338" s="5"/>
      <c r="P3338" s="5"/>
      <c r="Q3338" s="10"/>
      <c r="R3338" s="37"/>
      <c r="S3338" s="5"/>
      <c r="T3338" s="6"/>
      <c r="U3338" s="10"/>
      <c r="V3338" s="10"/>
      <c r="W3338" s="12"/>
      <c r="X3338" s="5"/>
      <c r="Y3338" s="11"/>
      <c r="Z3338" s="2"/>
      <c r="AA3338" s="64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2"/>
      <c r="DH3338" s="1"/>
      <c r="DI3338" s="1"/>
      <c r="DJ3338" s="1"/>
      <c r="DK3338" s="1"/>
      <c r="DL3338" s="1"/>
      <c r="DM3338" s="1"/>
    </row>
    <row r="3339" spans="1:117" x14ac:dyDescent="0.2">
      <c r="A3339" s="97"/>
      <c r="B3339" s="5"/>
      <c r="C3339" s="5"/>
      <c r="D3339" s="63"/>
      <c r="E3339" s="11"/>
      <c r="F3339" s="143"/>
      <c r="G3339" s="9"/>
      <c r="H3339" s="64"/>
      <c r="I3339" s="64"/>
      <c r="J3339" s="1"/>
      <c r="K3339" s="1"/>
      <c r="L3339" s="5"/>
      <c r="M3339" s="12"/>
      <c r="N3339" s="12"/>
      <c r="O3339" s="5"/>
      <c r="P3339" s="5"/>
      <c r="Q3339" s="10"/>
      <c r="R3339" s="37"/>
      <c r="S3339" s="5"/>
      <c r="T3339" s="6"/>
      <c r="U3339" s="10"/>
      <c r="V3339" s="10"/>
      <c r="W3339" s="12"/>
      <c r="X3339" s="5"/>
      <c r="Y3339" s="11"/>
      <c r="Z3339" s="2"/>
      <c r="AA3339" s="64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2"/>
      <c r="DH3339" s="1"/>
      <c r="DI3339" s="1"/>
      <c r="DJ3339" s="1"/>
      <c r="DK3339" s="1"/>
      <c r="DL3339" s="1"/>
      <c r="DM3339" s="1"/>
    </row>
    <row r="3340" spans="1:117" x14ac:dyDescent="0.2">
      <c r="A3340" s="97"/>
      <c r="B3340" s="5"/>
      <c r="C3340" s="5"/>
      <c r="D3340" s="63"/>
      <c r="E3340" s="11"/>
      <c r="F3340" s="143"/>
      <c r="G3340" s="9"/>
      <c r="H3340" s="64"/>
      <c r="I3340" s="64"/>
      <c r="J3340" s="1"/>
      <c r="K3340" s="1"/>
      <c r="L3340" s="5"/>
      <c r="M3340" s="12"/>
      <c r="N3340" s="12"/>
      <c r="O3340" s="5"/>
      <c r="P3340" s="5"/>
      <c r="Q3340" s="10"/>
      <c r="R3340" s="37"/>
      <c r="S3340" s="5"/>
      <c r="T3340" s="6"/>
      <c r="U3340" s="10"/>
      <c r="V3340" s="10"/>
      <c r="W3340" s="12"/>
      <c r="X3340" s="5"/>
      <c r="Y3340" s="11"/>
      <c r="Z3340" s="2"/>
      <c r="AA3340" s="64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2"/>
      <c r="DH3340" s="1"/>
      <c r="DI3340" s="1"/>
      <c r="DJ3340" s="1"/>
      <c r="DK3340" s="1"/>
      <c r="DL3340" s="1"/>
      <c r="DM3340" s="1"/>
    </row>
    <row r="3341" spans="1:117" x14ac:dyDescent="0.2">
      <c r="A3341" s="97"/>
      <c r="B3341" s="5"/>
      <c r="C3341" s="5"/>
      <c r="D3341" s="63"/>
      <c r="E3341" s="11"/>
      <c r="F3341" s="143"/>
      <c r="G3341" s="9"/>
      <c r="H3341" s="64"/>
      <c r="I3341" s="64"/>
      <c r="J3341" s="1"/>
      <c r="K3341" s="1"/>
      <c r="L3341" s="5"/>
      <c r="M3341" s="12"/>
      <c r="N3341" s="12"/>
      <c r="O3341" s="5"/>
      <c r="P3341" s="5"/>
      <c r="Q3341" s="10"/>
      <c r="R3341" s="37"/>
      <c r="S3341" s="5"/>
      <c r="T3341" s="6"/>
      <c r="U3341" s="10"/>
      <c r="V3341" s="10"/>
      <c r="W3341" s="12"/>
      <c r="X3341" s="5"/>
      <c r="Y3341" s="11"/>
      <c r="Z3341" s="2"/>
      <c r="AA3341" s="64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2"/>
      <c r="DH3341" s="1"/>
      <c r="DI3341" s="1"/>
      <c r="DJ3341" s="1"/>
      <c r="DK3341" s="1"/>
      <c r="DL3341" s="1"/>
      <c r="DM3341" s="1"/>
    </row>
    <row r="3342" spans="1:117" x14ac:dyDescent="0.2">
      <c r="A3342" s="97"/>
      <c r="B3342" s="5"/>
      <c r="C3342" s="5"/>
      <c r="D3342" s="63"/>
      <c r="E3342" s="11"/>
      <c r="F3342" s="143"/>
      <c r="G3342" s="9"/>
      <c r="H3342" s="64"/>
      <c r="I3342" s="64"/>
      <c r="J3342" s="1"/>
      <c r="K3342" s="1"/>
      <c r="L3342" s="5"/>
      <c r="M3342" s="12"/>
      <c r="N3342" s="12"/>
      <c r="O3342" s="5"/>
      <c r="P3342" s="5"/>
      <c r="Q3342" s="10"/>
      <c r="R3342" s="37"/>
      <c r="S3342" s="5"/>
      <c r="T3342" s="6"/>
      <c r="U3342" s="10"/>
      <c r="V3342" s="10"/>
      <c r="W3342" s="12"/>
      <c r="X3342" s="5"/>
      <c r="Y3342" s="11"/>
      <c r="Z3342" s="2"/>
      <c r="AA3342" s="64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2"/>
      <c r="DH3342" s="1"/>
      <c r="DI3342" s="1"/>
      <c r="DJ3342" s="1"/>
      <c r="DK3342" s="1"/>
      <c r="DL3342" s="1"/>
      <c r="DM3342" s="1"/>
    </row>
    <row r="3343" spans="1:117" x14ac:dyDescent="0.2">
      <c r="A3343" s="97"/>
      <c r="B3343" s="5"/>
      <c r="C3343" s="5"/>
      <c r="D3343" s="63"/>
      <c r="E3343" s="11"/>
      <c r="F3343" s="143"/>
      <c r="G3343" s="9"/>
      <c r="H3343" s="64"/>
      <c r="I3343" s="64"/>
      <c r="J3343" s="1"/>
      <c r="K3343" s="1"/>
      <c r="L3343" s="5"/>
      <c r="M3343" s="12"/>
      <c r="N3343" s="12"/>
      <c r="O3343" s="5"/>
      <c r="P3343" s="5"/>
      <c r="Q3343" s="10"/>
      <c r="R3343" s="37"/>
      <c r="S3343" s="5"/>
      <c r="T3343" s="6"/>
      <c r="U3343" s="10"/>
      <c r="V3343" s="10"/>
      <c r="W3343" s="12"/>
      <c r="X3343" s="5"/>
      <c r="Y3343" s="11"/>
      <c r="Z3343" s="2"/>
      <c r="AA3343" s="64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2"/>
      <c r="DH3343" s="1"/>
      <c r="DI3343" s="1"/>
      <c r="DJ3343" s="1"/>
      <c r="DK3343" s="1"/>
      <c r="DL3343" s="1"/>
      <c r="DM3343" s="1"/>
    </row>
    <row r="3344" spans="1:117" x14ac:dyDescent="0.2">
      <c r="A3344" s="97"/>
      <c r="B3344" s="5"/>
      <c r="C3344" s="5"/>
      <c r="D3344" s="63"/>
      <c r="E3344" s="11"/>
      <c r="F3344" s="143"/>
      <c r="G3344" s="9"/>
      <c r="H3344" s="64"/>
      <c r="I3344" s="64"/>
      <c r="J3344" s="1"/>
      <c r="K3344" s="1"/>
      <c r="L3344" s="5"/>
      <c r="M3344" s="12"/>
      <c r="N3344" s="12"/>
      <c r="O3344" s="5"/>
      <c r="P3344" s="5"/>
      <c r="Q3344" s="10"/>
      <c r="R3344" s="37"/>
      <c r="S3344" s="5"/>
      <c r="T3344" s="6"/>
      <c r="U3344" s="10"/>
      <c r="V3344" s="10"/>
      <c r="W3344" s="12"/>
      <c r="X3344" s="5"/>
      <c r="Y3344" s="11"/>
      <c r="Z3344" s="2"/>
      <c r="AA3344" s="64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2"/>
      <c r="DH3344" s="1"/>
      <c r="DI3344" s="1"/>
      <c r="DJ3344" s="1"/>
      <c r="DK3344" s="1"/>
      <c r="DL3344" s="1"/>
      <c r="DM3344" s="1"/>
    </row>
    <row r="3345" spans="1:117" x14ac:dyDescent="0.2">
      <c r="A3345" s="97"/>
      <c r="B3345" s="5"/>
      <c r="C3345" s="5"/>
      <c r="D3345" s="63"/>
      <c r="E3345" s="11"/>
      <c r="F3345" s="143"/>
      <c r="G3345" s="9"/>
      <c r="H3345" s="64"/>
      <c r="I3345" s="64"/>
      <c r="J3345" s="1"/>
      <c r="K3345" s="1"/>
      <c r="L3345" s="5"/>
      <c r="M3345" s="12"/>
      <c r="N3345" s="12"/>
      <c r="O3345" s="5"/>
      <c r="P3345" s="5"/>
      <c r="Q3345" s="10"/>
      <c r="R3345" s="37"/>
      <c r="S3345" s="5"/>
      <c r="T3345" s="6"/>
      <c r="U3345" s="10"/>
      <c r="V3345" s="10"/>
      <c r="W3345" s="12"/>
      <c r="X3345" s="5"/>
      <c r="Y3345" s="11"/>
      <c r="Z3345" s="2"/>
      <c r="AA3345" s="64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2"/>
      <c r="DH3345" s="1"/>
      <c r="DI3345" s="1"/>
      <c r="DJ3345" s="1"/>
      <c r="DK3345" s="1"/>
      <c r="DL3345" s="1"/>
      <c r="DM3345" s="1"/>
    </row>
    <row r="3346" spans="1:117" x14ac:dyDescent="0.2">
      <c r="A3346" s="97"/>
      <c r="B3346" s="5"/>
      <c r="C3346" s="5"/>
      <c r="D3346" s="63"/>
      <c r="E3346" s="11"/>
      <c r="F3346" s="143"/>
      <c r="G3346" s="9"/>
      <c r="H3346" s="64"/>
      <c r="I3346" s="64"/>
      <c r="J3346" s="1"/>
      <c r="K3346" s="1"/>
      <c r="L3346" s="5"/>
      <c r="M3346" s="12"/>
      <c r="N3346" s="12"/>
      <c r="O3346" s="5"/>
      <c r="P3346" s="5"/>
      <c r="Q3346" s="10"/>
      <c r="R3346" s="37"/>
      <c r="S3346" s="5"/>
      <c r="T3346" s="6"/>
      <c r="U3346" s="10"/>
      <c r="V3346" s="10"/>
      <c r="W3346" s="12"/>
      <c r="X3346" s="5"/>
      <c r="Y3346" s="11"/>
      <c r="Z3346" s="2"/>
      <c r="AA3346" s="64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2"/>
      <c r="DH3346" s="1"/>
      <c r="DI3346" s="1"/>
      <c r="DJ3346" s="1"/>
      <c r="DK3346" s="1"/>
      <c r="DL3346" s="1"/>
      <c r="DM3346" s="1"/>
    </row>
    <row r="3347" spans="1:117" x14ac:dyDescent="0.2">
      <c r="A3347" s="97"/>
      <c r="B3347" s="5"/>
      <c r="C3347" s="5"/>
      <c r="D3347" s="63"/>
      <c r="E3347" s="11"/>
      <c r="F3347" s="143"/>
      <c r="G3347" s="9"/>
      <c r="H3347" s="64"/>
      <c r="I3347" s="64"/>
      <c r="J3347" s="1"/>
      <c r="K3347" s="1"/>
      <c r="L3347" s="5"/>
      <c r="M3347" s="12"/>
      <c r="N3347" s="12"/>
      <c r="O3347" s="5"/>
      <c r="P3347" s="5"/>
      <c r="Q3347" s="10"/>
      <c r="R3347" s="37"/>
      <c r="S3347" s="5"/>
      <c r="T3347" s="6"/>
      <c r="U3347" s="10"/>
      <c r="V3347" s="10"/>
      <c r="W3347" s="12"/>
      <c r="X3347" s="5"/>
      <c r="Y3347" s="11"/>
      <c r="Z3347" s="2"/>
      <c r="AA3347" s="64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2"/>
      <c r="DH3347" s="1"/>
      <c r="DI3347" s="1"/>
      <c r="DJ3347" s="1"/>
      <c r="DK3347" s="1"/>
      <c r="DL3347" s="1"/>
      <c r="DM3347" s="1"/>
    </row>
    <row r="3348" spans="1:117" x14ac:dyDescent="0.2">
      <c r="A3348" s="97"/>
      <c r="B3348" s="5"/>
      <c r="C3348" s="5"/>
      <c r="D3348" s="63"/>
      <c r="E3348" s="11"/>
      <c r="F3348" s="143"/>
      <c r="G3348" s="9"/>
      <c r="H3348" s="64"/>
      <c r="I3348" s="64"/>
      <c r="J3348" s="1"/>
      <c r="K3348" s="1"/>
      <c r="L3348" s="5"/>
      <c r="M3348" s="12"/>
      <c r="N3348" s="12"/>
      <c r="O3348" s="5"/>
      <c r="P3348" s="5"/>
      <c r="Q3348" s="10"/>
      <c r="R3348" s="37"/>
      <c r="S3348" s="5"/>
      <c r="T3348" s="6"/>
      <c r="U3348" s="10"/>
      <c r="V3348" s="10"/>
      <c r="W3348" s="12"/>
      <c r="X3348" s="5"/>
      <c r="Y3348" s="11"/>
      <c r="Z3348" s="2"/>
      <c r="AA3348" s="64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2"/>
      <c r="DH3348" s="1"/>
      <c r="DI3348" s="1"/>
      <c r="DJ3348" s="1"/>
      <c r="DK3348" s="1"/>
      <c r="DL3348" s="1"/>
      <c r="DM3348" s="1"/>
    </row>
    <row r="3349" spans="1:117" x14ac:dyDescent="0.2">
      <c r="A3349" s="97"/>
      <c r="B3349" s="5"/>
      <c r="C3349" s="5"/>
      <c r="D3349" s="63"/>
      <c r="E3349" s="11"/>
      <c r="F3349" s="143"/>
      <c r="G3349" s="9"/>
      <c r="H3349" s="64"/>
      <c r="I3349" s="64"/>
      <c r="J3349" s="1"/>
      <c r="K3349" s="1"/>
      <c r="L3349" s="5"/>
      <c r="M3349" s="12"/>
      <c r="N3349" s="12"/>
      <c r="O3349" s="5"/>
      <c r="P3349" s="5"/>
      <c r="Q3349" s="10"/>
      <c r="R3349" s="37"/>
      <c r="S3349" s="5"/>
      <c r="T3349" s="6"/>
      <c r="U3349" s="10"/>
      <c r="V3349" s="10"/>
      <c r="W3349" s="12"/>
      <c r="X3349" s="5"/>
      <c r="Y3349" s="11"/>
      <c r="Z3349" s="2"/>
      <c r="AA3349" s="64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2"/>
      <c r="DH3349" s="1"/>
      <c r="DI3349" s="1"/>
      <c r="DJ3349" s="1"/>
      <c r="DK3349" s="1"/>
      <c r="DL3349" s="1"/>
      <c r="DM3349" s="1"/>
    </row>
    <row r="3350" spans="1:117" x14ac:dyDescent="0.2">
      <c r="A3350" s="97"/>
      <c r="B3350" s="5"/>
      <c r="C3350" s="5"/>
      <c r="D3350" s="63"/>
      <c r="E3350" s="11"/>
      <c r="F3350" s="143"/>
      <c r="G3350" s="9"/>
      <c r="H3350" s="64"/>
      <c r="I3350" s="64"/>
      <c r="J3350" s="1"/>
      <c r="K3350" s="1"/>
      <c r="L3350" s="5"/>
      <c r="M3350" s="12"/>
      <c r="N3350" s="12"/>
      <c r="O3350" s="5"/>
      <c r="P3350" s="5"/>
      <c r="Q3350" s="10"/>
      <c r="R3350" s="37"/>
      <c r="S3350" s="5"/>
      <c r="T3350" s="6"/>
      <c r="U3350" s="10"/>
      <c r="V3350" s="10"/>
      <c r="W3350" s="12"/>
      <c r="X3350" s="5"/>
      <c r="Y3350" s="11"/>
      <c r="Z3350" s="2"/>
      <c r="AA3350" s="64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2"/>
      <c r="DH3350" s="1"/>
      <c r="DI3350" s="1"/>
      <c r="DJ3350" s="1"/>
      <c r="DK3350" s="1"/>
      <c r="DL3350" s="1"/>
      <c r="DM3350" s="1"/>
    </row>
    <row r="3351" spans="1:117" x14ac:dyDescent="0.2">
      <c r="A3351" s="97"/>
      <c r="B3351" s="5"/>
      <c r="C3351" s="5"/>
      <c r="D3351" s="63"/>
      <c r="E3351" s="11"/>
      <c r="F3351" s="143"/>
      <c r="G3351" s="9"/>
      <c r="H3351" s="64"/>
      <c r="I3351" s="64"/>
      <c r="J3351" s="1"/>
      <c r="K3351" s="1"/>
      <c r="L3351" s="5"/>
      <c r="M3351" s="12"/>
      <c r="N3351" s="12"/>
      <c r="O3351" s="5"/>
      <c r="P3351" s="5"/>
      <c r="Q3351" s="10"/>
      <c r="R3351" s="37"/>
      <c r="S3351" s="5"/>
      <c r="T3351" s="6"/>
      <c r="U3351" s="10"/>
      <c r="V3351" s="10"/>
      <c r="W3351" s="12"/>
      <c r="X3351" s="5"/>
      <c r="Y3351" s="11"/>
      <c r="Z3351" s="2"/>
      <c r="AA3351" s="64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2"/>
      <c r="DH3351" s="1"/>
      <c r="DI3351" s="1"/>
      <c r="DJ3351" s="1"/>
      <c r="DK3351" s="1"/>
      <c r="DL3351" s="1"/>
      <c r="DM3351" s="1"/>
    </row>
    <row r="3352" spans="1:117" x14ac:dyDescent="0.2">
      <c r="A3352" s="97"/>
      <c r="B3352" s="5"/>
      <c r="C3352" s="5"/>
      <c r="D3352" s="63"/>
      <c r="E3352" s="11"/>
      <c r="F3352" s="143"/>
      <c r="G3352" s="9"/>
      <c r="H3352" s="64"/>
      <c r="I3352" s="64"/>
      <c r="J3352" s="1"/>
      <c r="K3352" s="1"/>
      <c r="L3352" s="5"/>
      <c r="M3352" s="12"/>
      <c r="N3352" s="12"/>
      <c r="O3352" s="5"/>
      <c r="P3352" s="5"/>
      <c r="Q3352" s="10"/>
      <c r="R3352" s="37"/>
      <c r="S3352" s="5"/>
      <c r="T3352" s="6"/>
      <c r="U3352" s="10"/>
      <c r="V3352" s="10"/>
      <c r="W3352" s="12"/>
      <c r="X3352" s="5"/>
      <c r="Y3352" s="11"/>
      <c r="Z3352" s="2"/>
      <c r="AA3352" s="64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2"/>
      <c r="DH3352" s="1"/>
      <c r="DI3352" s="1"/>
      <c r="DJ3352" s="1"/>
      <c r="DK3352" s="1"/>
      <c r="DL3352" s="1"/>
      <c r="DM3352" s="1"/>
    </row>
    <row r="3353" spans="1:117" x14ac:dyDescent="0.2">
      <c r="A3353" s="97"/>
      <c r="B3353" s="5"/>
      <c r="C3353" s="5"/>
      <c r="D3353" s="63"/>
      <c r="E3353" s="11"/>
      <c r="F3353" s="143"/>
      <c r="G3353" s="9"/>
      <c r="H3353" s="64"/>
      <c r="I3353" s="64"/>
      <c r="J3353" s="1"/>
      <c r="K3353" s="1"/>
      <c r="L3353" s="5"/>
      <c r="M3353" s="12"/>
      <c r="N3353" s="12"/>
      <c r="O3353" s="5"/>
      <c r="P3353" s="5"/>
      <c r="Q3353" s="10"/>
      <c r="R3353" s="37"/>
      <c r="S3353" s="5"/>
      <c r="T3353" s="6"/>
      <c r="U3353" s="10"/>
      <c r="V3353" s="10"/>
      <c r="W3353" s="12"/>
      <c r="X3353" s="5"/>
      <c r="Y3353" s="11"/>
      <c r="Z3353" s="2"/>
      <c r="AA3353" s="64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2"/>
      <c r="DH3353" s="1"/>
      <c r="DI3353" s="1"/>
      <c r="DJ3353" s="1"/>
      <c r="DK3353" s="1"/>
      <c r="DL3353" s="1"/>
      <c r="DM3353" s="1"/>
    </row>
    <row r="3354" spans="1:117" x14ac:dyDescent="0.2">
      <c r="A3354" s="97"/>
      <c r="B3354" s="5"/>
      <c r="C3354" s="5"/>
      <c r="D3354" s="63"/>
      <c r="E3354" s="11"/>
      <c r="F3354" s="143"/>
      <c r="G3354" s="9"/>
      <c r="H3354" s="64"/>
      <c r="I3354" s="64"/>
      <c r="J3354" s="1"/>
      <c r="K3354" s="1"/>
      <c r="L3354" s="5"/>
      <c r="M3354" s="12"/>
      <c r="N3354" s="12"/>
      <c r="O3354" s="5"/>
      <c r="P3354" s="5"/>
      <c r="Q3354" s="10"/>
      <c r="R3354" s="37"/>
      <c r="S3354" s="5"/>
      <c r="T3354" s="6"/>
      <c r="U3354" s="10"/>
      <c r="V3354" s="10"/>
      <c r="W3354" s="12"/>
      <c r="X3354" s="5"/>
      <c r="Y3354" s="11"/>
      <c r="Z3354" s="2"/>
      <c r="AA3354" s="64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2"/>
      <c r="DH3354" s="1"/>
      <c r="DI3354" s="1"/>
      <c r="DJ3354" s="1"/>
      <c r="DK3354" s="1"/>
      <c r="DL3354" s="1"/>
      <c r="DM3354" s="1"/>
    </row>
    <row r="3355" spans="1:117" x14ac:dyDescent="0.2">
      <c r="A3355" s="97"/>
      <c r="B3355" s="5"/>
      <c r="C3355" s="5"/>
      <c r="D3355" s="63"/>
      <c r="E3355" s="11"/>
      <c r="F3355" s="143"/>
      <c r="G3355" s="9"/>
      <c r="H3355" s="64"/>
      <c r="I3355" s="64"/>
      <c r="J3355" s="1"/>
      <c r="K3355" s="1"/>
      <c r="L3355" s="5"/>
      <c r="M3355" s="12"/>
      <c r="N3355" s="12"/>
      <c r="O3355" s="5"/>
      <c r="P3355" s="5"/>
      <c r="Q3355" s="10"/>
      <c r="R3355" s="37"/>
      <c r="S3355" s="5"/>
      <c r="T3355" s="6"/>
      <c r="U3355" s="10"/>
      <c r="V3355" s="10"/>
      <c r="W3355" s="12"/>
      <c r="X3355" s="5"/>
      <c r="Y3355" s="11"/>
      <c r="Z3355" s="2"/>
      <c r="AA3355" s="64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2"/>
      <c r="DH3355" s="1"/>
      <c r="DI3355" s="1"/>
      <c r="DJ3355" s="1"/>
      <c r="DK3355" s="1"/>
      <c r="DL3355" s="1"/>
      <c r="DM3355" s="1"/>
    </row>
    <row r="3356" spans="1:117" x14ac:dyDescent="0.2">
      <c r="A3356" s="97"/>
      <c r="B3356" s="5"/>
      <c r="C3356" s="5"/>
      <c r="D3356" s="63"/>
      <c r="E3356" s="11"/>
      <c r="F3356" s="143"/>
      <c r="G3356" s="9"/>
      <c r="H3356" s="64"/>
      <c r="I3356" s="64"/>
      <c r="J3356" s="1"/>
      <c r="K3356" s="1"/>
      <c r="L3356" s="5"/>
      <c r="M3356" s="12"/>
      <c r="N3356" s="12"/>
      <c r="O3356" s="5"/>
      <c r="P3356" s="5"/>
      <c r="Q3356" s="10"/>
      <c r="R3356" s="37"/>
      <c r="S3356" s="5"/>
      <c r="T3356" s="6"/>
      <c r="U3356" s="10"/>
      <c r="V3356" s="10"/>
      <c r="W3356" s="12"/>
      <c r="X3356" s="5"/>
      <c r="Y3356" s="11"/>
      <c r="Z3356" s="2"/>
      <c r="AA3356" s="64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2"/>
      <c r="DH3356" s="1"/>
      <c r="DI3356" s="1"/>
      <c r="DJ3356" s="1"/>
      <c r="DK3356" s="1"/>
      <c r="DL3356" s="1"/>
      <c r="DM3356" s="1"/>
    </row>
    <row r="3357" spans="1:117" x14ac:dyDescent="0.2">
      <c r="A3357" s="97"/>
      <c r="B3357" s="5"/>
      <c r="C3357" s="5"/>
      <c r="D3357" s="63"/>
      <c r="E3357" s="11"/>
      <c r="F3357" s="143"/>
      <c r="G3357" s="9"/>
      <c r="H3357" s="64"/>
      <c r="I3357" s="64"/>
      <c r="J3357" s="1"/>
      <c r="K3357" s="1"/>
      <c r="L3357" s="5"/>
      <c r="M3357" s="12"/>
      <c r="N3357" s="12"/>
      <c r="O3357" s="5"/>
      <c r="P3357" s="5"/>
      <c r="Q3357" s="10"/>
      <c r="R3357" s="37"/>
      <c r="S3357" s="5"/>
      <c r="T3357" s="6"/>
      <c r="U3357" s="10"/>
      <c r="V3357" s="10"/>
      <c r="W3357" s="12"/>
      <c r="X3357" s="5"/>
      <c r="Y3357" s="11"/>
      <c r="Z3357" s="2"/>
      <c r="AA3357" s="64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2"/>
      <c r="DH3357" s="1"/>
      <c r="DI3357" s="1"/>
      <c r="DJ3357" s="1"/>
      <c r="DK3357" s="1"/>
      <c r="DL3357" s="1"/>
      <c r="DM3357" s="1"/>
    </row>
    <row r="3358" spans="1:117" x14ac:dyDescent="0.2">
      <c r="A3358" s="97"/>
      <c r="B3358" s="5"/>
      <c r="C3358" s="5"/>
      <c r="D3358" s="63"/>
      <c r="E3358" s="11"/>
      <c r="F3358" s="143"/>
      <c r="G3358" s="9"/>
      <c r="H3358" s="64"/>
      <c r="I3358" s="64"/>
      <c r="J3358" s="1"/>
      <c r="K3358" s="1"/>
      <c r="L3358" s="5"/>
      <c r="M3358" s="12"/>
      <c r="N3358" s="12"/>
      <c r="O3358" s="5"/>
      <c r="P3358" s="5"/>
      <c r="Q3358" s="10"/>
      <c r="R3358" s="37"/>
      <c r="S3358" s="5"/>
      <c r="T3358" s="6"/>
      <c r="U3358" s="10"/>
      <c r="V3358" s="10"/>
      <c r="W3358" s="12"/>
      <c r="X3358" s="5"/>
      <c r="Y3358" s="11"/>
      <c r="Z3358" s="2"/>
      <c r="AA3358" s="64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2"/>
      <c r="DH3358" s="1"/>
      <c r="DI3358" s="1"/>
      <c r="DJ3358" s="1"/>
      <c r="DK3358" s="1"/>
      <c r="DL3358" s="1"/>
      <c r="DM3358" s="1"/>
    </row>
    <row r="3359" spans="1:117" x14ac:dyDescent="0.2">
      <c r="A3359" s="97"/>
      <c r="B3359" s="5"/>
      <c r="C3359" s="5"/>
      <c r="D3359" s="63"/>
      <c r="E3359" s="11"/>
      <c r="F3359" s="143"/>
      <c r="G3359" s="9"/>
      <c r="H3359" s="64"/>
      <c r="I3359" s="64"/>
      <c r="J3359" s="1"/>
      <c r="K3359" s="1"/>
      <c r="L3359" s="5"/>
      <c r="M3359" s="12"/>
      <c r="N3359" s="12"/>
      <c r="O3359" s="5"/>
      <c r="P3359" s="5"/>
      <c r="Q3359" s="10"/>
      <c r="R3359" s="37"/>
      <c r="S3359" s="5"/>
      <c r="T3359" s="6"/>
      <c r="U3359" s="10"/>
      <c r="V3359" s="10"/>
      <c r="W3359" s="12"/>
      <c r="X3359" s="5"/>
      <c r="Y3359" s="11"/>
      <c r="Z3359" s="2"/>
      <c r="AA3359" s="64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2"/>
      <c r="DH3359" s="1"/>
      <c r="DI3359" s="1"/>
      <c r="DJ3359" s="1"/>
      <c r="DK3359" s="1"/>
      <c r="DL3359" s="1"/>
      <c r="DM3359" s="1"/>
    </row>
    <row r="3360" spans="1:117" x14ac:dyDescent="0.2">
      <c r="A3360" s="97"/>
      <c r="B3360" s="5"/>
      <c r="C3360" s="5"/>
      <c r="D3360" s="63"/>
      <c r="E3360" s="11"/>
      <c r="F3360" s="143"/>
      <c r="G3360" s="9"/>
      <c r="H3360" s="64"/>
      <c r="I3360" s="64"/>
      <c r="J3360" s="1"/>
      <c r="K3360" s="1"/>
      <c r="L3360" s="5"/>
      <c r="M3360" s="12"/>
      <c r="N3360" s="12"/>
      <c r="O3360" s="5"/>
      <c r="P3360" s="5"/>
      <c r="Q3360" s="10"/>
      <c r="R3360" s="37"/>
      <c r="S3360" s="5"/>
      <c r="T3360" s="6"/>
      <c r="U3360" s="10"/>
      <c r="V3360" s="10"/>
      <c r="W3360" s="12"/>
      <c r="X3360" s="5"/>
      <c r="Y3360" s="11"/>
      <c r="Z3360" s="2"/>
      <c r="AA3360" s="64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2"/>
      <c r="DH3360" s="1"/>
      <c r="DI3360" s="1"/>
      <c r="DJ3360" s="1"/>
      <c r="DK3360" s="1"/>
      <c r="DL3360" s="1"/>
      <c r="DM3360" s="1"/>
    </row>
    <row r="3361" spans="1:117" x14ac:dyDescent="0.2">
      <c r="A3361" s="97"/>
      <c r="B3361" s="5"/>
      <c r="C3361" s="5"/>
      <c r="D3361" s="63"/>
      <c r="E3361" s="11"/>
      <c r="F3361" s="143"/>
      <c r="G3361" s="9"/>
      <c r="H3361" s="64"/>
      <c r="I3361" s="64"/>
      <c r="J3361" s="1"/>
      <c r="K3361" s="1"/>
      <c r="L3361" s="5"/>
      <c r="M3361" s="12"/>
      <c r="N3361" s="12"/>
      <c r="O3361" s="5"/>
      <c r="P3361" s="5"/>
      <c r="Q3361" s="10"/>
      <c r="R3361" s="37"/>
      <c r="S3361" s="5"/>
      <c r="T3361" s="6"/>
      <c r="U3361" s="10"/>
      <c r="V3361" s="10"/>
      <c r="W3361" s="12"/>
      <c r="X3361" s="5"/>
      <c r="Y3361" s="11"/>
      <c r="Z3361" s="2"/>
      <c r="AA3361" s="64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2"/>
      <c r="DH3361" s="1"/>
      <c r="DI3361" s="1"/>
      <c r="DJ3361" s="1"/>
      <c r="DK3361" s="1"/>
      <c r="DL3361" s="1"/>
      <c r="DM3361" s="1"/>
    </row>
    <row r="3362" spans="1:117" x14ac:dyDescent="0.2">
      <c r="A3362" s="97"/>
      <c r="B3362" s="5"/>
      <c r="C3362" s="5"/>
      <c r="D3362" s="63"/>
      <c r="E3362" s="11"/>
      <c r="F3362" s="143"/>
      <c r="G3362" s="9"/>
      <c r="H3362" s="64"/>
      <c r="I3362" s="64"/>
      <c r="J3362" s="1"/>
      <c r="K3362" s="1"/>
      <c r="L3362" s="5"/>
      <c r="M3362" s="12"/>
      <c r="N3362" s="12"/>
      <c r="O3362" s="5"/>
      <c r="P3362" s="5"/>
      <c r="Q3362" s="10"/>
      <c r="R3362" s="37"/>
      <c r="S3362" s="5"/>
      <c r="T3362" s="6"/>
      <c r="U3362" s="10"/>
      <c r="V3362" s="10"/>
      <c r="W3362" s="12"/>
      <c r="X3362" s="5"/>
      <c r="Y3362" s="11"/>
      <c r="Z3362" s="2"/>
      <c r="AA3362" s="64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2"/>
      <c r="DH3362" s="1"/>
      <c r="DI3362" s="1"/>
      <c r="DJ3362" s="1"/>
      <c r="DK3362" s="1"/>
      <c r="DL3362" s="1"/>
      <c r="DM3362" s="1"/>
    </row>
    <row r="3363" spans="1:117" x14ac:dyDescent="0.2">
      <c r="A3363" s="97"/>
      <c r="B3363" s="5"/>
      <c r="C3363" s="5"/>
      <c r="D3363" s="63"/>
      <c r="E3363" s="11"/>
      <c r="F3363" s="143"/>
      <c r="G3363" s="9"/>
      <c r="H3363" s="64"/>
      <c r="I3363" s="64"/>
      <c r="J3363" s="1"/>
      <c r="K3363" s="1"/>
      <c r="L3363" s="5"/>
      <c r="M3363" s="12"/>
      <c r="N3363" s="12"/>
      <c r="O3363" s="5"/>
      <c r="P3363" s="5"/>
      <c r="Q3363" s="10"/>
      <c r="R3363" s="37"/>
      <c r="S3363" s="5"/>
      <c r="T3363" s="6"/>
      <c r="U3363" s="10"/>
      <c r="V3363" s="10"/>
      <c r="W3363" s="12"/>
      <c r="X3363" s="5"/>
      <c r="Y3363" s="11"/>
      <c r="Z3363" s="2"/>
      <c r="AA3363" s="64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2"/>
      <c r="DH3363" s="1"/>
      <c r="DI3363" s="1"/>
      <c r="DJ3363" s="1"/>
      <c r="DK3363" s="1"/>
      <c r="DL3363" s="1"/>
      <c r="DM3363" s="1"/>
    </row>
    <row r="3364" spans="1:117" x14ac:dyDescent="0.2">
      <c r="A3364" s="97"/>
      <c r="B3364" s="5"/>
      <c r="C3364" s="5"/>
      <c r="D3364" s="63"/>
      <c r="E3364" s="11"/>
      <c r="F3364" s="143"/>
      <c r="G3364" s="9"/>
      <c r="H3364" s="64"/>
      <c r="I3364" s="64"/>
      <c r="J3364" s="1"/>
      <c r="K3364" s="1"/>
      <c r="L3364" s="5"/>
      <c r="M3364" s="12"/>
      <c r="N3364" s="12"/>
      <c r="O3364" s="5"/>
      <c r="P3364" s="5"/>
      <c r="Q3364" s="10"/>
      <c r="R3364" s="37"/>
      <c r="S3364" s="5"/>
      <c r="T3364" s="6"/>
      <c r="U3364" s="10"/>
      <c r="V3364" s="10"/>
      <c r="W3364" s="12"/>
      <c r="X3364" s="5"/>
      <c r="Y3364" s="11"/>
      <c r="Z3364" s="2"/>
      <c r="AA3364" s="64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2"/>
      <c r="DH3364" s="1"/>
      <c r="DI3364" s="1"/>
      <c r="DJ3364" s="1"/>
      <c r="DK3364" s="1"/>
      <c r="DL3364" s="1"/>
      <c r="DM3364" s="1"/>
    </row>
    <row r="3365" spans="1:117" x14ac:dyDescent="0.2">
      <c r="A3365" s="97"/>
      <c r="B3365" s="5"/>
      <c r="C3365" s="5"/>
      <c r="D3365" s="63"/>
      <c r="E3365" s="11"/>
      <c r="F3365" s="143"/>
      <c r="G3365" s="9"/>
      <c r="H3365" s="64"/>
      <c r="I3365" s="64"/>
      <c r="J3365" s="1"/>
      <c r="K3365" s="1"/>
      <c r="L3365" s="5"/>
      <c r="M3365" s="12"/>
      <c r="N3365" s="12"/>
      <c r="O3365" s="5"/>
      <c r="P3365" s="5"/>
      <c r="Q3365" s="10"/>
      <c r="R3365" s="37"/>
      <c r="S3365" s="5"/>
      <c r="T3365" s="6"/>
      <c r="U3365" s="10"/>
      <c r="V3365" s="10"/>
      <c r="W3365" s="12"/>
      <c r="X3365" s="5"/>
      <c r="Y3365" s="11"/>
      <c r="Z3365" s="2"/>
      <c r="AA3365" s="64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2"/>
      <c r="DH3365" s="1"/>
      <c r="DI3365" s="1"/>
      <c r="DJ3365" s="1"/>
      <c r="DK3365" s="1"/>
      <c r="DL3365" s="1"/>
      <c r="DM3365" s="1"/>
    </row>
    <row r="3366" spans="1:117" x14ac:dyDescent="0.2">
      <c r="A3366" s="97"/>
      <c r="B3366" s="5"/>
      <c r="C3366" s="5"/>
      <c r="D3366" s="63"/>
      <c r="E3366" s="11"/>
      <c r="F3366" s="143"/>
      <c r="G3366" s="9"/>
      <c r="H3366" s="64"/>
      <c r="I3366" s="64"/>
      <c r="J3366" s="1"/>
      <c r="K3366" s="1"/>
      <c r="L3366" s="5"/>
      <c r="M3366" s="12"/>
      <c r="N3366" s="12"/>
      <c r="O3366" s="5"/>
      <c r="P3366" s="5"/>
      <c r="Q3366" s="10"/>
      <c r="R3366" s="37"/>
      <c r="S3366" s="5"/>
      <c r="T3366" s="6"/>
      <c r="U3366" s="10"/>
      <c r="V3366" s="10"/>
      <c r="W3366" s="12"/>
      <c r="X3366" s="5"/>
      <c r="Y3366" s="11"/>
      <c r="Z3366" s="2"/>
      <c r="AA3366" s="64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2"/>
      <c r="DH3366" s="1"/>
      <c r="DI3366" s="1"/>
      <c r="DJ3366" s="1"/>
      <c r="DK3366" s="1"/>
      <c r="DL3366" s="1"/>
      <c r="DM3366" s="1"/>
    </row>
    <row r="3367" spans="1:117" x14ac:dyDescent="0.2">
      <c r="A3367" s="97"/>
      <c r="B3367" s="5"/>
      <c r="C3367" s="5"/>
      <c r="D3367" s="63"/>
      <c r="E3367" s="11"/>
      <c r="F3367" s="143"/>
      <c r="G3367" s="9"/>
      <c r="H3367" s="64"/>
      <c r="I3367" s="64"/>
      <c r="J3367" s="1"/>
      <c r="K3367" s="1"/>
      <c r="L3367" s="5"/>
      <c r="M3367" s="12"/>
      <c r="N3367" s="12"/>
      <c r="O3367" s="5"/>
      <c r="P3367" s="5"/>
      <c r="Q3367" s="10"/>
      <c r="R3367" s="37"/>
      <c r="S3367" s="5"/>
      <c r="T3367" s="6"/>
      <c r="U3367" s="10"/>
      <c r="V3367" s="10"/>
      <c r="W3367" s="12"/>
      <c r="X3367" s="5"/>
      <c r="Y3367" s="11"/>
      <c r="Z3367" s="2"/>
      <c r="AA3367" s="64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2"/>
      <c r="DH3367" s="1"/>
      <c r="DI3367" s="1"/>
      <c r="DJ3367" s="1"/>
      <c r="DK3367" s="1"/>
      <c r="DL3367" s="1"/>
      <c r="DM3367" s="1"/>
    </row>
    <row r="3368" spans="1:117" x14ac:dyDescent="0.2">
      <c r="A3368" s="97"/>
      <c r="B3368" s="5"/>
      <c r="C3368" s="5"/>
      <c r="D3368" s="63"/>
      <c r="E3368" s="11"/>
      <c r="F3368" s="143"/>
      <c r="G3368" s="9"/>
      <c r="H3368" s="64"/>
      <c r="I3368" s="64"/>
      <c r="J3368" s="1"/>
      <c r="K3368" s="1"/>
      <c r="L3368" s="5"/>
      <c r="M3368" s="12"/>
      <c r="N3368" s="12"/>
      <c r="O3368" s="5"/>
      <c r="P3368" s="5"/>
      <c r="Q3368" s="10"/>
      <c r="R3368" s="37"/>
      <c r="S3368" s="5"/>
      <c r="T3368" s="6"/>
      <c r="U3368" s="10"/>
      <c r="V3368" s="10"/>
      <c r="W3368" s="12"/>
      <c r="X3368" s="5"/>
      <c r="Y3368" s="11"/>
      <c r="Z3368" s="2"/>
      <c r="AA3368" s="64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2"/>
      <c r="DH3368" s="1"/>
      <c r="DI3368" s="1"/>
      <c r="DJ3368" s="1"/>
      <c r="DK3368" s="1"/>
      <c r="DL3368" s="1"/>
      <c r="DM3368" s="1"/>
    </row>
    <row r="3369" spans="1:117" x14ac:dyDescent="0.2">
      <c r="A3369" s="97"/>
      <c r="B3369" s="5"/>
      <c r="C3369" s="5"/>
      <c r="D3369" s="63"/>
      <c r="E3369" s="11"/>
      <c r="F3369" s="143"/>
      <c r="G3369" s="9"/>
      <c r="H3369" s="64"/>
      <c r="I3369" s="64"/>
      <c r="J3369" s="1"/>
      <c r="K3369" s="1"/>
      <c r="L3369" s="5"/>
      <c r="M3369" s="12"/>
      <c r="N3369" s="12"/>
      <c r="O3369" s="5"/>
      <c r="P3369" s="5"/>
      <c r="Q3369" s="10"/>
      <c r="R3369" s="37"/>
      <c r="S3369" s="5"/>
      <c r="T3369" s="6"/>
      <c r="U3369" s="10"/>
      <c r="V3369" s="10"/>
      <c r="W3369" s="12"/>
      <c r="X3369" s="5"/>
      <c r="Y3369" s="11"/>
      <c r="Z3369" s="2"/>
      <c r="AA3369" s="64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2"/>
      <c r="DH3369" s="1"/>
      <c r="DI3369" s="1"/>
      <c r="DJ3369" s="1"/>
      <c r="DK3369" s="1"/>
      <c r="DL3369" s="1"/>
      <c r="DM3369" s="1"/>
    </row>
    <row r="3370" spans="1:117" x14ac:dyDescent="0.2">
      <c r="A3370" s="97"/>
      <c r="B3370" s="5"/>
      <c r="C3370" s="5"/>
      <c r="D3370" s="63"/>
      <c r="E3370" s="11"/>
      <c r="F3370" s="143"/>
      <c r="G3370" s="9"/>
      <c r="H3370" s="64"/>
      <c r="I3370" s="64"/>
      <c r="J3370" s="1"/>
      <c r="K3370" s="1"/>
      <c r="L3370" s="5"/>
      <c r="M3370" s="12"/>
      <c r="N3370" s="12"/>
      <c r="O3370" s="5"/>
      <c r="P3370" s="5"/>
      <c r="Q3370" s="10"/>
      <c r="R3370" s="37"/>
      <c r="S3370" s="5"/>
      <c r="T3370" s="6"/>
      <c r="U3370" s="10"/>
      <c r="V3370" s="10"/>
      <c r="W3370" s="12"/>
      <c r="X3370" s="5"/>
      <c r="Y3370" s="11"/>
      <c r="Z3370" s="2"/>
      <c r="AA3370" s="64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2"/>
      <c r="DH3370" s="1"/>
      <c r="DI3370" s="1"/>
      <c r="DJ3370" s="1"/>
      <c r="DK3370" s="1"/>
      <c r="DL3370" s="1"/>
      <c r="DM3370" s="1"/>
    </row>
    <row r="3371" spans="1:117" x14ac:dyDescent="0.2">
      <c r="A3371" s="97"/>
      <c r="B3371" s="5"/>
      <c r="C3371" s="5"/>
      <c r="D3371" s="63"/>
      <c r="E3371" s="11"/>
      <c r="F3371" s="143"/>
      <c r="G3371" s="9"/>
      <c r="H3371" s="64"/>
      <c r="I3371" s="64"/>
      <c r="J3371" s="1"/>
      <c r="K3371" s="1"/>
      <c r="L3371" s="5"/>
      <c r="M3371" s="12"/>
      <c r="N3371" s="12"/>
      <c r="O3371" s="5"/>
      <c r="P3371" s="5"/>
      <c r="Q3371" s="10"/>
      <c r="R3371" s="37"/>
      <c r="S3371" s="5"/>
      <c r="T3371" s="6"/>
      <c r="U3371" s="10"/>
      <c r="V3371" s="10"/>
      <c r="W3371" s="12"/>
      <c r="X3371" s="5"/>
      <c r="Y3371" s="11"/>
      <c r="Z3371" s="2"/>
      <c r="AA3371" s="64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2"/>
      <c r="DH3371" s="1"/>
      <c r="DI3371" s="1"/>
      <c r="DJ3371" s="1"/>
      <c r="DK3371" s="1"/>
      <c r="DL3371" s="1"/>
      <c r="DM3371" s="1"/>
    </row>
    <row r="3372" spans="1:117" x14ac:dyDescent="0.2">
      <c r="A3372" s="97"/>
      <c r="B3372" s="5"/>
      <c r="C3372" s="5"/>
      <c r="D3372" s="63"/>
      <c r="E3372" s="11"/>
      <c r="F3372" s="143"/>
      <c r="G3372" s="9"/>
      <c r="H3372" s="64"/>
      <c r="I3372" s="64"/>
      <c r="J3372" s="1"/>
      <c r="K3372" s="1"/>
      <c r="L3372" s="5"/>
      <c r="M3372" s="12"/>
      <c r="N3372" s="12"/>
      <c r="O3372" s="5"/>
      <c r="P3372" s="5"/>
      <c r="Q3372" s="10"/>
      <c r="R3372" s="37"/>
      <c r="S3372" s="5"/>
      <c r="T3372" s="6"/>
      <c r="U3372" s="10"/>
      <c r="V3372" s="10"/>
      <c r="W3372" s="12"/>
      <c r="X3372" s="5"/>
      <c r="Y3372" s="11"/>
      <c r="Z3372" s="2"/>
      <c r="AA3372" s="64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2"/>
      <c r="DH3372" s="1"/>
      <c r="DI3372" s="1"/>
      <c r="DJ3372" s="1"/>
      <c r="DK3372" s="1"/>
      <c r="DL3372" s="1"/>
      <c r="DM3372" s="1"/>
    </row>
    <row r="3373" spans="1:117" x14ac:dyDescent="0.2">
      <c r="A3373" s="97"/>
      <c r="B3373" s="5"/>
      <c r="C3373" s="5"/>
      <c r="D3373" s="63"/>
      <c r="E3373" s="11"/>
      <c r="F3373" s="143"/>
      <c r="G3373" s="9"/>
      <c r="H3373" s="64"/>
      <c r="I3373" s="64"/>
      <c r="J3373" s="1"/>
      <c r="K3373" s="1"/>
      <c r="L3373" s="5"/>
      <c r="M3373" s="12"/>
      <c r="N3373" s="12"/>
      <c r="O3373" s="5"/>
      <c r="P3373" s="5"/>
      <c r="Q3373" s="10"/>
      <c r="R3373" s="37"/>
      <c r="S3373" s="5"/>
      <c r="T3373" s="6"/>
      <c r="U3373" s="10"/>
      <c r="V3373" s="10"/>
      <c r="W3373" s="12"/>
      <c r="X3373" s="5"/>
      <c r="Y3373" s="11"/>
      <c r="Z3373" s="2"/>
      <c r="AA3373" s="64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2"/>
      <c r="DH3373" s="1"/>
      <c r="DI3373" s="1"/>
      <c r="DJ3373" s="1"/>
      <c r="DK3373" s="1"/>
      <c r="DL3373" s="1"/>
      <c r="DM3373" s="1"/>
    </row>
    <row r="3374" spans="1:117" x14ac:dyDescent="0.2">
      <c r="A3374" s="97"/>
      <c r="B3374" s="5"/>
      <c r="C3374" s="5"/>
      <c r="D3374" s="63"/>
      <c r="E3374" s="11"/>
      <c r="F3374" s="143"/>
      <c r="G3374" s="9"/>
      <c r="H3374" s="64"/>
      <c r="I3374" s="64"/>
      <c r="J3374" s="1"/>
      <c r="K3374" s="1"/>
      <c r="L3374" s="5"/>
      <c r="M3374" s="12"/>
      <c r="N3374" s="12"/>
      <c r="O3374" s="5"/>
      <c r="P3374" s="5"/>
      <c r="Q3374" s="10"/>
      <c r="R3374" s="37"/>
      <c r="S3374" s="5"/>
      <c r="T3374" s="6"/>
      <c r="U3374" s="10"/>
      <c r="V3374" s="10"/>
      <c r="W3374" s="12"/>
      <c r="X3374" s="5"/>
      <c r="Y3374" s="11"/>
      <c r="Z3374" s="2"/>
      <c r="AA3374" s="64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2"/>
      <c r="DH3374" s="1"/>
      <c r="DI3374" s="1"/>
      <c r="DJ3374" s="1"/>
      <c r="DK3374" s="1"/>
      <c r="DL3374" s="1"/>
      <c r="DM3374" s="1"/>
    </row>
    <row r="3375" spans="1:117" x14ac:dyDescent="0.2">
      <c r="A3375" s="97"/>
      <c r="B3375" s="5"/>
      <c r="C3375" s="5"/>
      <c r="D3375" s="63"/>
      <c r="E3375" s="11"/>
      <c r="F3375" s="143"/>
      <c r="G3375" s="9"/>
      <c r="H3375" s="64"/>
      <c r="I3375" s="64"/>
      <c r="J3375" s="1"/>
      <c r="K3375" s="1"/>
      <c r="L3375" s="5"/>
      <c r="M3375" s="12"/>
      <c r="N3375" s="12"/>
      <c r="O3375" s="5"/>
      <c r="P3375" s="5"/>
      <c r="Q3375" s="10"/>
      <c r="R3375" s="37"/>
      <c r="S3375" s="5"/>
      <c r="T3375" s="6"/>
      <c r="U3375" s="10"/>
      <c r="V3375" s="10"/>
      <c r="W3375" s="12"/>
      <c r="X3375" s="5"/>
      <c r="Y3375" s="11"/>
      <c r="Z3375" s="2"/>
      <c r="AA3375" s="64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2"/>
      <c r="DH3375" s="1"/>
      <c r="DI3375" s="1"/>
      <c r="DJ3375" s="1"/>
      <c r="DK3375" s="1"/>
      <c r="DL3375" s="1"/>
      <c r="DM3375" s="1"/>
    </row>
    <row r="3376" spans="1:117" x14ac:dyDescent="0.2">
      <c r="A3376" s="97"/>
      <c r="B3376" s="5"/>
      <c r="C3376" s="5"/>
      <c r="D3376" s="63"/>
      <c r="E3376" s="11"/>
      <c r="F3376" s="143"/>
      <c r="G3376" s="9"/>
      <c r="H3376" s="64"/>
      <c r="I3376" s="64"/>
      <c r="J3376" s="1"/>
      <c r="K3376" s="1"/>
      <c r="L3376" s="5"/>
      <c r="M3376" s="12"/>
      <c r="N3376" s="12"/>
      <c r="O3376" s="5"/>
      <c r="P3376" s="5"/>
      <c r="Q3376" s="10"/>
      <c r="R3376" s="37"/>
      <c r="S3376" s="5"/>
      <c r="T3376" s="6"/>
      <c r="U3376" s="10"/>
      <c r="V3376" s="10"/>
      <c r="W3376" s="12"/>
      <c r="X3376" s="5"/>
      <c r="Y3376" s="11"/>
      <c r="Z3376" s="2"/>
      <c r="AA3376" s="64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2"/>
      <c r="DH3376" s="1"/>
      <c r="DI3376" s="1"/>
      <c r="DJ3376" s="1"/>
      <c r="DK3376" s="1"/>
      <c r="DL3376" s="1"/>
      <c r="DM3376" s="1"/>
    </row>
    <row r="3377" spans="1:117" x14ac:dyDescent="0.2">
      <c r="A3377" s="97"/>
      <c r="B3377" s="5"/>
      <c r="C3377" s="5"/>
      <c r="D3377" s="63"/>
      <c r="E3377" s="11"/>
      <c r="F3377" s="143"/>
      <c r="G3377" s="9"/>
      <c r="H3377" s="64"/>
      <c r="I3377" s="64"/>
      <c r="J3377" s="1"/>
      <c r="K3377" s="1"/>
      <c r="L3377" s="5"/>
      <c r="M3377" s="12"/>
      <c r="N3377" s="12"/>
      <c r="O3377" s="5"/>
      <c r="P3377" s="5"/>
      <c r="Q3377" s="10"/>
      <c r="R3377" s="37"/>
      <c r="S3377" s="5"/>
      <c r="T3377" s="6"/>
      <c r="U3377" s="10"/>
      <c r="V3377" s="10"/>
      <c r="W3377" s="12"/>
      <c r="X3377" s="5"/>
      <c r="Y3377" s="11"/>
      <c r="Z3377" s="2"/>
      <c r="AA3377" s="64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2"/>
      <c r="DH3377" s="1"/>
      <c r="DI3377" s="1"/>
      <c r="DJ3377" s="1"/>
      <c r="DK3377" s="1"/>
      <c r="DL3377" s="1"/>
      <c r="DM3377" s="1"/>
    </row>
    <row r="3378" spans="1:117" x14ac:dyDescent="0.2">
      <c r="A3378" s="97"/>
      <c r="B3378" s="5"/>
      <c r="C3378" s="5"/>
      <c r="D3378" s="63"/>
      <c r="E3378" s="11"/>
      <c r="F3378" s="143"/>
      <c r="G3378" s="9"/>
      <c r="H3378" s="64"/>
      <c r="I3378" s="64"/>
      <c r="J3378" s="1"/>
      <c r="K3378" s="1"/>
      <c r="L3378" s="5"/>
      <c r="M3378" s="12"/>
      <c r="N3378" s="12"/>
      <c r="O3378" s="5"/>
      <c r="P3378" s="5"/>
      <c r="Q3378" s="10"/>
      <c r="R3378" s="37"/>
      <c r="S3378" s="5"/>
      <c r="T3378" s="6"/>
      <c r="U3378" s="10"/>
      <c r="V3378" s="10"/>
      <c r="W3378" s="12"/>
      <c r="X3378" s="5"/>
      <c r="Y3378" s="11"/>
      <c r="Z3378" s="2"/>
      <c r="AA3378" s="64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2"/>
      <c r="DH3378" s="1"/>
      <c r="DI3378" s="1"/>
      <c r="DJ3378" s="1"/>
      <c r="DK3378" s="1"/>
      <c r="DL3378" s="1"/>
      <c r="DM3378" s="1"/>
    </row>
    <row r="3379" spans="1:117" x14ac:dyDescent="0.2">
      <c r="A3379" s="97"/>
      <c r="B3379" s="5"/>
      <c r="C3379" s="5"/>
      <c r="D3379" s="63"/>
      <c r="E3379" s="11"/>
      <c r="F3379" s="143"/>
      <c r="G3379" s="9"/>
      <c r="H3379" s="64"/>
      <c r="I3379" s="64"/>
      <c r="J3379" s="1"/>
      <c r="K3379" s="1"/>
      <c r="L3379" s="5"/>
      <c r="M3379" s="12"/>
      <c r="N3379" s="12"/>
      <c r="O3379" s="5"/>
      <c r="P3379" s="5"/>
      <c r="Q3379" s="10"/>
      <c r="R3379" s="37"/>
      <c r="S3379" s="5"/>
      <c r="T3379" s="6"/>
      <c r="U3379" s="10"/>
      <c r="V3379" s="10"/>
      <c r="W3379" s="12"/>
      <c r="X3379" s="5"/>
      <c r="Y3379" s="11"/>
      <c r="Z3379" s="2"/>
      <c r="AA3379" s="64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2"/>
      <c r="DH3379" s="1"/>
      <c r="DI3379" s="1"/>
      <c r="DJ3379" s="1"/>
      <c r="DK3379" s="1"/>
      <c r="DL3379" s="1"/>
      <c r="DM3379" s="1"/>
    </row>
    <row r="3380" spans="1:117" x14ac:dyDescent="0.2">
      <c r="A3380" s="97"/>
      <c r="B3380" s="5"/>
      <c r="C3380" s="5"/>
      <c r="D3380" s="63"/>
      <c r="E3380" s="11"/>
      <c r="F3380" s="143"/>
      <c r="G3380" s="9"/>
      <c r="H3380" s="64"/>
      <c r="I3380" s="64"/>
      <c r="J3380" s="1"/>
      <c r="K3380" s="1"/>
      <c r="L3380" s="5"/>
      <c r="M3380" s="12"/>
      <c r="N3380" s="12"/>
      <c r="O3380" s="5"/>
      <c r="P3380" s="5"/>
      <c r="Q3380" s="10"/>
      <c r="R3380" s="37"/>
      <c r="S3380" s="5"/>
      <c r="T3380" s="6"/>
      <c r="U3380" s="10"/>
      <c r="V3380" s="10"/>
      <c r="W3380" s="12"/>
      <c r="X3380" s="5"/>
      <c r="Y3380" s="11"/>
      <c r="Z3380" s="2"/>
      <c r="AA3380" s="64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2"/>
      <c r="DH3380" s="1"/>
      <c r="DI3380" s="1"/>
      <c r="DJ3380" s="1"/>
      <c r="DK3380" s="1"/>
      <c r="DL3380" s="1"/>
      <c r="DM3380" s="1"/>
    </row>
    <row r="3381" spans="1:117" x14ac:dyDescent="0.2">
      <c r="A3381" s="97"/>
      <c r="B3381" s="5"/>
      <c r="C3381" s="5"/>
      <c r="D3381" s="63"/>
      <c r="E3381" s="11"/>
      <c r="F3381" s="143"/>
      <c r="G3381" s="9"/>
      <c r="H3381" s="64"/>
      <c r="I3381" s="64"/>
      <c r="J3381" s="1"/>
      <c r="K3381" s="1"/>
      <c r="L3381" s="5"/>
      <c r="M3381" s="12"/>
      <c r="N3381" s="12"/>
      <c r="O3381" s="5"/>
      <c r="P3381" s="5"/>
      <c r="Q3381" s="10"/>
      <c r="R3381" s="37"/>
      <c r="S3381" s="5"/>
      <c r="T3381" s="6"/>
      <c r="U3381" s="10"/>
      <c r="V3381" s="10"/>
      <c r="W3381" s="12"/>
      <c r="X3381" s="5"/>
      <c r="Y3381" s="11"/>
      <c r="Z3381" s="2"/>
      <c r="AA3381" s="64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2"/>
      <c r="DH3381" s="1"/>
      <c r="DI3381" s="1"/>
      <c r="DJ3381" s="1"/>
      <c r="DK3381" s="1"/>
      <c r="DL3381" s="1"/>
      <c r="DM3381" s="1"/>
    </row>
    <row r="3382" spans="1:117" x14ac:dyDescent="0.2">
      <c r="A3382" s="97"/>
      <c r="B3382" s="5"/>
      <c r="C3382" s="5"/>
      <c r="D3382" s="63"/>
      <c r="E3382" s="11"/>
      <c r="F3382" s="143"/>
      <c r="G3382" s="9"/>
      <c r="H3382" s="64"/>
      <c r="I3382" s="64"/>
      <c r="J3382" s="1"/>
      <c r="K3382" s="1"/>
      <c r="L3382" s="5"/>
      <c r="M3382" s="12"/>
      <c r="N3382" s="12"/>
      <c r="O3382" s="5"/>
      <c r="P3382" s="5"/>
      <c r="Q3382" s="10"/>
      <c r="R3382" s="37"/>
      <c r="S3382" s="5"/>
      <c r="T3382" s="6"/>
      <c r="U3382" s="10"/>
      <c r="V3382" s="10"/>
      <c r="W3382" s="12"/>
      <c r="X3382" s="5"/>
      <c r="Y3382" s="11"/>
      <c r="Z3382" s="2"/>
      <c r="AA3382" s="64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2"/>
      <c r="DH3382" s="1"/>
      <c r="DI3382" s="1"/>
      <c r="DJ3382" s="1"/>
      <c r="DK3382" s="1"/>
      <c r="DL3382" s="1"/>
      <c r="DM3382" s="1"/>
    </row>
    <row r="3383" spans="1:117" x14ac:dyDescent="0.2">
      <c r="A3383" s="97"/>
      <c r="B3383" s="5"/>
      <c r="C3383" s="5"/>
      <c r="D3383" s="63"/>
      <c r="E3383" s="11"/>
      <c r="F3383" s="143"/>
      <c r="G3383" s="9"/>
      <c r="H3383" s="64"/>
      <c r="I3383" s="64"/>
      <c r="J3383" s="1"/>
      <c r="K3383" s="1"/>
      <c r="L3383" s="5"/>
      <c r="M3383" s="12"/>
      <c r="N3383" s="12"/>
      <c r="O3383" s="5"/>
      <c r="P3383" s="5"/>
      <c r="Q3383" s="10"/>
      <c r="R3383" s="37"/>
      <c r="S3383" s="5"/>
      <c r="T3383" s="6"/>
      <c r="U3383" s="10"/>
      <c r="V3383" s="10"/>
      <c r="W3383" s="12"/>
      <c r="X3383" s="5"/>
      <c r="Y3383" s="11"/>
      <c r="Z3383" s="2"/>
      <c r="AA3383" s="64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2"/>
      <c r="DH3383" s="1"/>
      <c r="DI3383" s="1"/>
      <c r="DJ3383" s="1"/>
      <c r="DK3383" s="1"/>
      <c r="DL3383" s="1"/>
      <c r="DM3383" s="1"/>
    </row>
    <row r="3384" spans="1:117" x14ac:dyDescent="0.2">
      <c r="A3384" s="97"/>
      <c r="B3384" s="5"/>
      <c r="C3384" s="5"/>
      <c r="D3384" s="63"/>
      <c r="E3384" s="11"/>
      <c r="F3384" s="143"/>
      <c r="G3384" s="9"/>
      <c r="H3384" s="64"/>
      <c r="I3384" s="64"/>
      <c r="J3384" s="1"/>
      <c r="K3384" s="1"/>
      <c r="L3384" s="5"/>
      <c r="M3384" s="12"/>
      <c r="N3384" s="12"/>
      <c r="O3384" s="5"/>
      <c r="P3384" s="5"/>
      <c r="Q3384" s="10"/>
      <c r="R3384" s="37"/>
      <c r="S3384" s="5"/>
      <c r="T3384" s="6"/>
      <c r="U3384" s="10"/>
      <c r="V3384" s="10"/>
      <c r="W3384" s="12"/>
      <c r="X3384" s="5"/>
      <c r="Y3384" s="11"/>
      <c r="Z3384" s="2"/>
      <c r="AA3384" s="64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2"/>
      <c r="DH3384" s="1"/>
      <c r="DI3384" s="1"/>
      <c r="DJ3384" s="1"/>
      <c r="DK3384" s="1"/>
      <c r="DL3384" s="1"/>
      <c r="DM3384" s="1"/>
    </row>
    <row r="3385" spans="1:117" x14ac:dyDescent="0.2">
      <c r="A3385" s="97"/>
      <c r="B3385" s="5"/>
      <c r="C3385" s="5"/>
      <c r="D3385" s="63"/>
      <c r="E3385" s="11"/>
      <c r="F3385" s="143"/>
      <c r="G3385" s="9"/>
      <c r="H3385" s="64"/>
      <c r="I3385" s="64"/>
      <c r="J3385" s="1"/>
      <c r="K3385" s="1"/>
      <c r="L3385" s="5"/>
      <c r="M3385" s="12"/>
      <c r="N3385" s="12"/>
      <c r="O3385" s="5"/>
      <c r="P3385" s="5"/>
      <c r="Q3385" s="10"/>
      <c r="R3385" s="37"/>
      <c r="S3385" s="5"/>
      <c r="T3385" s="6"/>
      <c r="U3385" s="10"/>
      <c r="V3385" s="10"/>
      <c r="W3385" s="12"/>
      <c r="X3385" s="5"/>
      <c r="Y3385" s="11"/>
      <c r="Z3385" s="2"/>
      <c r="AA3385" s="64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2"/>
      <c r="DH3385" s="1"/>
      <c r="DI3385" s="1"/>
      <c r="DJ3385" s="1"/>
      <c r="DK3385" s="1"/>
      <c r="DL3385" s="1"/>
      <c r="DM3385" s="1"/>
    </row>
    <row r="3386" spans="1:117" x14ac:dyDescent="0.2">
      <c r="A3386" s="97"/>
      <c r="B3386" s="5"/>
      <c r="C3386" s="5"/>
      <c r="D3386" s="63"/>
      <c r="E3386" s="11"/>
      <c r="F3386" s="143"/>
      <c r="G3386" s="9"/>
      <c r="H3386" s="64"/>
      <c r="I3386" s="64"/>
      <c r="J3386" s="1"/>
      <c r="K3386" s="1"/>
      <c r="L3386" s="5"/>
      <c r="M3386" s="12"/>
      <c r="N3386" s="12"/>
      <c r="O3386" s="5"/>
      <c r="P3386" s="5"/>
      <c r="Q3386" s="10"/>
      <c r="R3386" s="37"/>
      <c r="S3386" s="5"/>
      <c r="T3386" s="6"/>
      <c r="U3386" s="10"/>
      <c r="V3386" s="10"/>
      <c r="W3386" s="12"/>
      <c r="X3386" s="5"/>
      <c r="Y3386" s="11"/>
      <c r="Z3386" s="2"/>
      <c r="AA3386" s="64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2"/>
      <c r="DH3386" s="1"/>
      <c r="DI3386" s="1"/>
      <c r="DJ3386" s="1"/>
      <c r="DK3386" s="1"/>
      <c r="DL3386" s="1"/>
      <c r="DM3386" s="1"/>
    </row>
    <row r="3387" spans="1:117" x14ac:dyDescent="0.2">
      <c r="A3387" s="97"/>
      <c r="B3387" s="5"/>
      <c r="C3387" s="5"/>
      <c r="D3387" s="63"/>
      <c r="E3387" s="11"/>
      <c r="F3387" s="143"/>
      <c r="G3387" s="9"/>
      <c r="H3387" s="64"/>
      <c r="I3387" s="64"/>
      <c r="J3387" s="1"/>
      <c r="K3387" s="1"/>
      <c r="L3387" s="5"/>
      <c r="M3387" s="12"/>
      <c r="N3387" s="12"/>
      <c r="O3387" s="5"/>
      <c r="P3387" s="5"/>
      <c r="Q3387" s="10"/>
      <c r="R3387" s="37"/>
      <c r="S3387" s="5"/>
      <c r="T3387" s="6"/>
      <c r="U3387" s="10"/>
      <c r="V3387" s="10"/>
      <c r="W3387" s="12"/>
      <c r="X3387" s="5"/>
      <c r="Y3387" s="11"/>
      <c r="Z3387" s="2"/>
      <c r="AA3387" s="64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2"/>
      <c r="DH3387" s="1"/>
      <c r="DI3387" s="1"/>
      <c r="DJ3387" s="1"/>
      <c r="DK3387" s="1"/>
      <c r="DL3387" s="1"/>
      <c r="DM3387" s="1"/>
    </row>
    <row r="3388" spans="1:117" x14ac:dyDescent="0.2">
      <c r="A3388" s="97"/>
      <c r="B3388" s="5"/>
      <c r="C3388" s="5"/>
      <c r="D3388" s="63"/>
      <c r="E3388" s="11"/>
      <c r="F3388" s="143"/>
      <c r="G3388" s="9"/>
      <c r="H3388" s="64"/>
      <c r="I3388" s="64"/>
      <c r="J3388" s="1"/>
      <c r="K3388" s="1"/>
      <c r="L3388" s="5"/>
      <c r="M3388" s="12"/>
      <c r="N3388" s="12"/>
      <c r="O3388" s="5"/>
      <c r="P3388" s="5"/>
      <c r="Q3388" s="10"/>
      <c r="R3388" s="37"/>
      <c r="S3388" s="5"/>
      <c r="T3388" s="6"/>
      <c r="U3388" s="10"/>
      <c r="V3388" s="10"/>
      <c r="W3388" s="12"/>
      <c r="X3388" s="5"/>
      <c r="Y3388" s="11"/>
      <c r="Z3388" s="2"/>
      <c r="AA3388" s="64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2"/>
      <c r="DH3388" s="1"/>
      <c r="DI3388" s="1"/>
      <c r="DJ3388" s="1"/>
      <c r="DK3388" s="1"/>
      <c r="DL3388" s="1"/>
      <c r="DM3388" s="1"/>
    </row>
    <row r="3389" spans="1:117" x14ac:dyDescent="0.2">
      <c r="A3389" s="97"/>
      <c r="B3389" s="5"/>
      <c r="C3389" s="5"/>
      <c r="D3389" s="63"/>
      <c r="E3389" s="11"/>
      <c r="F3389" s="143"/>
      <c r="G3389" s="9"/>
      <c r="H3389" s="64"/>
      <c r="I3389" s="64"/>
      <c r="J3389" s="1"/>
      <c r="K3389" s="1"/>
      <c r="L3389" s="5"/>
      <c r="M3389" s="12"/>
      <c r="N3389" s="12"/>
      <c r="O3389" s="5"/>
      <c r="P3389" s="5"/>
      <c r="Q3389" s="10"/>
      <c r="R3389" s="37"/>
      <c r="S3389" s="5"/>
      <c r="T3389" s="6"/>
      <c r="U3389" s="10"/>
      <c r="V3389" s="10"/>
      <c r="W3389" s="12"/>
      <c r="X3389" s="5"/>
      <c r="Y3389" s="11"/>
      <c r="Z3389" s="2"/>
      <c r="AA3389" s="64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2"/>
      <c r="DH3389" s="1"/>
      <c r="DI3389" s="1"/>
      <c r="DJ3389" s="1"/>
      <c r="DK3389" s="1"/>
      <c r="DL3389" s="1"/>
      <c r="DM3389" s="1"/>
    </row>
    <row r="3390" spans="1:117" x14ac:dyDescent="0.2">
      <c r="A3390" s="97"/>
      <c r="B3390" s="5"/>
      <c r="C3390" s="5"/>
      <c r="D3390" s="63"/>
      <c r="E3390" s="11"/>
      <c r="F3390" s="143"/>
      <c r="G3390" s="9"/>
      <c r="H3390" s="64"/>
      <c r="I3390" s="64"/>
      <c r="J3390" s="1"/>
      <c r="K3390" s="1"/>
      <c r="L3390" s="5"/>
      <c r="M3390" s="12"/>
      <c r="N3390" s="12"/>
      <c r="O3390" s="5"/>
      <c r="P3390" s="5"/>
      <c r="Q3390" s="10"/>
      <c r="R3390" s="37"/>
      <c r="S3390" s="5"/>
      <c r="T3390" s="6"/>
      <c r="U3390" s="10"/>
      <c r="V3390" s="10"/>
      <c r="W3390" s="12"/>
      <c r="X3390" s="5"/>
      <c r="Y3390" s="11"/>
      <c r="Z3390" s="2"/>
      <c r="AA3390" s="64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2"/>
      <c r="DH3390" s="1"/>
      <c r="DI3390" s="1"/>
      <c r="DJ3390" s="1"/>
      <c r="DK3390" s="1"/>
      <c r="DL3390" s="1"/>
      <c r="DM3390" s="1"/>
    </row>
    <row r="3391" spans="1:117" x14ac:dyDescent="0.2">
      <c r="A3391" s="97"/>
      <c r="B3391" s="5"/>
      <c r="C3391" s="5"/>
      <c r="D3391" s="63"/>
      <c r="E3391" s="11"/>
      <c r="F3391" s="143"/>
      <c r="G3391" s="9"/>
      <c r="H3391" s="64"/>
      <c r="I3391" s="64"/>
      <c r="J3391" s="1"/>
      <c r="K3391" s="1"/>
      <c r="L3391" s="5"/>
      <c r="M3391" s="12"/>
      <c r="N3391" s="12"/>
      <c r="O3391" s="5"/>
      <c r="P3391" s="5"/>
      <c r="Q3391" s="10"/>
      <c r="R3391" s="37"/>
      <c r="S3391" s="5"/>
      <c r="T3391" s="6"/>
      <c r="U3391" s="10"/>
      <c r="V3391" s="10"/>
      <c r="W3391" s="12"/>
      <c r="X3391" s="5"/>
      <c r="Y3391" s="11"/>
      <c r="Z3391" s="2"/>
      <c r="AA3391" s="64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2"/>
      <c r="DH3391" s="1"/>
      <c r="DI3391" s="1"/>
      <c r="DJ3391" s="1"/>
      <c r="DK3391" s="1"/>
      <c r="DL3391" s="1"/>
      <c r="DM3391" s="1"/>
    </row>
    <row r="3392" spans="1:117" x14ac:dyDescent="0.2">
      <c r="A3392" s="97"/>
      <c r="B3392" s="5"/>
      <c r="C3392" s="5"/>
      <c r="D3392" s="63"/>
      <c r="E3392" s="11"/>
      <c r="F3392" s="143"/>
      <c r="G3392" s="9"/>
      <c r="H3392" s="64"/>
      <c r="I3392" s="64"/>
      <c r="J3392" s="1"/>
      <c r="K3392" s="1"/>
      <c r="L3392" s="5"/>
      <c r="M3392" s="12"/>
      <c r="N3392" s="12"/>
      <c r="O3392" s="5"/>
      <c r="P3392" s="5"/>
      <c r="Q3392" s="10"/>
      <c r="R3392" s="37"/>
      <c r="S3392" s="5"/>
      <c r="T3392" s="6"/>
      <c r="U3392" s="10"/>
      <c r="V3392" s="10"/>
      <c r="W3392" s="12"/>
      <c r="X3392" s="5"/>
      <c r="Y3392" s="11"/>
      <c r="Z3392" s="2"/>
      <c r="AA3392" s="64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2"/>
      <c r="DH3392" s="1"/>
      <c r="DI3392" s="1"/>
      <c r="DJ3392" s="1"/>
      <c r="DK3392" s="1"/>
      <c r="DL3392" s="1"/>
      <c r="DM3392" s="1"/>
    </row>
    <row r="3393" spans="1:117" x14ac:dyDescent="0.2">
      <c r="A3393" s="97"/>
      <c r="B3393" s="5"/>
      <c r="C3393" s="5"/>
      <c r="D3393" s="63"/>
      <c r="E3393" s="11"/>
      <c r="F3393" s="143"/>
      <c r="G3393" s="9"/>
      <c r="H3393" s="64"/>
      <c r="I3393" s="64"/>
      <c r="J3393" s="1"/>
      <c r="K3393" s="1"/>
      <c r="L3393" s="5"/>
      <c r="M3393" s="12"/>
      <c r="N3393" s="12"/>
      <c r="O3393" s="5"/>
      <c r="P3393" s="5"/>
      <c r="Q3393" s="10"/>
      <c r="R3393" s="37"/>
      <c r="S3393" s="5"/>
      <c r="T3393" s="6"/>
      <c r="U3393" s="10"/>
      <c r="V3393" s="10"/>
      <c r="W3393" s="12"/>
      <c r="X3393" s="5"/>
      <c r="Y3393" s="11"/>
      <c r="Z3393" s="2"/>
      <c r="AA3393" s="64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2"/>
      <c r="DH3393" s="1"/>
      <c r="DI3393" s="1"/>
      <c r="DJ3393" s="1"/>
      <c r="DK3393" s="1"/>
      <c r="DL3393" s="1"/>
      <c r="DM3393" s="1"/>
    </row>
    <row r="3394" spans="1:117" x14ac:dyDescent="0.2">
      <c r="A3394" s="97"/>
      <c r="B3394" s="5"/>
      <c r="C3394" s="5"/>
      <c r="D3394" s="63"/>
      <c r="E3394" s="11"/>
      <c r="F3394" s="143"/>
      <c r="G3394" s="9"/>
      <c r="H3394" s="64"/>
      <c r="I3394" s="64"/>
      <c r="J3394" s="1"/>
      <c r="K3394" s="1"/>
      <c r="L3394" s="5"/>
      <c r="M3394" s="12"/>
      <c r="N3394" s="12"/>
      <c r="O3394" s="5"/>
      <c r="P3394" s="5"/>
      <c r="Q3394" s="10"/>
      <c r="R3394" s="37"/>
      <c r="S3394" s="5"/>
      <c r="T3394" s="6"/>
      <c r="U3394" s="10"/>
      <c r="V3394" s="10"/>
      <c r="W3394" s="12"/>
      <c r="X3394" s="5"/>
      <c r="Y3394" s="11"/>
      <c r="Z3394" s="2"/>
      <c r="AA3394" s="64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2"/>
      <c r="DH3394" s="1"/>
      <c r="DI3394" s="1"/>
      <c r="DJ3394" s="1"/>
      <c r="DK3394" s="1"/>
      <c r="DL3394" s="1"/>
      <c r="DM3394" s="1"/>
    </row>
    <row r="3395" spans="1:117" x14ac:dyDescent="0.2">
      <c r="A3395" s="97"/>
      <c r="B3395" s="5"/>
      <c r="C3395" s="5"/>
      <c r="D3395" s="63"/>
      <c r="E3395" s="11"/>
      <c r="F3395" s="143"/>
      <c r="G3395" s="9"/>
      <c r="H3395" s="64"/>
      <c r="I3395" s="64"/>
      <c r="J3395" s="1"/>
      <c r="K3395" s="1"/>
      <c r="L3395" s="5"/>
      <c r="M3395" s="12"/>
      <c r="N3395" s="12"/>
      <c r="O3395" s="5"/>
      <c r="P3395" s="5"/>
      <c r="Q3395" s="10"/>
      <c r="R3395" s="37"/>
      <c r="S3395" s="5"/>
      <c r="T3395" s="6"/>
      <c r="U3395" s="10"/>
      <c r="V3395" s="10"/>
      <c r="W3395" s="12"/>
      <c r="X3395" s="5"/>
      <c r="Y3395" s="11"/>
      <c r="Z3395" s="2"/>
      <c r="AA3395" s="64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2"/>
      <c r="DH3395" s="1"/>
      <c r="DI3395" s="1"/>
      <c r="DJ3395" s="1"/>
      <c r="DK3395" s="1"/>
      <c r="DL3395" s="1"/>
      <c r="DM3395" s="1"/>
    </row>
    <row r="3396" spans="1:117" x14ac:dyDescent="0.2">
      <c r="A3396" s="97"/>
      <c r="B3396" s="5"/>
      <c r="C3396" s="5"/>
      <c r="D3396" s="63"/>
      <c r="E3396" s="11"/>
      <c r="F3396" s="143"/>
      <c r="G3396" s="9"/>
      <c r="H3396" s="64"/>
      <c r="I3396" s="64"/>
      <c r="J3396" s="1"/>
      <c r="K3396" s="1"/>
      <c r="L3396" s="5"/>
      <c r="M3396" s="12"/>
      <c r="N3396" s="12"/>
      <c r="O3396" s="5"/>
      <c r="P3396" s="5"/>
      <c r="Q3396" s="10"/>
      <c r="R3396" s="37"/>
      <c r="S3396" s="5"/>
      <c r="T3396" s="6"/>
      <c r="U3396" s="10"/>
      <c r="V3396" s="10"/>
      <c r="W3396" s="12"/>
      <c r="X3396" s="5"/>
      <c r="Y3396" s="11"/>
      <c r="Z3396" s="2"/>
      <c r="AA3396" s="64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2"/>
      <c r="DH3396" s="1"/>
      <c r="DI3396" s="1"/>
      <c r="DJ3396" s="1"/>
      <c r="DK3396" s="1"/>
      <c r="DL3396" s="1"/>
      <c r="DM3396" s="1"/>
    </row>
    <row r="3397" spans="1:117" x14ac:dyDescent="0.2">
      <c r="A3397" s="97"/>
      <c r="B3397" s="5"/>
      <c r="C3397" s="5"/>
      <c r="D3397" s="63"/>
      <c r="E3397" s="11"/>
      <c r="F3397" s="143"/>
      <c r="G3397" s="9"/>
      <c r="H3397" s="64"/>
      <c r="I3397" s="64"/>
      <c r="J3397" s="1"/>
      <c r="K3397" s="1"/>
      <c r="L3397" s="5"/>
      <c r="M3397" s="12"/>
      <c r="N3397" s="12"/>
      <c r="O3397" s="5"/>
      <c r="P3397" s="5"/>
      <c r="Q3397" s="10"/>
      <c r="R3397" s="37"/>
      <c r="S3397" s="5"/>
      <c r="T3397" s="6"/>
      <c r="U3397" s="10"/>
      <c r="V3397" s="10"/>
      <c r="W3397" s="12"/>
      <c r="X3397" s="5"/>
      <c r="Y3397" s="11"/>
      <c r="Z3397" s="2"/>
      <c r="AA3397" s="64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2"/>
      <c r="DH3397" s="1"/>
      <c r="DI3397" s="1"/>
      <c r="DJ3397" s="1"/>
      <c r="DK3397" s="1"/>
      <c r="DL3397" s="1"/>
      <c r="DM3397" s="1"/>
    </row>
    <row r="3398" spans="1:117" x14ac:dyDescent="0.2">
      <c r="A3398" s="97"/>
      <c r="B3398" s="5"/>
      <c r="C3398" s="5"/>
      <c r="D3398" s="63"/>
      <c r="E3398" s="11"/>
      <c r="F3398" s="143"/>
      <c r="G3398" s="9"/>
      <c r="H3398" s="64"/>
      <c r="I3398" s="64"/>
      <c r="J3398" s="1"/>
      <c r="K3398" s="1"/>
      <c r="L3398" s="5"/>
      <c r="M3398" s="12"/>
      <c r="N3398" s="12"/>
      <c r="O3398" s="5"/>
      <c r="P3398" s="5"/>
      <c r="Q3398" s="10"/>
      <c r="R3398" s="37"/>
      <c r="S3398" s="5"/>
      <c r="T3398" s="6"/>
      <c r="U3398" s="10"/>
      <c r="V3398" s="10"/>
      <c r="W3398" s="12"/>
      <c r="X3398" s="5"/>
      <c r="Y3398" s="11"/>
      <c r="Z3398" s="2"/>
      <c r="AA3398" s="64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2"/>
      <c r="DH3398" s="1"/>
      <c r="DI3398" s="1"/>
      <c r="DJ3398" s="1"/>
      <c r="DK3398" s="1"/>
      <c r="DL3398" s="1"/>
      <c r="DM3398" s="1"/>
    </row>
    <row r="3399" spans="1:117" x14ac:dyDescent="0.2">
      <c r="A3399" s="97"/>
      <c r="B3399" s="5"/>
      <c r="C3399" s="5"/>
      <c r="D3399" s="63"/>
      <c r="E3399" s="11"/>
      <c r="F3399" s="143"/>
      <c r="G3399" s="9"/>
      <c r="H3399" s="64"/>
      <c r="I3399" s="64"/>
      <c r="J3399" s="1"/>
      <c r="K3399" s="1"/>
      <c r="L3399" s="5"/>
      <c r="M3399" s="12"/>
      <c r="N3399" s="12"/>
      <c r="O3399" s="5"/>
      <c r="P3399" s="5"/>
      <c r="Q3399" s="10"/>
      <c r="R3399" s="37"/>
      <c r="S3399" s="5"/>
      <c r="T3399" s="6"/>
      <c r="U3399" s="10"/>
      <c r="V3399" s="10"/>
      <c r="W3399" s="12"/>
      <c r="X3399" s="5"/>
      <c r="Y3399" s="11"/>
      <c r="Z3399" s="2"/>
      <c r="AA3399" s="64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2"/>
      <c r="DH3399" s="1"/>
      <c r="DI3399" s="1"/>
      <c r="DJ3399" s="1"/>
      <c r="DK3399" s="1"/>
      <c r="DL3399" s="1"/>
      <c r="DM3399" s="1"/>
    </row>
    <row r="3400" spans="1:117" x14ac:dyDescent="0.2">
      <c r="A3400" s="97"/>
      <c r="B3400" s="5"/>
      <c r="C3400" s="5"/>
      <c r="D3400" s="63"/>
      <c r="E3400" s="11"/>
      <c r="F3400" s="143"/>
      <c r="G3400" s="9"/>
      <c r="H3400" s="64"/>
      <c r="I3400" s="64"/>
      <c r="J3400" s="1"/>
      <c r="K3400" s="1"/>
      <c r="L3400" s="5"/>
      <c r="M3400" s="12"/>
      <c r="N3400" s="12"/>
      <c r="O3400" s="5"/>
      <c r="P3400" s="5"/>
      <c r="Q3400" s="10"/>
      <c r="R3400" s="37"/>
      <c r="S3400" s="5"/>
      <c r="T3400" s="6"/>
      <c r="U3400" s="10"/>
      <c r="V3400" s="10"/>
      <c r="W3400" s="12"/>
      <c r="X3400" s="5"/>
      <c r="Y3400" s="11"/>
      <c r="Z3400" s="2"/>
      <c r="AA3400" s="64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2"/>
      <c r="DH3400" s="1"/>
      <c r="DI3400" s="1"/>
      <c r="DJ3400" s="1"/>
      <c r="DK3400" s="1"/>
      <c r="DL3400" s="1"/>
      <c r="DM3400" s="1"/>
    </row>
    <row r="3401" spans="1:117" x14ac:dyDescent="0.2">
      <c r="A3401" s="97"/>
      <c r="B3401" s="5"/>
      <c r="C3401" s="5"/>
      <c r="D3401" s="63"/>
      <c r="E3401" s="11"/>
      <c r="F3401" s="143"/>
      <c r="G3401" s="9"/>
      <c r="H3401" s="64"/>
      <c r="I3401" s="64"/>
      <c r="J3401" s="1"/>
      <c r="K3401" s="1"/>
      <c r="L3401" s="5"/>
      <c r="M3401" s="12"/>
      <c r="N3401" s="12"/>
      <c r="O3401" s="5"/>
      <c r="P3401" s="5"/>
      <c r="Q3401" s="10"/>
      <c r="R3401" s="37"/>
      <c r="S3401" s="5"/>
      <c r="T3401" s="6"/>
      <c r="U3401" s="10"/>
      <c r="V3401" s="10"/>
      <c r="W3401" s="12"/>
      <c r="X3401" s="5"/>
      <c r="Y3401" s="11"/>
      <c r="Z3401" s="2"/>
      <c r="AA3401" s="64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2"/>
      <c r="DH3401" s="1"/>
      <c r="DI3401" s="1"/>
      <c r="DJ3401" s="1"/>
      <c r="DK3401" s="1"/>
      <c r="DL3401" s="1"/>
      <c r="DM3401" s="1"/>
    </row>
    <row r="3402" spans="1:117" x14ac:dyDescent="0.2">
      <c r="A3402" s="97"/>
      <c r="B3402" s="5"/>
      <c r="C3402" s="5"/>
      <c r="D3402" s="63"/>
      <c r="E3402" s="11"/>
      <c r="F3402" s="143"/>
      <c r="G3402" s="9"/>
      <c r="H3402" s="64"/>
      <c r="I3402" s="64"/>
      <c r="J3402" s="1"/>
      <c r="K3402" s="1"/>
      <c r="L3402" s="5"/>
      <c r="M3402" s="12"/>
      <c r="N3402" s="12"/>
      <c r="O3402" s="5"/>
      <c r="P3402" s="5"/>
      <c r="Q3402" s="10"/>
      <c r="R3402" s="37"/>
      <c r="S3402" s="5"/>
      <c r="T3402" s="6"/>
      <c r="U3402" s="10"/>
      <c r="V3402" s="10"/>
      <c r="W3402" s="12"/>
      <c r="X3402" s="5"/>
      <c r="Y3402" s="11"/>
      <c r="Z3402" s="2"/>
      <c r="AA3402" s="64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2"/>
      <c r="DH3402" s="1"/>
      <c r="DI3402" s="1"/>
      <c r="DJ3402" s="1"/>
      <c r="DK3402" s="1"/>
      <c r="DL3402" s="1"/>
      <c r="DM3402" s="1"/>
    </row>
    <row r="3403" spans="1:117" x14ac:dyDescent="0.2">
      <c r="A3403" s="97"/>
      <c r="B3403" s="5"/>
      <c r="C3403" s="5"/>
      <c r="D3403" s="63"/>
      <c r="E3403" s="11"/>
      <c r="F3403" s="143"/>
      <c r="G3403" s="9"/>
      <c r="H3403" s="64"/>
      <c r="I3403" s="64"/>
      <c r="J3403" s="1"/>
      <c r="K3403" s="1"/>
      <c r="L3403" s="5"/>
      <c r="M3403" s="12"/>
      <c r="N3403" s="12"/>
      <c r="O3403" s="5"/>
      <c r="P3403" s="5"/>
      <c r="Q3403" s="10"/>
      <c r="R3403" s="37"/>
      <c r="S3403" s="5"/>
      <c r="T3403" s="6"/>
      <c r="U3403" s="10"/>
      <c r="V3403" s="10"/>
      <c r="W3403" s="12"/>
      <c r="X3403" s="5"/>
      <c r="Y3403" s="11"/>
      <c r="Z3403" s="2"/>
      <c r="AA3403" s="64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2"/>
      <c r="DH3403" s="1"/>
      <c r="DI3403" s="1"/>
      <c r="DJ3403" s="1"/>
      <c r="DK3403" s="1"/>
      <c r="DL3403" s="1"/>
      <c r="DM3403" s="1"/>
    </row>
    <row r="3404" spans="1:117" x14ac:dyDescent="0.2">
      <c r="A3404" s="97"/>
      <c r="B3404" s="5"/>
      <c r="C3404" s="5"/>
      <c r="D3404" s="63"/>
      <c r="E3404" s="11"/>
      <c r="F3404" s="143"/>
      <c r="G3404" s="9"/>
      <c r="H3404" s="64"/>
      <c r="I3404" s="64"/>
      <c r="J3404" s="1"/>
      <c r="K3404" s="1"/>
      <c r="L3404" s="5"/>
      <c r="M3404" s="12"/>
      <c r="N3404" s="12"/>
      <c r="O3404" s="5"/>
      <c r="P3404" s="5"/>
      <c r="Q3404" s="10"/>
      <c r="R3404" s="37"/>
      <c r="S3404" s="5"/>
      <c r="T3404" s="6"/>
      <c r="U3404" s="10"/>
      <c r="V3404" s="10"/>
      <c r="W3404" s="12"/>
      <c r="X3404" s="5"/>
      <c r="Y3404" s="11"/>
      <c r="Z3404" s="2"/>
      <c r="AA3404" s="64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2"/>
      <c r="DH3404" s="1"/>
      <c r="DI3404" s="1"/>
      <c r="DJ3404" s="1"/>
      <c r="DK3404" s="1"/>
      <c r="DL3404" s="1"/>
      <c r="DM3404" s="1"/>
    </row>
    <row r="3405" spans="1:117" x14ac:dyDescent="0.2">
      <c r="A3405" s="97"/>
      <c r="B3405" s="5"/>
      <c r="C3405" s="5"/>
      <c r="D3405" s="63"/>
      <c r="E3405" s="11"/>
      <c r="F3405" s="143"/>
      <c r="G3405" s="9"/>
      <c r="H3405" s="64"/>
      <c r="I3405" s="64"/>
      <c r="J3405" s="1"/>
      <c r="K3405" s="1"/>
      <c r="L3405" s="5"/>
      <c r="M3405" s="12"/>
      <c r="N3405" s="12"/>
      <c r="O3405" s="5"/>
      <c r="P3405" s="5"/>
      <c r="Q3405" s="10"/>
      <c r="R3405" s="37"/>
      <c r="S3405" s="5"/>
      <c r="T3405" s="6"/>
      <c r="U3405" s="10"/>
      <c r="V3405" s="10"/>
      <c r="W3405" s="12"/>
      <c r="X3405" s="5"/>
      <c r="Y3405" s="11"/>
      <c r="Z3405" s="2"/>
      <c r="AA3405" s="64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2"/>
      <c r="DH3405" s="1"/>
      <c r="DI3405" s="1"/>
      <c r="DJ3405" s="1"/>
      <c r="DK3405" s="1"/>
      <c r="DL3405" s="1"/>
      <c r="DM3405" s="1"/>
    </row>
    <row r="3406" spans="1:117" x14ac:dyDescent="0.2">
      <c r="A3406" s="97"/>
      <c r="B3406" s="5"/>
      <c r="C3406" s="5"/>
      <c r="D3406" s="63"/>
      <c r="E3406" s="11"/>
      <c r="F3406" s="143"/>
      <c r="G3406" s="9"/>
      <c r="H3406" s="64"/>
      <c r="I3406" s="64"/>
      <c r="J3406" s="1"/>
      <c r="K3406" s="1"/>
      <c r="L3406" s="5"/>
      <c r="M3406" s="12"/>
      <c r="N3406" s="12"/>
      <c r="O3406" s="5"/>
      <c r="P3406" s="5"/>
      <c r="Q3406" s="10"/>
      <c r="R3406" s="37"/>
      <c r="S3406" s="5"/>
      <c r="T3406" s="6"/>
      <c r="U3406" s="10"/>
      <c r="V3406" s="10"/>
      <c r="W3406" s="12"/>
      <c r="X3406" s="5"/>
      <c r="Y3406" s="11"/>
      <c r="Z3406" s="2"/>
      <c r="AA3406" s="64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2"/>
      <c r="DH3406" s="1"/>
      <c r="DI3406" s="1"/>
      <c r="DJ3406" s="1"/>
      <c r="DK3406" s="1"/>
      <c r="DL3406" s="1"/>
      <c r="DM3406" s="1"/>
    </row>
    <row r="3407" spans="1:117" x14ac:dyDescent="0.2">
      <c r="A3407" s="97"/>
      <c r="B3407" s="5"/>
      <c r="C3407" s="5"/>
      <c r="D3407" s="63"/>
      <c r="E3407" s="11"/>
      <c r="F3407" s="143"/>
      <c r="G3407" s="9"/>
      <c r="H3407" s="64"/>
      <c r="I3407" s="64"/>
      <c r="J3407" s="1"/>
      <c r="K3407" s="1"/>
      <c r="L3407" s="5"/>
      <c r="M3407" s="12"/>
      <c r="N3407" s="12"/>
      <c r="O3407" s="5"/>
      <c r="P3407" s="5"/>
      <c r="Q3407" s="10"/>
      <c r="R3407" s="37"/>
      <c r="S3407" s="5"/>
      <c r="T3407" s="6"/>
      <c r="U3407" s="10"/>
      <c r="V3407" s="10"/>
      <c r="W3407" s="12"/>
      <c r="X3407" s="5"/>
      <c r="Y3407" s="11"/>
      <c r="Z3407" s="2"/>
      <c r="AA3407" s="64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2"/>
      <c r="DH3407" s="1"/>
      <c r="DI3407" s="1"/>
      <c r="DJ3407" s="1"/>
      <c r="DK3407" s="1"/>
      <c r="DL3407" s="1"/>
      <c r="DM3407" s="1"/>
    </row>
    <row r="3408" spans="1:117" x14ac:dyDescent="0.2">
      <c r="A3408" s="97"/>
      <c r="B3408" s="5"/>
      <c r="C3408" s="5"/>
      <c r="D3408" s="63"/>
      <c r="E3408" s="11"/>
      <c r="F3408" s="143"/>
      <c r="G3408" s="9"/>
      <c r="H3408" s="64"/>
      <c r="I3408" s="64"/>
      <c r="J3408" s="1"/>
      <c r="K3408" s="1"/>
      <c r="L3408" s="5"/>
      <c r="M3408" s="12"/>
      <c r="N3408" s="12"/>
      <c r="O3408" s="5"/>
      <c r="P3408" s="5"/>
      <c r="Q3408" s="10"/>
      <c r="R3408" s="37"/>
      <c r="S3408" s="5"/>
      <c r="T3408" s="6"/>
      <c r="U3408" s="10"/>
      <c r="V3408" s="10"/>
      <c r="W3408" s="12"/>
      <c r="X3408" s="5"/>
      <c r="Y3408" s="11"/>
      <c r="Z3408" s="2"/>
      <c r="AA3408" s="64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2"/>
      <c r="DH3408" s="1"/>
      <c r="DI3408" s="1"/>
      <c r="DJ3408" s="1"/>
      <c r="DK3408" s="1"/>
      <c r="DL3408" s="1"/>
      <c r="DM3408" s="1"/>
    </row>
    <row r="3409" spans="1:117" x14ac:dyDescent="0.2">
      <c r="A3409" s="97"/>
      <c r="B3409" s="5"/>
      <c r="C3409" s="5"/>
      <c r="D3409" s="63"/>
      <c r="E3409" s="11"/>
      <c r="F3409" s="143"/>
      <c r="G3409" s="9"/>
      <c r="H3409" s="64"/>
      <c r="I3409" s="64"/>
      <c r="J3409" s="1"/>
      <c r="K3409" s="1"/>
      <c r="L3409" s="5"/>
      <c r="M3409" s="12"/>
      <c r="N3409" s="12"/>
      <c r="O3409" s="5"/>
      <c r="P3409" s="5"/>
      <c r="Q3409" s="10"/>
      <c r="R3409" s="37"/>
      <c r="S3409" s="5"/>
      <c r="T3409" s="6"/>
      <c r="U3409" s="10"/>
      <c r="V3409" s="10"/>
      <c r="W3409" s="12"/>
      <c r="X3409" s="5"/>
      <c r="Y3409" s="11"/>
      <c r="Z3409" s="2"/>
      <c r="AA3409" s="64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2"/>
      <c r="DH3409" s="1"/>
      <c r="DI3409" s="1"/>
      <c r="DJ3409" s="1"/>
      <c r="DK3409" s="1"/>
      <c r="DL3409" s="1"/>
      <c r="DM3409" s="1"/>
    </row>
    <row r="3410" spans="1:117" x14ac:dyDescent="0.2">
      <c r="A3410" s="97"/>
      <c r="B3410" s="5"/>
      <c r="C3410" s="5"/>
      <c r="D3410" s="63"/>
      <c r="E3410" s="11"/>
      <c r="F3410" s="143"/>
      <c r="G3410" s="9"/>
      <c r="H3410" s="64"/>
      <c r="I3410" s="64"/>
      <c r="J3410" s="1"/>
      <c r="K3410" s="1"/>
      <c r="L3410" s="5"/>
      <c r="M3410" s="12"/>
      <c r="N3410" s="12"/>
      <c r="O3410" s="5"/>
      <c r="P3410" s="5"/>
      <c r="Q3410" s="10"/>
      <c r="R3410" s="37"/>
      <c r="S3410" s="5"/>
      <c r="T3410" s="6"/>
      <c r="U3410" s="10"/>
      <c r="V3410" s="10"/>
      <c r="W3410" s="12"/>
      <c r="X3410" s="5"/>
      <c r="Y3410" s="11"/>
      <c r="Z3410" s="2"/>
      <c r="AA3410" s="64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2"/>
      <c r="DH3410" s="1"/>
      <c r="DI3410" s="1"/>
      <c r="DJ3410" s="1"/>
      <c r="DK3410" s="1"/>
      <c r="DL3410" s="1"/>
      <c r="DM3410" s="1"/>
    </row>
    <row r="3411" spans="1:117" x14ac:dyDescent="0.2">
      <c r="A3411" s="97"/>
      <c r="B3411" s="5"/>
      <c r="C3411" s="5"/>
      <c r="D3411" s="63"/>
      <c r="E3411" s="11"/>
      <c r="F3411" s="143"/>
      <c r="G3411" s="9"/>
      <c r="H3411" s="64"/>
      <c r="I3411" s="64"/>
      <c r="J3411" s="1"/>
      <c r="K3411" s="1"/>
      <c r="L3411" s="5"/>
      <c r="M3411" s="12"/>
      <c r="N3411" s="12"/>
      <c r="O3411" s="5"/>
      <c r="P3411" s="5"/>
      <c r="Q3411" s="10"/>
      <c r="R3411" s="37"/>
      <c r="S3411" s="5"/>
      <c r="T3411" s="6"/>
      <c r="U3411" s="10"/>
      <c r="V3411" s="10"/>
      <c r="W3411" s="12"/>
      <c r="X3411" s="5"/>
      <c r="Y3411" s="11"/>
      <c r="Z3411" s="2"/>
      <c r="AA3411" s="64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2"/>
      <c r="DH3411" s="1"/>
      <c r="DI3411" s="1"/>
      <c r="DJ3411" s="1"/>
      <c r="DK3411" s="1"/>
      <c r="DL3411" s="1"/>
      <c r="DM3411" s="1"/>
    </row>
    <row r="3412" spans="1:117" x14ac:dyDescent="0.2">
      <c r="A3412" s="97"/>
      <c r="B3412" s="5"/>
      <c r="C3412" s="5"/>
      <c r="D3412" s="63"/>
      <c r="E3412" s="11"/>
      <c r="F3412" s="143"/>
      <c r="G3412" s="9"/>
      <c r="H3412" s="64"/>
      <c r="I3412" s="64"/>
      <c r="J3412" s="1"/>
      <c r="K3412" s="1"/>
      <c r="L3412" s="5"/>
      <c r="M3412" s="12"/>
      <c r="N3412" s="12"/>
      <c r="O3412" s="5"/>
      <c r="P3412" s="5"/>
      <c r="Q3412" s="10"/>
      <c r="R3412" s="37"/>
      <c r="S3412" s="5"/>
      <c r="T3412" s="6"/>
      <c r="U3412" s="10"/>
      <c r="V3412" s="10"/>
      <c r="W3412" s="12"/>
      <c r="X3412" s="5"/>
      <c r="Y3412" s="11"/>
      <c r="Z3412" s="2"/>
      <c r="AA3412" s="64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2"/>
      <c r="DH3412" s="1"/>
      <c r="DI3412" s="1"/>
      <c r="DJ3412" s="1"/>
      <c r="DK3412" s="1"/>
      <c r="DL3412" s="1"/>
      <c r="DM3412" s="1"/>
    </row>
    <row r="3413" spans="1:117" x14ac:dyDescent="0.2">
      <c r="A3413" s="97"/>
      <c r="B3413" s="5"/>
      <c r="C3413" s="5"/>
      <c r="D3413" s="63"/>
      <c r="E3413" s="11"/>
      <c r="F3413" s="143"/>
      <c r="G3413" s="9"/>
      <c r="H3413" s="64"/>
      <c r="I3413" s="64"/>
      <c r="J3413" s="1"/>
      <c r="K3413" s="1"/>
      <c r="L3413" s="5"/>
      <c r="M3413" s="12"/>
      <c r="N3413" s="12"/>
      <c r="O3413" s="5"/>
      <c r="P3413" s="5"/>
      <c r="Q3413" s="10"/>
      <c r="R3413" s="37"/>
      <c r="S3413" s="5"/>
      <c r="T3413" s="6"/>
      <c r="U3413" s="10"/>
      <c r="V3413" s="10"/>
      <c r="W3413" s="12"/>
      <c r="X3413" s="5"/>
      <c r="Y3413" s="11"/>
      <c r="Z3413" s="2"/>
      <c r="AA3413" s="64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2"/>
      <c r="DH3413" s="1"/>
      <c r="DI3413" s="1"/>
      <c r="DJ3413" s="1"/>
      <c r="DK3413" s="1"/>
      <c r="DL3413" s="1"/>
      <c r="DM3413" s="1"/>
    </row>
    <row r="3414" spans="1:117" x14ac:dyDescent="0.2">
      <c r="A3414" s="97"/>
      <c r="B3414" s="5"/>
      <c r="C3414" s="5"/>
      <c r="D3414" s="63"/>
      <c r="E3414" s="11"/>
      <c r="F3414" s="143"/>
      <c r="G3414" s="9"/>
      <c r="H3414" s="64"/>
      <c r="I3414" s="64"/>
      <c r="J3414" s="1"/>
      <c r="K3414" s="1"/>
      <c r="L3414" s="5"/>
      <c r="M3414" s="12"/>
      <c r="N3414" s="12"/>
      <c r="O3414" s="5"/>
      <c r="P3414" s="5"/>
      <c r="Q3414" s="10"/>
      <c r="R3414" s="37"/>
      <c r="S3414" s="5"/>
      <c r="T3414" s="6"/>
      <c r="U3414" s="10"/>
      <c r="V3414" s="10"/>
      <c r="W3414" s="12"/>
      <c r="X3414" s="5"/>
      <c r="Y3414" s="11"/>
      <c r="Z3414" s="2"/>
      <c r="AA3414" s="64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2"/>
      <c r="DH3414" s="1"/>
      <c r="DI3414" s="1"/>
      <c r="DJ3414" s="1"/>
      <c r="DK3414" s="1"/>
      <c r="DL3414" s="1"/>
      <c r="DM3414" s="1"/>
    </row>
    <row r="3415" spans="1:117" x14ac:dyDescent="0.2">
      <c r="A3415" s="97"/>
      <c r="B3415" s="5"/>
      <c r="C3415" s="5"/>
      <c r="D3415" s="63"/>
      <c r="E3415" s="11"/>
      <c r="F3415" s="143"/>
      <c r="G3415" s="9"/>
      <c r="H3415" s="64"/>
      <c r="I3415" s="64"/>
      <c r="J3415" s="1"/>
      <c r="K3415" s="1"/>
      <c r="L3415" s="5"/>
      <c r="M3415" s="12"/>
      <c r="N3415" s="12"/>
      <c r="O3415" s="5"/>
      <c r="P3415" s="5"/>
      <c r="Q3415" s="10"/>
      <c r="R3415" s="37"/>
      <c r="S3415" s="5"/>
      <c r="T3415" s="6"/>
      <c r="U3415" s="10"/>
      <c r="V3415" s="10"/>
      <c r="W3415" s="12"/>
      <c r="X3415" s="5"/>
      <c r="Y3415" s="11"/>
      <c r="Z3415" s="2"/>
      <c r="AA3415" s="64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2"/>
      <c r="DH3415" s="1"/>
      <c r="DI3415" s="1"/>
      <c r="DJ3415" s="1"/>
      <c r="DK3415" s="1"/>
      <c r="DL3415" s="1"/>
      <c r="DM3415" s="1"/>
    </row>
    <row r="3416" spans="1:117" x14ac:dyDescent="0.2">
      <c r="A3416" s="97"/>
      <c r="B3416" s="5"/>
      <c r="C3416" s="5"/>
      <c r="D3416" s="63"/>
      <c r="E3416" s="11"/>
      <c r="F3416" s="143"/>
      <c r="G3416" s="9"/>
      <c r="H3416" s="64"/>
      <c r="I3416" s="64"/>
      <c r="J3416" s="1"/>
      <c r="K3416" s="1"/>
      <c r="L3416" s="5"/>
      <c r="M3416" s="12"/>
      <c r="N3416" s="12"/>
      <c r="O3416" s="5"/>
      <c r="P3416" s="5"/>
      <c r="Q3416" s="10"/>
      <c r="R3416" s="37"/>
      <c r="S3416" s="5"/>
      <c r="T3416" s="6"/>
      <c r="U3416" s="10"/>
      <c r="V3416" s="10"/>
      <c r="W3416" s="12"/>
      <c r="X3416" s="5"/>
      <c r="Y3416" s="11"/>
      <c r="Z3416" s="2"/>
      <c r="AA3416" s="64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2"/>
      <c r="DH3416" s="1"/>
      <c r="DI3416" s="1"/>
      <c r="DJ3416" s="1"/>
      <c r="DK3416" s="1"/>
      <c r="DL3416" s="1"/>
      <c r="DM3416" s="1"/>
    </row>
    <row r="3417" spans="1:117" x14ac:dyDescent="0.2">
      <c r="A3417" s="97"/>
      <c r="B3417" s="5"/>
      <c r="C3417" s="5"/>
      <c r="D3417" s="63"/>
      <c r="E3417" s="11"/>
      <c r="F3417" s="143"/>
      <c r="G3417" s="9"/>
      <c r="H3417" s="64"/>
      <c r="I3417" s="64"/>
      <c r="J3417" s="1"/>
      <c r="K3417" s="1"/>
      <c r="L3417" s="5"/>
      <c r="M3417" s="12"/>
      <c r="N3417" s="12"/>
      <c r="O3417" s="5"/>
      <c r="P3417" s="5"/>
      <c r="Q3417" s="10"/>
      <c r="R3417" s="37"/>
      <c r="S3417" s="5"/>
      <c r="T3417" s="6"/>
      <c r="U3417" s="10"/>
      <c r="V3417" s="10"/>
      <c r="W3417" s="12"/>
      <c r="X3417" s="5"/>
      <c r="Y3417" s="11"/>
      <c r="Z3417" s="2"/>
      <c r="AA3417" s="64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2"/>
      <c r="DH3417" s="1"/>
      <c r="DI3417" s="1"/>
      <c r="DJ3417" s="1"/>
      <c r="DK3417" s="1"/>
      <c r="DL3417" s="1"/>
      <c r="DM3417" s="1"/>
    </row>
    <row r="3418" spans="1:117" x14ac:dyDescent="0.2">
      <c r="A3418" s="97"/>
      <c r="B3418" s="5"/>
      <c r="C3418" s="5"/>
      <c r="D3418" s="63"/>
      <c r="E3418" s="11"/>
      <c r="F3418" s="143"/>
      <c r="G3418" s="9"/>
      <c r="H3418" s="64"/>
      <c r="I3418" s="64"/>
      <c r="J3418" s="1"/>
      <c r="K3418" s="1"/>
      <c r="L3418" s="5"/>
      <c r="M3418" s="12"/>
      <c r="N3418" s="12"/>
      <c r="O3418" s="5"/>
      <c r="P3418" s="5"/>
      <c r="Q3418" s="10"/>
      <c r="R3418" s="37"/>
      <c r="S3418" s="5"/>
      <c r="T3418" s="6"/>
      <c r="U3418" s="10"/>
      <c r="V3418" s="10"/>
      <c r="W3418" s="12"/>
      <c r="X3418" s="5"/>
      <c r="Y3418" s="11"/>
      <c r="Z3418" s="2"/>
      <c r="AA3418" s="64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2"/>
      <c r="DH3418" s="1"/>
      <c r="DI3418" s="1"/>
      <c r="DJ3418" s="1"/>
      <c r="DK3418" s="1"/>
      <c r="DL3418" s="1"/>
      <c r="DM3418" s="1"/>
    </row>
    <row r="3419" spans="1:117" x14ac:dyDescent="0.2">
      <c r="A3419" s="97"/>
      <c r="B3419" s="5"/>
      <c r="C3419" s="5"/>
      <c r="D3419" s="63"/>
      <c r="E3419" s="11"/>
      <c r="F3419" s="143"/>
      <c r="G3419" s="9"/>
      <c r="H3419" s="64"/>
      <c r="I3419" s="64"/>
      <c r="J3419" s="1"/>
      <c r="K3419" s="1"/>
      <c r="L3419" s="5"/>
      <c r="M3419" s="12"/>
      <c r="N3419" s="12"/>
      <c r="O3419" s="5"/>
      <c r="P3419" s="5"/>
      <c r="Q3419" s="10"/>
      <c r="R3419" s="37"/>
      <c r="S3419" s="5"/>
      <c r="T3419" s="6"/>
      <c r="U3419" s="10"/>
      <c r="V3419" s="10"/>
      <c r="W3419" s="12"/>
      <c r="X3419" s="5"/>
      <c r="Y3419" s="11"/>
      <c r="Z3419" s="2"/>
      <c r="AA3419" s="64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2"/>
      <c r="DH3419" s="1"/>
      <c r="DI3419" s="1"/>
      <c r="DJ3419" s="1"/>
      <c r="DK3419" s="1"/>
      <c r="DL3419" s="1"/>
      <c r="DM3419" s="1"/>
    </row>
    <row r="3420" spans="1:117" x14ac:dyDescent="0.2">
      <c r="A3420" s="97"/>
      <c r="B3420" s="5"/>
      <c r="C3420" s="5"/>
      <c r="D3420" s="63"/>
      <c r="E3420" s="11"/>
      <c r="F3420" s="143"/>
      <c r="G3420" s="9"/>
      <c r="H3420" s="64"/>
      <c r="I3420" s="64"/>
      <c r="J3420" s="1"/>
      <c r="K3420" s="1"/>
      <c r="L3420" s="5"/>
      <c r="M3420" s="12"/>
      <c r="N3420" s="12"/>
      <c r="O3420" s="5"/>
      <c r="P3420" s="5"/>
      <c r="Q3420" s="10"/>
      <c r="R3420" s="37"/>
      <c r="S3420" s="5"/>
      <c r="T3420" s="6"/>
      <c r="U3420" s="10"/>
      <c r="V3420" s="10"/>
      <c r="W3420" s="12"/>
      <c r="X3420" s="5"/>
      <c r="Y3420" s="11"/>
      <c r="Z3420" s="2"/>
      <c r="AA3420" s="64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2"/>
      <c r="DH3420" s="1"/>
      <c r="DI3420" s="1"/>
      <c r="DJ3420" s="1"/>
      <c r="DK3420" s="1"/>
      <c r="DL3420" s="1"/>
      <c r="DM3420" s="1"/>
    </row>
    <row r="3421" spans="1:117" x14ac:dyDescent="0.2">
      <c r="A3421" s="97"/>
      <c r="B3421" s="5"/>
      <c r="C3421" s="5"/>
      <c r="D3421" s="63"/>
      <c r="E3421" s="11"/>
      <c r="F3421" s="143"/>
      <c r="G3421" s="9"/>
      <c r="H3421" s="64"/>
      <c r="I3421" s="64"/>
      <c r="J3421" s="1"/>
      <c r="K3421" s="1"/>
      <c r="L3421" s="5"/>
      <c r="M3421" s="12"/>
      <c r="N3421" s="12"/>
      <c r="O3421" s="5"/>
      <c r="P3421" s="5"/>
      <c r="Q3421" s="10"/>
      <c r="R3421" s="37"/>
      <c r="S3421" s="5"/>
      <c r="T3421" s="6"/>
      <c r="U3421" s="10"/>
      <c r="V3421" s="10"/>
      <c r="W3421" s="12"/>
      <c r="X3421" s="5"/>
      <c r="Y3421" s="11"/>
      <c r="Z3421" s="2"/>
      <c r="AA3421" s="64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2"/>
      <c r="DH3421" s="1"/>
      <c r="DI3421" s="1"/>
      <c r="DJ3421" s="1"/>
      <c r="DK3421" s="1"/>
      <c r="DL3421" s="1"/>
      <c r="DM3421" s="1"/>
    </row>
    <row r="3422" spans="1:117" x14ac:dyDescent="0.2">
      <c r="A3422" s="97"/>
      <c r="B3422" s="5"/>
      <c r="C3422" s="5"/>
      <c r="D3422" s="63"/>
      <c r="E3422" s="11"/>
      <c r="F3422" s="143"/>
      <c r="G3422" s="9"/>
      <c r="H3422" s="64"/>
      <c r="I3422" s="64"/>
      <c r="J3422" s="1"/>
      <c r="K3422" s="1"/>
      <c r="L3422" s="5"/>
      <c r="M3422" s="12"/>
      <c r="N3422" s="12"/>
      <c r="O3422" s="5"/>
      <c r="P3422" s="5"/>
      <c r="Q3422" s="10"/>
      <c r="R3422" s="37"/>
      <c r="S3422" s="5"/>
      <c r="T3422" s="6"/>
      <c r="U3422" s="10"/>
      <c r="V3422" s="10"/>
      <c r="W3422" s="12"/>
      <c r="X3422" s="5"/>
      <c r="Y3422" s="11"/>
      <c r="Z3422" s="2"/>
      <c r="AA3422" s="64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2"/>
      <c r="DH3422" s="1"/>
      <c r="DI3422" s="1"/>
      <c r="DJ3422" s="1"/>
      <c r="DK3422" s="1"/>
      <c r="DL3422" s="1"/>
      <c r="DM3422" s="1"/>
    </row>
    <row r="3423" spans="1:117" x14ac:dyDescent="0.2">
      <c r="A3423" s="97"/>
      <c r="B3423" s="5"/>
      <c r="C3423" s="5"/>
      <c r="D3423" s="63"/>
      <c r="E3423" s="11"/>
      <c r="F3423" s="143"/>
      <c r="G3423" s="9"/>
      <c r="H3423" s="64"/>
      <c r="I3423" s="64"/>
      <c r="J3423" s="1"/>
      <c r="K3423" s="1"/>
      <c r="L3423" s="5"/>
      <c r="M3423" s="12"/>
      <c r="N3423" s="12"/>
      <c r="O3423" s="5"/>
      <c r="P3423" s="5"/>
      <c r="Q3423" s="10"/>
      <c r="R3423" s="37"/>
      <c r="S3423" s="5"/>
      <c r="T3423" s="6"/>
      <c r="U3423" s="10"/>
      <c r="V3423" s="10"/>
      <c r="W3423" s="12"/>
      <c r="X3423" s="5"/>
      <c r="Y3423" s="11"/>
      <c r="Z3423" s="2"/>
      <c r="AA3423" s="64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2"/>
      <c r="DH3423" s="1"/>
      <c r="DI3423" s="1"/>
      <c r="DJ3423" s="1"/>
      <c r="DK3423" s="1"/>
      <c r="DL3423" s="1"/>
      <c r="DM3423" s="1"/>
    </row>
    <row r="3424" spans="1:117" x14ac:dyDescent="0.2">
      <c r="A3424" s="97"/>
      <c r="B3424" s="5"/>
      <c r="C3424" s="5"/>
      <c r="D3424" s="63"/>
      <c r="E3424" s="11"/>
      <c r="F3424" s="143"/>
      <c r="G3424" s="9"/>
      <c r="H3424" s="64"/>
      <c r="I3424" s="64"/>
      <c r="J3424" s="1"/>
      <c r="K3424" s="1"/>
      <c r="L3424" s="5"/>
      <c r="M3424" s="12"/>
      <c r="N3424" s="12"/>
      <c r="O3424" s="5"/>
      <c r="P3424" s="5"/>
      <c r="Q3424" s="10"/>
      <c r="R3424" s="37"/>
      <c r="S3424" s="5"/>
      <c r="T3424" s="6"/>
      <c r="U3424" s="10"/>
      <c r="V3424" s="10"/>
      <c r="W3424" s="12"/>
      <c r="X3424" s="5"/>
      <c r="Y3424" s="11"/>
      <c r="Z3424" s="2"/>
      <c r="AA3424" s="64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2"/>
      <c r="DH3424" s="1"/>
      <c r="DI3424" s="1"/>
      <c r="DJ3424" s="1"/>
      <c r="DK3424" s="1"/>
      <c r="DL3424" s="1"/>
      <c r="DM3424" s="1"/>
    </row>
    <row r="3425" spans="1:117" x14ac:dyDescent="0.2">
      <c r="A3425" s="97"/>
      <c r="B3425" s="5"/>
      <c r="C3425" s="5"/>
      <c r="D3425" s="63"/>
      <c r="E3425" s="11"/>
      <c r="F3425" s="143"/>
      <c r="G3425" s="9"/>
      <c r="H3425" s="64"/>
      <c r="I3425" s="64"/>
      <c r="J3425" s="1"/>
      <c r="K3425" s="1"/>
      <c r="L3425" s="5"/>
      <c r="M3425" s="12"/>
      <c r="N3425" s="12"/>
      <c r="O3425" s="5"/>
      <c r="P3425" s="5"/>
      <c r="Q3425" s="10"/>
      <c r="R3425" s="37"/>
      <c r="S3425" s="5"/>
      <c r="T3425" s="6"/>
      <c r="U3425" s="10"/>
      <c r="V3425" s="10"/>
      <c r="W3425" s="12"/>
      <c r="X3425" s="5"/>
      <c r="Y3425" s="11"/>
      <c r="Z3425" s="2"/>
      <c r="AA3425" s="64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2"/>
      <c r="DH3425" s="1"/>
      <c r="DI3425" s="1"/>
      <c r="DJ3425" s="1"/>
      <c r="DK3425" s="1"/>
      <c r="DL3425" s="1"/>
      <c r="DM3425" s="1"/>
    </row>
    <row r="3426" spans="1:117" x14ac:dyDescent="0.2">
      <c r="A3426" s="97"/>
      <c r="B3426" s="5"/>
      <c r="C3426" s="5"/>
      <c r="D3426" s="63"/>
      <c r="E3426" s="11"/>
      <c r="F3426" s="143"/>
      <c r="G3426" s="9"/>
      <c r="H3426" s="64"/>
      <c r="I3426" s="64"/>
      <c r="J3426" s="1"/>
      <c r="K3426" s="1"/>
      <c r="L3426" s="5"/>
      <c r="M3426" s="12"/>
      <c r="N3426" s="12"/>
      <c r="O3426" s="5"/>
      <c r="P3426" s="5"/>
      <c r="Q3426" s="10"/>
      <c r="R3426" s="37"/>
      <c r="S3426" s="5"/>
      <c r="T3426" s="6"/>
      <c r="U3426" s="10"/>
      <c r="V3426" s="10"/>
      <c r="W3426" s="12"/>
      <c r="X3426" s="5"/>
      <c r="Y3426" s="11"/>
      <c r="Z3426" s="2"/>
      <c r="AA3426" s="64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2"/>
      <c r="DH3426" s="1"/>
      <c r="DI3426" s="1"/>
      <c r="DJ3426" s="1"/>
      <c r="DK3426" s="1"/>
      <c r="DL3426" s="1"/>
      <c r="DM3426" s="1"/>
    </row>
    <row r="3427" spans="1:117" x14ac:dyDescent="0.2">
      <c r="A3427" s="97"/>
      <c r="B3427" s="5"/>
      <c r="C3427" s="5"/>
      <c r="D3427" s="63"/>
      <c r="E3427" s="11"/>
      <c r="F3427" s="143"/>
      <c r="G3427" s="9"/>
      <c r="H3427" s="64"/>
      <c r="I3427" s="64"/>
      <c r="J3427" s="1"/>
      <c r="K3427" s="1"/>
      <c r="L3427" s="5"/>
      <c r="M3427" s="12"/>
      <c r="N3427" s="12"/>
      <c r="O3427" s="5"/>
      <c r="P3427" s="5"/>
      <c r="Q3427" s="10"/>
      <c r="R3427" s="37"/>
      <c r="S3427" s="5"/>
      <c r="T3427" s="6"/>
      <c r="U3427" s="10"/>
      <c r="V3427" s="10"/>
      <c r="W3427" s="12"/>
      <c r="X3427" s="5"/>
      <c r="Y3427" s="11"/>
      <c r="Z3427" s="2"/>
      <c r="AA3427" s="64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2"/>
      <c r="DH3427" s="1"/>
      <c r="DI3427" s="1"/>
      <c r="DJ3427" s="1"/>
      <c r="DK3427" s="1"/>
      <c r="DL3427" s="1"/>
      <c r="DM3427" s="1"/>
    </row>
    <row r="3428" spans="1:117" x14ac:dyDescent="0.2">
      <c r="A3428" s="97"/>
      <c r="B3428" s="5"/>
      <c r="C3428" s="5"/>
      <c r="D3428" s="63"/>
      <c r="E3428" s="11"/>
      <c r="F3428" s="143"/>
      <c r="G3428" s="9"/>
      <c r="H3428" s="64"/>
      <c r="I3428" s="64"/>
      <c r="J3428" s="1"/>
      <c r="K3428" s="1"/>
      <c r="L3428" s="5"/>
      <c r="M3428" s="12"/>
      <c r="N3428" s="12"/>
      <c r="O3428" s="5"/>
      <c r="P3428" s="5"/>
      <c r="Q3428" s="10"/>
      <c r="R3428" s="37"/>
      <c r="S3428" s="5"/>
      <c r="T3428" s="6"/>
      <c r="U3428" s="10"/>
      <c r="V3428" s="10"/>
      <c r="W3428" s="12"/>
      <c r="X3428" s="5"/>
      <c r="Y3428" s="11"/>
      <c r="Z3428" s="2"/>
      <c r="AA3428" s="64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2"/>
      <c r="DH3428" s="1"/>
      <c r="DI3428" s="1"/>
      <c r="DJ3428" s="1"/>
      <c r="DK3428" s="1"/>
      <c r="DL3428" s="1"/>
      <c r="DM3428" s="1"/>
    </row>
    <row r="3429" spans="1:117" x14ac:dyDescent="0.2">
      <c r="A3429" s="97"/>
      <c r="B3429" s="5"/>
      <c r="C3429" s="5"/>
      <c r="D3429" s="63"/>
      <c r="E3429" s="11"/>
      <c r="F3429" s="143"/>
      <c r="G3429" s="9"/>
      <c r="H3429" s="64"/>
      <c r="I3429" s="64"/>
      <c r="J3429" s="1"/>
      <c r="K3429" s="1"/>
      <c r="L3429" s="5"/>
      <c r="M3429" s="12"/>
      <c r="N3429" s="12"/>
      <c r="O3429" s="5"/>
      <c r="P3429" s="5"/>
      <c r="Q3429" s="10"/>
      <c r="R3429" s="37"/>
      <c r="S3429" s="5"/>
      <c r="T3429" s="6"/>
      <c r="U3429" s="10"/>
      <c r="V3429" s="10"/>
      <c r="W3429" s="12"/>
      <c r="X3429" s="5"/>
      <c r="Y3429" s="11"/>
      <c r="Z3429" s="2"/>
      <c r="AA3429" s="64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2"/>
      <c r="DH3429" s="1"/>
      <c r="DI3429" s="1"/>
      <c r="DJ3429" s="1"/>
      <c r="DK3429" s="1"/>
      <c r="DL3429" s="1"/>
      <c r="DM3429" s="1"/>
    </row>
    <row r="3430" spans="1:117" x14ac:dyDescent="0.2">
      <c r="A3430" s="97"/>
      <c r="B3430" s="5"/>
      <c r="C3430" s="5"/>
      <c r="D3430" s="63"/>
      <c r="E3430" s="11"/>
      <c r="F3430" s="143"/>
      <c r="G3430" s="9"/>
      <c r="H3430" s="64"/>
      <c r="I3430" s="64"/>
      <c r="J3430" s="1"/>
      <c r="K3430" s="1"/>
      <c r="L3430" s="5"/>
      <c r="M3430" s="12"/>
      <c r="N3430" s="12"/>
      <c r="O3430" s="5"/>
      <c r="P3430" s="5"/>
      <c r="Q3430" s="10"/>
      <c r="R3430" s="37"/>
      <c r="S3430" s="5"/>
      <c r="T3430" s="6"/>
      <c r="U3430" s="10"/>
      <c r="V3430" s="10"/>
      <c r="W3430" s="12"/>
      <c r="X3430" s="5"/>
      <c r="Y3430" s="11"/>
      <c r="Z3430" s="2"/>
      <c r="AA3430" s="64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2"/>
      <c r="DH3430" s="1"/>
      <c r="DI3430" s="1"/>
      <c r="DJ3430" s="1"/>
      <c r="DK3430" s="1"/>
      <c r="DL3430" s="1"/>
      <c r="DM3430" s="1"/>
    </row>
    <row r="3431" spans="1:117" x14ac:dyDescent="0.2">
      <c r="A3431" s="97"/>
      <c r="B3431" s="5"/>
      <c r="C3431" s="5"/>
      <c r="D3431" s="63"/>
      <c r="E3431" s="11"/>
      <c r="F3431" s="143"/>
      <c r="G3431" s="9"/>
      <c r="H3431" s="64"/>
      <c r="I3431" s="64"/>
      <c r="J3431" s="1"/>
      <c r="K3431" s="1"/>
      <c r="L3431" s="5"/>
      <c r="M3431" s="12"/>
      <c r="N3431" s="12"/>
      <c r="O3431" s="5"/>
      <c r="P3431" s="5"/>
      <c r="Q3431" s="10"/>
      <c r="R3431" s="37"/>
      <c r="S3431" s="5"/>
      <c r="T3431" s="6"/>
      <c r="U3431" s="10"/>
      <c r="V3431" s="10"/>
      <c r="W3431" s="12"/>
      <c r="X3431" s="5"/>
      <c r="Y3431" s="11"/>
      <c r="Z3431" s="2"/>
      <c r="AA3431" s="64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2"/>
      <c r="DH3431" s="1"/>
      <c r="DI3431" s="1"/>
      <c r="DJ3431" s="1"/>
      <c r="DK3431" s="1"/>
      <c r="DL3431" s="1"/>
      <c r="DM3431" s="1"/>
    </row>
    <row r="3432" spans="1:117" x14ac:dyDescent="0.2">
      <c r="A3432" s="97"/>
      <c r="B3432" s="5"/>
      <c r="C3432" s="5"/>
      <c r="D3432" s="63"/>
      <c r="E3432" s="11"/>
      <c r="F3432" s="143"/>
      <c r="G3432" s="9"/>
      <c r="H3432" s="64"/>
      <c r="I3432" s="64"/>
      <c r="J3432" s="1"/>
      <c r="K3432" s="1"/>
      <c r="L3432" s="5"/>
      <c r="M3432" s="12"/>
      <c r="N3432" s="12"/>
      <c r="O3432" s="5"/>
      <c r="P3432" s="5"/>
      <c r="Q3432" s="10"/>
      <c r="R3432" s="37"/>
      <c r="S3432" s="5"/>
      <c r="T3432" s="6"/>
      <c r="U3432" s="10"/>
      <c r="V3432" s="10"/>
      <c r="W3432" s="12"/>
      <c r="X3432" s="5"/>
      <c r="Y3432" s="11"/>
      <c r="Z3432" s="2"/>
      <c r="AA3432" s="64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2"/>
      <c r="DH3432" s="1"/>
      <c r="DI3432" s="1"/>
      <c r="DJ3432" s="1"/>
      <c r="DK3432" s="1"/>
      <c r="DL3432" s="1"/>
      <c r="DM3432" s="1"/>
    </row>
    <row r="3433" spans="1:117" x14ac:dyDescent="0.2">
      <c r="A3433" s="97"/>
      <c r="B3433" s="5"/>
      <c r="C3433" s="5"/>
      <c r="D3433" s="63"/>
      <c r="E3433" s="11"/>
      <c r="F3433" s="143"/>
      <c r="G3433" s="9"/>
      <c r="H3433" s="64"/>
      <c r="I3433" s="64"/>
      <c r="J3433" s="1"/>
      <c r="K3433" s="1"/>
      <c r="L3433" s="5"/>
      <c r="M3433" s="12"/>
      <c r="N3433" s="12"/>
      <c r="O3433" s="5"/>
      <c r="P3433" s="5"/>
      <c r="Q3433" s="10"/>
      <c r="R3433" s="37"/>
      <c r="S3433" s="5"/>
      <c r="T3433" s="6"/>
      <c r="U3433" s="10"/>
      <c r="V3433" s="10"/>
      <c r="W3433" s="12"/>
      <c r="X3433" s="5"/>
      <c r="Y3433" s="11"/>
      <c r="Z3433" s="2"/>
      <c r="AA3433" s="64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2"/>
      <c r="DH3433" s="1"/>
      <c r="DI3433" s="1"/>
      <c r="DJ3433" s="1"/>
      <c r="DK3433" s="1"/>
      <c r="DL3433" s="1"/>
      <c r="DM3433" s="1"/>
    </row>
    <row r="3434" spans="1:117" x14ac:dyDescent="0.2">
      <c r="A3434" s="97"/>
      <c r="B3434" s="5"/>
      <c r="C3434" s="5"/>
      <c r="D3434" s="63"/>
      <c r="E3434" s="11"/>
      <c r="F3434" s="143"/>
      <c r="G3434" s="9"/>
      <c r="H3434" s="64"/>
      <c r="I3434" s="64"/>
      <c r="J3434" s="1"/>
      <c r="K3434" s="1"/>
      <c r="L3434" s="5"/>
      <c r="M3434" s="12"/>
      <c r="N3434" s="12"/>
      <c r="O3434" s="5"/>
      <c r="P3434" s="5"/>
      <c r="Q3434" s="10"/>
      <c r="R3434" s="37"/>
      <c r="S3434" s="5"/>
      <c r="T3434" s="6"/>
      <c r="U3434" s="10"/>
      <c r="V3434" s="10"/>
      <c r="W3434" s="12"/>
      <c r="X3434" s="5"/>
      <c r="Y3434" s="11"/>
      <c r="Z3434" s="2"/>
      <c r="AA3434" s="64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2"/>
      <c r="DH3434" s="1"/>
      <c r="DI3434" s="1"/>
      <c r="DJ3434" s="1"/>
      <c r="DK3434" s="1"/>
      <c r="DL3434" s="1"/>
      <c r="DM3434" s="1"/>
    </row>
    <row r="3435" spans="1:117" x14ac:dyDescent="0.2">
      <c r="A3435" s="97"/>
      <c r="B3435" s="5"/>
      <c r="C3435" s="5"/>
      <c r="D3435" s="63"/>
      <c r="E3435" s="11"/>
      <c r="F3435" s="143"/>
      <c r="G3435" s="9"/>
      <c r="H3435" s="64"/>
      <c r="I3435" s="64"/>
      <c r="J3435" s="1"/>
      <c r="K3435" s="1"/>
      <c r="L3435" s="5"/>
      <c r="M3435" s="12"/>
      <c r="N3435" s="12"/>
      <c r="O3435" s="5"/>
      <c r="P3435" s="5"/>
      <c r="Q3435" s="10"/>
      <c r="R3435" s="37"/>
      <c r="S3435" s="5"/>
      <c r="T3435" s="6"/>
      <c r="U3435" s="10"/>
      <c r="V3435" s="10"/>
      <c r="W3435" s="12"/>
      <c r="X3435" s="5"/>
      <c r="Y3435" s="11"/>
      <c r="Z3435" s="2"/>
      <c r="AA3435" s="64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2"/>
      <c r="DH3435" s="1"/>
      <c r="DI3435" s="1"/>
      <c r="DJ3435" s="1"/>
      <c r="DK3435" s="1"/>
      <c r="DL3435" s="1"/>
      <c r="DM3435" s="1"/>
    </row>
    <row r="3436" spans="1:117" x14ac:dyDescent="0.2">
      <c r="A3436" s="97"/>
      <c r="B3436" s="5"/>
      <c r="C3436" s="5"/>
      <c r="D3436" s="63"/>
      <c r="E3436" s="11"/>
      <c r="F3436" s="143"/>
      <c r="G3436" s="9"/>
      <c r="H3436" s="64"/>
      <c r="I3436" s="64"/>
      <c r="J3436" s="1"/>
      <c r="K3436" s="1"/>
      <c r="L3436" s="5"/>
      <c r="M3436" s="12"/>
      <c r="N3436" s="12"/>
      <c r="O3436" s="5"/>
      <c r="P3436" s="5"/>
      <c r="Q3436" s="10"/>
      <c r="R3436" s="37"/>
      <c r="S3436" s="5"/>
      <c r="T3436" s="6"/>
      <c r="U3436" s="10"/>
      <c r="V3436" s="10"/>
      <c r="W3436" s="12"/>
      <c r="X3436" s="5"/>
      <c r="Y3436" s="11"/>
      <c r="Z3436" s="2"/>
      <c r="AA3436" s="64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2"/>
      <c r="DH3436" s="1"/>
      <c r="DI3436" s="1"/>
      <c r="DJ3436" s="1"/>
      <c r="DK3436" s="1"/>
      <c r="DL3436" s="1"/>
      <c r="DM3436" s="1"/>
    </row>
    <row r="3437" spans="1:117" x14ac:dyDescent="0.2">
      <c r="A3437" s="97"/>
      <c r="B3437" s="5"/>
      <c r="C3437" s="5"/>
      <c r="D3437" s="63"/>
      <c r="E3437" s="11"/>
      <c r="F3437" s="143"/>
      <c r="G3437" s="9"/>
      <c r="H3437" s="64"/>
      <c r="I3437" s="64"/>
      <c r="J3437" s="1"/>
      <c r="K3437" s="1"/>
      <c r="L3437" s="5"/>
      <c r="M3437" s="12"/>
      <c r="N3437" s="12"/>
      <c r="O3437" s="5"/>
      <c r="P3437" s="5"/>
      <c r="Q3437" s="10"/>
      <c r="R3437" s="37"/>
      <c r="S3437" s="5"/>
      <c r="T3437" s="6"/>
      <c r="U3437" s="10"/>
      <c r="V3437" s="10"/>
      <c r="W3437" s="12"/>
      <c r="X3437" s="5"/>
      <c r="Y3437" s="11"/>
      <c r="Z3437" s="2"/>
      <c r="AA3437" s="64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2"/>
      <c r="DH3437" s="1"/>
      <c r="DI3437" s="1"/>
      <c r="DJ3437" s="1"/>
      <c r="DK3437" s="1"/>
      <c r="DL3437" s="1"/>
      <c r="DM3437" s="1"/>
    </row>
    <row r="3438" spans="1:117" x14ac:dyDescent="0.2">
      <c r="A3438" s="97"/>
      <c r="B3438" s="5"/>
      <c r="C3438" s="5"/>
      <c r="D3438" s="63"/>
      <c r="E3438" s="11"/>
      <c r="F3438" s="143"/>
      <c r="G3438" s="9"/>
      <c r="H3438" s="64"/>
      <c r="I3438" s="64"/>
      <c r="J3438" s="1"/>
      <c r="K3438" s="1"/>
      <c r="L3438" s="5"/>
      <c r="M3438" s="12"/>
      <c r="N3438" s="12"/>
      <c r="O3438" s="5"/>
      <c r="P3438" s="5"/>
      <c r="Q3438" s="10"/>
      <c r="R3438" s="37"/>
      <c r="S3438" s="5"/>
      <c r="T3438" s="6"/>
      <c r="U3438" s="10"/>
      <c r="V3438" s="10"/>
      <c r="W3438" s="12"/>
      <c r="X3438" s="5"/>
      <c r="Y3438" s="11"/>
      <c r="Z3438" s="2"/>
      <c r="AA3438" s="64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2"/>
      <c r="DH3438" s="1"/>
      <c r="DI3438" s="1"/>
      <c r="DJ3438" s="1"/>
      <c r="DK3438" s="1"/>
      <c r="DL3438" s="1"/>
      <c r="DM3438" s="1"/>
    </row>
    <row r="3439" spans="1:117" x14ac:dyDescent="0.2">
      <c r="A3439" s="97"/>
      <c r="B3439" s="5"/>
      <c r="C3439" s="5"/>
      <c r="D3439" s="63"/>
      <c r="E3439" s="11"/>
      <c r="F3439" s="143"/>
      <c r="G3439" s="9"/>
      <c r="H3439" s="64"/>
      <c r="I3439" s="64"/>
      <c r="J3439" s="1"/>
      <c r="K3439" s="1"/>
      <c r="L3439" s="5"/>
      <c r="M3439" s="12"/>
      <c r="N3439" s="12"/>
      <c r="O3439" s="5"/>
      <c r="P3439" s="5"/>
      <c r="Q3439" s="10"/>
      <c r="R3439" s="37"/>
      <c r="S3439" s="5"/>
      <c r="T3439" s="6"/>
      <c r="U3439" s="10"/>
      <c r="V3439" s="10"/>
      <c r="W3439" s="12"/>
      <c r="X3439" s="5"/>
      <c r="Y3439" s="11"/>
      <c r="Z3439" s="2"/>
      <c r="AA3439" s="64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2"/>
      <c r="DH3439" s="1"/>
      <c r="DI3439" s="1"/>
      <c r="DJ3439" s="1"/>
      <c r="DK3439" s="1"/>
      <c r="DL3439" s="1"/>
      <c r="DM3439" s="1"/>
    </row>
    <row r="3440" spans="1:117" x14ac:dyDescent="0.2">
      <c r="A3440" s="97"/>
      <c r="B3440" s="5"/>
      <c r="C3440" s="5"/>
      <c r="D3440" s="63"/>
      <c r="E3440" s="11"/>
      <c r="F3440" s="143"/>
      <c r="G3440" s="9"/>
      <c r="H3440" s="64"/>
      <c r="I3440" s="64"/>
      <c r="J3440" s="1"/>
      <c r="K3440" s="1"/>
      <c r="L3440" s="5"/>
      <c r="M3440" s="12"/>
      <c r="N3440" s="12"/>
      <c r="O3440" s="5"/>
      <c r="P3440" s="5"/>
      <c r="Q3440" s="10"/>
      <c r="R3440" s="37"/>
      <c r="S3440" s="5"/>
      <c r="T3440" s="6"/>
      <c r="U3440" s="10"/>
      <c r="V3440" s="10"/>
      <c r="W3440" s="12"/>
      <c r="X3440" s="5"/>
      <c r="Y3440" s="11"/>
      <c r="Z3440" s="2"/>
      <c r="AA3440" s="64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2"/>
      <c r="DH3440" s="1"/>
      <c r="DI3440" s="1"/>
      <c r="DJ3440" s="1"/>
      <c r="DK3440" s="1"/>
      <c r="DL3440" s="1"/>
      <c r="DM3440" s="1"/>
    </row>
    <row r="3441" spans="1:117" x14ac:dyDescent="0.2">
      <c r="A3441" s="97"/>
      <c r="B3441" s="5"/>
      <c r="C3441" s="5"/>
      <c r="D3441" s="63"/>
      <c r="E3441" s="11"/>
      <c r="F3441" s="143"/>
      <c r="G3441" s="9"/>
      <c r="H3441" s="64"/>
      <c r="I3441" s="64"/>
      <c r="J3441" s="1"/>
      <c r="K3441" s="1"/>
      <c r="L3441" s="5"/>
      <c r="M3441" s="12"/>
      <c r="N3441" s="12"/>
      <c r="O3441" s="5"/>
      <c r="P3441" s="5"/>
      <c r="Q3441" s="10"/>
      <c r="R3441" s="37"/>
      <c r="S3441" s="5"/>
      <c r="T3441" s="6"/>
      <c r="U3441" s="10"/>
      <c r="V3441" s="10"/>
      <c r="W3441" s="12"/>
      <c r="X3441" s="5"/>
      <c r="Y3441" s="11"/>
      <c r="Z3441" s="2"/>
      <c r="AA3441" s="64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2"/>
      <c r="DH3441" s="1"/>
      <c r="DI3441" s="1"/>
      <c r="DJ3441" s="1"/>
      <c r="DK3441" s="1"/>
      <c r="DL3441" s="1"/>
      <c r="DM3441" s="1"/>
    </row>
    <row r="3442" spans="1:117" x14ac:dyDescent="0.2">
      <c r="A3442" s="97"/>
      <c r="B3442" s="5"/>
      <c r="C3442" s="5"/>
      <c r="D3442" s="63"/>
      <c r="E3442" s="11"/>
      <c r="F3442" s="143"/>
      <c r="G3442" s="9"/>
      <c r="H3442" s="64"/>
      <c r="I3442" s="64"/>
      <c r="J3442" s="1"/>
      <c r="K3442" s="1"/>
      <c r="L3442" s="5"/>
      <c r="M3442" s="12"/>
      <c r="N3442" s="12"/>
      <c r="O3442" s="5"/>
      <c r="P3442" s="5"/>
      <c r="Q3442" s="10"/>
      <c r="R3442" s="37"/>
      <c r="S3442" s="5"/>
      <c r="T3442" s="6"/>
      <c r="U3442" s="10"/>
      <c r="V3442" s="10"/>
      <c r="W3442" s="12"/>
      <c r="X3442" s="5"/>
      <c r="Y3442" s="11"/>
      <c r="Z3442" s="2"/>
      <c r="AA3442" s="64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2"/>
      <c r="DH3442" s="1"/>
      <c r="DI3442" s="1"/>
      <c r="DJ3442" s="1"/>
      <c r="DK3442" s="1"/>
      <c r="DL3442" s="1"/>
      <c r="DM3442" s="1"/>
    </row>
    <row r="3443" spans="1:117" x14ac:dyDescent="0.2">
      <c r="A3443" s="97"/>
      <c r="B3443" s="5"/>
      <c r="C3443" s="5"/>
      <c r="D3443" s="63"/>
      <c r="E3443" s="11"/>
      <c r="F3443" s="143"/>
      <c r="G3443" s="9"/>
      <c r="H3443" s="64"/>
      <c r="I3443" s="64"/>
      <c r="J3443" s="1"/>
      <c r="K3443" s="1"/>
      <c r="L3443" s="5"/>
      <c r="M3443" s="12"/>
      <c r="N3443" s="12"/>
      <c r="O3443" s="5"/>
      <c r="P3443" s="5"/>
      <c r="Q3443" s="10"/>
      <c r="R3443" s="37"/>
      <c r="S3443" s="5"/>
      <c r="T3443" s="6"/>
      <c r="U3443" s="10"/>
      <c r="V3443" s="10"/>
      <c r="W3443" s="12"/>
      <c r="X3443" s="5"/>
      <c r="Y3443" s="11"/>
      <c r="Z3443" s="2"/>
      <c r="AA3443" s="64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2"/>
      <c r="DH3443" s="1"/>
      <c r="DI3443" s="1"/>
      <c r="DJ3443" s="1"/>
      <c r="DK3443" s="1"/>
      <c r="DL3443" s="1"/>
      <c r="DM3443" s="1"/>
    </row>
    <row r="3444" spans="1:117" x14ac:dyDescent="0.2">
      <c r="A3444" s="97"/>
      <c r="B3444" s="5"/>
      <c r="C3444" s="5"/>
      <c r="D3444" s="63"/>
      <c r="E3444" s="11"/>
      <c r="F3444" s="143"/>
      <c r="G3444" s="9"/>
      <c r="H3444" s="64"/>
      <c r="I3444" s="64"/>
      <c r="J3444" s="1"/>
      <c r="K3444" s="1"/>
      <c r="L3444" s="5"/>
      <c r="M3444" s="12"/>
      <c r="N3444" s="12"/>
      <c r="O3444" s="5"/>
      <c r="P3444" s="5"/>
      <c r="Q3444" s="10"/>
      <c r="R3444" s="37"/>
      <c r="S3444" s="5"/>
      <c r="T3444" s="6"/>
      <c r="U3444" s="10"/>
      <c r="V3444" s="10"/>
      <c r="W3444" s="12"/>
      <c r="X3444" s="5"/>
      <c r="Y3444" s="11"/>
      <c r="Z3444" s="2"/>
      <c r="AA3444" s="64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2"/>
      <c r="DH3444" s="1"/>
      <c r="DI3444" s="1"/>
      <c r="DJ3444" s="1"/>
      <c r="DK3444" s="1"/>
      <c r="DL3444" s="1"/>
      <c r="DM3444" s="1"/>
    </row>
    <row r="3445" spans="1:117" x14ac:dyDescent="0.2">
      <c r="A3445" s="97"/>
      <c r="B3445" s="5"/>
      <c r="C3445" s="5"/>
      <c r="D3445" s="63"/>
      <c r="E3445" s="11"/>
      <c r="F3445" s="143"/>
      <c r="G3445" s="9"/>
      <c r="H3445" s="64"/>
      <c r="I3445" s="64"/>
      <c r="J3445" s="1"/>
      <c r="K3445" s="1"/>
      <c r="L3445" s="5"/>
      <c r="M3445" s="12"/>
      <c r="N3445" s="12"/>
      <c r="O3445" s="5"/>
      <c r="P3445" s="5"/>
      <c r="Q3445" s="10"/>
      <c r="R3445" s="37"/>
      <c r="S3445" s="5"/>
      <c r="T3445" s="6"/>
      <c r="U3445" s="10"/>
      <c r="V3445" s="10"/>
      <c r="W3445" s="12"/>
      <c r="X3445" s="5"/>
      <c r="Y3445" s="11"/>
      <c r="Z3445" s="2"/>
      <c r="AA3445" s="64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2"/>
      <c r="DH3445" s="1"/>
      <c r="DI3445" s="1"/>
      <c r="DJ3445" s="1"/>
      <c r="DK3445" s="1"/>
      <c r="DL3445" s="1"/>
      <c r="DM3445" s="1"/>
    </row>
    <row r="3446" spans="1:117" x14ac:dyDescent="0.2">
      <c r="A3446" s="97"/>
      <c r="B3446" s="5"/>
      <c r="C3446" s="5"/>
      <c r="D3446" s="63"/>
      <c r="E3446" s="11"/>
      <c r="F3446" s="143"/>
      <c r="G3446" s="9"/>
      <c r="H3446" s="64"/>
      <c r="I3446" s="64"/>
      <c r="J3446" s="1"/>
      <c r="K3446" s="1"/>
      <c r="L3446" s="5"/>
      <c r="M3446" s="12"/>
      <c r="N3446" s="12"/>
      <c r="O3446" s="5"/>
      <c r="P3446" s="5"/>
      <c r="Q3446" s="10"/>
      <c r="R3446" s="37"/>
      <c r="S3446" s="5"/>
      <c r="T3446" s="6"/>
      <c r="U3446" s="10"/>
      <c r="V3446" s="10"/>
      <c r="W3446" s="12"/>
      <c r="X3446" s="5"/>
      <c r="Y3446" s="11"/>
      <c r="Z3446" s="2"/>
      <c r="AA3446" s="64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2"/>
      <c r="DH3446" s="1"/>
      <c r="DI3446" s="1"/>
      <c r="DJ3446" s="1"/>
      <c r="DK3446" s="1"/>
      <c r="DL3446" s="1"/>
      <c r="DM3446" s="1"/>
    </row>
    <row r="3447" spans="1:117" x14ac:dyDescent="0.2">
      <c r="A3447" s="97"/>
      <c r="B3447" s="5"/>
      <c r="C3447" s="5"/>
      <c r="D3447" s="63"/>
      <c r="E3447" s="11"/>
      <c r="F3447" s="143"/>
      <c r="G3447" s="9"/>
      <c r="H3447" s="64"/>
      <c r="I3447" s="64"/>
      <c r="J3447" s="1"/>
      <c r="K3447" s="1"/>
      <c r="L3447" s="5"/>
      <c r="M3447" s="12"/>
      <c r="N3447" s="12"/>
      <c r="O3447" s="5"/>
      <c r="P3447" s="5"/>
      <c r="Q3447" s="10"/>
      <c r="R3447" s="37"/>
      <c r="S3447" s="5"/>
      <c r="T3447" s="6"/>
      <c r="U3447" s="10"/>
      <c r="V3447" s="10"/>
      <c r="W3447" s="12"/>
      <c r="X3447" s="5"/>
      <c r="Y3447" s="11"/>
      <c r="Z3447" s="2"/>
      <c r="AA3447" s="64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2"/>
      <c r="DH3447" s="1"/>
      <c r="DI3447" s="1"/>
      <c r="DJ3447" s="1"/>
      <c r="DK3447" s="1"/>
      <c r="DL3447" s="1"/>
      <c r="DM3447" s="1"/>
    </row>
    <row r="3448" spans="1:117" x14ac:dyDescent="0.2">
      <c r="A3448" s="97"/>
      <c r="B3448" s="5"/>
      <c r="C3448" s="5"/>
      <c r="D3448" s="63"/>
      <c r="E3448" s="11"/>
      <c r="F3448" s="143"/>
      <c r="G3448" s="9"/>
      <c r="H3448" s="64"/>
      <c r="I3448" s="64"/>
      <c r="J3448" s="1"/>
      <c r="K3448" s="1"/>
      <c r="L3448" s="5"/>
      <c r="M3448" s="12"/>
      <c r="N3448" s="12"/>
      <c r="O3448" s="5"/>
      <c r="P3448" s="5"/>
      <c r="Q3448" s="10"/>
      <c r="R3448" s="37"/>
      <c r="S3448" s="5"/>
      <c r="T3448" s="6"/>
      <c r="U3448" s="10"/>
      <c r="V3448" s="10"/>
      <c r="W3448" s="12"/>
      <c r="X3448" s="5"/>
      <c r="Y3448" s="11"/>
      <c r="Z3448" s="2"/>
      <c r="AA3448" s="64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2"/>
      <c r="DH3448" s="1"/>
      <c r="DI3448" s="1"/>
      <c r="DJ3448" s="1"/>
      <c r="DK3448" s="1"/>
      <c r="DL3448" s="1"/>
      <c r="DM3448" s="1"/>
    </row>
    <row r="3449" spans="1:117" x14ac:dyDescent="0.2">
      <c r="A3449" s="97"/>
      <c r="B3449" s="5"/>
      <c r="C3449" s="5"/>
      <c r="D3449" s="63"/>
      <c r="E3449" s="11"/>
      <c r="F3449" s="143"/>
      <c r="G3449" s="9"/>
      <c r="H3449" s="64"/>
      <c r="I3449" s="64"/>
      <c r="J3449" s="1"/>
      <c r="K3449" s="1"/>
      <c r="L3449" s="5"/>
      <c r="M3449" s="12"/>
      <c r="N3449" s="12"/>
      <c r="O3449" s="5"/>
      <c r="P3449" s="5"/>
      <c r="Q3449" s="10"/>
      <c r="R3449" s="37"/>
      <c r="S3449" s="5"/>
      <c r="T3449" s="6"/>
      <c r="U3449" s="10"/>
      <c r="V3449" s="10"/>
      <c r="W3449" s="12"/>
      <c r="X3449" s="5"/>
      <c r="Y3449" s="11"/>
      <c r="Z3449" s="2"/>
      <c r="AA3449" s="64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2"/>
      <c r="DH3449" s="1"/>
      <c r="DI3449" s="1"/>
      <c r="DJ3449" s="1"/>
      <c r="DK3449" s="1"/>
      <c r="DL3449" s="1"/>
      <c r="DM3449" s="1"/>
    </row>
    <row r="3450" spans="1:117" x14ac:dyDescent="0.2">
      <c r="A3450" s="97"/>
      <c r="B3450" s="5"/>
      <c r="C3450" s="5"/>
      <c r="D3450" s="63"/>
      <c r="E3450" s="11"/>
      <c r="F3450" s="143"/>
      <c r="G3450" s="9"/>
      <c r="H3450" s="64"/>
      <c r="I3450" s="64"/>
      <c r="J3450" s="1"/>
      <c r="K3450" s="1"/>
      <c r="L3450" s="5"/>
      <c r="M3450" s="12"/>
      <c r="N3450" s="12"/>
      <c r="O3450" s="5"/>
      <c r="P3450" s="5"/>
      <c r="Q3450" s="10"/>
      <c r="R3450" s="37"/>
      <c r="S3450" s="5"/>
      <c r="T3450" s="6"/>
      <c r="U3450" s="10"/>
      <c r="V3450" s="10"/>
      <c r="W3450" s="12"/>
      <c r="X3450" s="5"/>
      <c r="Y3450" s="11"/>
      <c r="Z3450" s="2"/>
      <c r="AA3450" s="64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2"/>
      <c r="DH3450" s="1"/>
      <c r="DI3450" s="1"/>
      <c r="DJ3450" s="1"/>
      <c r="DK3450" s="1"/>
      <c r="DL3450" s="1"/>
      <c r="DM3450" s="1"/>
    </row>
    <row r="3451" spans="1:117" x14ac:dyDescent="0.2">
      <c r="A3451" s="97"/>
      <c r="B3451" s="5"/>
      <c r="C3451" s="5"/>
      <c r="D3451" s="63"/>
      <c r="E3451" s="11"/>
      <c r="F3451" s="143"/>
      <c r="G3451" s="9"/>
      <c r="H3451" s="64"/>
      <c r="I3451" s="64"/>
      <c r="J3451" s="1"/>
      <c r="K3451" s="1"/>
      <c r="L3451" s="5"/>
      <c r="M3451" s="12"/>
      <c r="N3451" s="12"/>
      <c r="O3451" s="5"/>
      <c r="P3451" s="5"/>
      <c r="Q3451" s="10"/>
      <c r="R3451" s="37"/>
      <c r="S3451" s="5"/>
      <c r="T3451" s="6"/>
      <c r="U3451" s="10"/>
      <c r="V3451" s="10"/>
      <c r="W3451" s="12"/>
      <c r="X3451" s="5"/>
      <c r="Y3451" s="11"/>
      <c r="Z3451" s="2"/>
      <c r="AA3451" s="64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2"/>
      <c r="DH3451" s="1"/>
      <c r="DI3451" s="1"/>
      <c r="DJ3451" s="1"/>
      <c r="DK3451" s="1"/>
      <c r="DL3451" s="1"/>
      <c r="DM3451" s="1"/>
    </row>
    <row r="3452" spans="1:117" x14ac:dyDescent="0.2">
      <c r="A3452" s="97"/>
      <c r="B3452" s="5"/>
      <c r="C3452" s="5"/>
      <c r="D3452" s="63"/>
      <c r="E3452" s="11"/>
      <c r="F3452" s="143"/>
      <c r="G3452" s="9"/>
      <c r="H3452" s="64"/>
      <c r="I3452" s="64"/>
      <c r="J3452" s="1"/>
      <c r="K3452" s="1"/>
      <c r="L3452" s="5"/>
      <c r="M3452" s="12"/>
      <c r="N3452" s="12"/>
      <c r="O3452" s="5"/>
      <c r="P3452" s="5"/>
      <c r="Q3452" s="10"/>
      <c r="R3452" s="37"/>
      <c r="S3452" s="5"/>
      <c r="T3452" s="6"/>
      <c r="U3452" s="10"/>
      <c r="V3452" s="10"/>
      <c r="W3452" s="12"/>
      <c r="X3452" s="5"/>
      <c r="Y3452" s="11"/>
      <c r="Z3452" s="2"/>
      <c r="AA3452" s="64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2"/>
      <c r="DH3452" s="1"/>
      <c r="DI3452" s="1"/>
      <c r="DJ3452" s="1"/>
      <c r="DK3452" s="1"/>
      <c r="DL3452" s="1"/>
      <c r="DM3452" s="1"/>
    </row>
    <row r="3453" spans="1:117" x14ac:dyDescent="0.2">
      <c r="A3453" s="97"/>
      <c r="B3453" s="5"/>
      <c r="C3453" s="5"/>
      <c r="D3453" s="63"/>
      <c r="E3453" s="11"/>
      <c r="F3453" s="143"/>
      <c r="G3453" s="9"/>
      <c r="H3453" s="64"/>
      <c r="I3453" s="64"/>
      <c r="J3453" s="1"/>
      <c r="K3453" s="1"/>
      <c r="L3453" s="5"/>
      <c r="M3453" s="12"/>
      <c r="N3453" s="12"/>
      <c r="O3453" s="5"/>
      <c r="P3453" s="5"/>
      <c r="Q3453" s="10"/>
      <c r="R3453" s="37"/>
      <c r="S3453" s="5"/>
      <c r="T3453" s="6"/>
      <c r="U3453" s="10"/>
      <c r="V3453" s="10"/>
      <c r="W3453" s="12"/>
      <c r="X3453" s="5"/>
      <c r="Y3453" s="11"/>
      <c r="Z3453" s="2"/>
      <c r="AA3453" s="64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2"/>
      <c r="DH3453" s="1"/>
      <c r="DI3453" s="1"/>
      <c r="DJ3453" s="1"/>
      <c r="DK3453" s="1"/>
      <c r="DL3453" s="1"/>
      <c r="DM3453" s="1"/>
    </row>
    <row r="3454" spans="1:117" x14ac:dyDescent="0.2">
      <c r="A3454" s="97"/>
      <c r="B3454" s="5"/>
      <c r="C3454" s="5"/>
      <c r="D3454" s="63"/>
      <c r="E3454" s="11"/>
      <c r="F3454" s="143"/>
      <c r="G3454" s="9"/>
      <c r="H3454" s="64"/>
      <c r="I3454" s="64"/>
      <c r="J3454" s="1"/>
      <c r="K3454" s="1"/>
      <c r="L3454" s="5"/>
      <c r="M3454" s="12"/>
      <c r="N3454" s="12"/>
      <c r="O3454" s="5"/>
      <c r="P3454" s="5"/>
      <c r="Q3454" s="10"/>
      <c r="R3454" s="37"/>
      <c r="S3454" s="5"/>
      <c r="T3454" s="6"/>
      <c r="U3454" s="10"/>
      <c r="V3454" s="10"/>
      <c r="W3454" s="12"/>
      <c r="X3454" s="5"/>
      <c r="Y3454" s="11"/>
      <c r="Z3454" s="2"/>
      <c r="AA3454" s="64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2"/>
      <c r="DH3454" s="1"/>
      <c r="DI3454" s="1"/>
      <c r="DJ3454" s="1"/>
      <c r="DK3454" s="1"/>
      <c r="DL3454" s="1"/>
      <c r="DM3454" s="1"/>
    </row>
    <row r="3455" spans="1:117" x14ac:dyDescent="0.2">
      <c r="A3455" s="97"/>
      <c r="B3455" s="5"/>
      <c r="C3455" s="5"/>
      <c r="D3455" s="63"/>
      <c r="E3455" s="11"/>
      <c r="F3455" s="143"/>
      <c r="G3455" s="9"/>
      <c r="H3455" s="64"/>
      <c r="I3455" s="64"/>
      <c r="J3455" s="1"/>
      <c r="K3455" s="1"/>
      <c r="L3455" s="5"/>
      <c r="M3455" s="12"/>
      <c r="N3455" s="12"/>
      <c r="O3455" s="5"/>
      <c r="P3455" s="5"/>
      <c r="Q3455" s="10"/>
      <c r="R3455" s="37"/>
      <c r="S3455" s="5"/>
      <c r="T3455" s="6"/>
      <c r="U3455" s="10"/>
      <c r="V3455" s="10"/>
      <c r="W3455" s="12"/>
      <c r="X3455" s="5"/>
      <c r="Y3455" s="11"/>
      <c r="Z3455" s="2"/>
      <c r="AA3455" s="64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2"/>
      <c r="DH3455" s="1"/>
      <c r="DI3455" s="1"/>
      <c r="DJ3455" s="1"/>
      <c r="DK3455" s="1"/>
      <c r="DL3455" s="1"/>
      <c r="DM3455" s="1"/>
    </row>
    <row r="3456" spans="1:117" x14ac:dyDescent="0.2">
      <c r="A3456" s="97"/>
      <c r="B3456" s="5"/>
      <c r="C3456" s="5"/>
      <c r="D3456" s="63"/>
      <c r="E3456" s="11"/>
      <c r="F3456" s="143"/>
      <c r="G3456" s="9"/>
      <c r="H3456" s="64"/>
      <c r="I3456" s="64"/>
      <c r="J3456" s="1"/>
      <c r="K3456" s="1"/>
      <c r="L3456" s="5"/>
      <c r="M3456" s="12"/>
      <c r="N3456" s="12"/>
      <c r="O3456" s="5"/>
      <c r="P3456" s="5"/>
      <c r="Q3456" s="10"/>
      <c r="R3456" s="37"/>
      <c r="S3456" s="5"/>
      <c r="T3456" s="6"/>
      <c r="U3456" s="10"/>
      <c r="V3456" s="10"/>
      <c r="W3456" s="12"/>
      <c r="X3456" s="5"/>
      <c r="Y3456" s="11"/>
      <c r="Z3456" s="2"/>
      <c r="AA3456" s="64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2"/>
      <c r="DH3456" s="1"/>
      <c r="DI3456" s="1"/>
      <c r="DJ3456" s="1"/>
      <c r="DK3456" s="1"/>
      <c r="DL3456" s="1"/>
      <c r="DM3456" s="1"/>
    </row>
    <row r="3457" spans="1:117" x14ac:dyDescent="0.2">
      <c r="A3457" s="97"/>
      <c r="B3457" s="5"/>
      <c r="C3457" s="5"/>
      <c r="D3457" s="63"/>
      <c r="E3457" s="11"/>
      <c r="F3457" s="143"/>
      <c r="G3457" s="9"/>
      <c r="H3457" s="64"/>
      <c r="I3457" s="64"/>
      <c r="J3457" s="1"/>
      <c r="K3457" s="1"/>
      <c r="L3457" s="5"/>
      <c r="M3457" s="12"/>
      <c r="N3457" s="12"/>
      <c r="O3457" s="5"/>
      <c r="P3457" s="5"/>
      <c r="Q3457" s="10"/>
      <c r="R3457" s="37"/>
      <c r="S3457" s="5"/>
      <c r="T3457" s="6"/>
      <c r="U3457" s="10"/>
      <c r="V3457" s="10"/>
      <c r="W3457" s="12"/>
      <c r="X3457" s="5"/>
      <c r="Y3457" s="11"/>
      <c r="Z3457" s="2"/>
      <c r="AA3457" s="64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2"/>
      <c r="DH3457" s="1"/>
      <c r="DI3457" s="1"/>
      <c r="DJ3457" s="1"/>
      <c r="DK3457" s="1"/>
      <c r="DL3457" s="1"/>
      <c r="DM3457" s="1"/>
    </row>
    <row r="3458" spans="1:117" x14ac:dyDescent="0.2">
      <c r="A3458" s="97"/>
      <c r="B3458" s="5"/>
      <c r="C3458" s="5"/>
      <c r="D3458" s="63"/>
      <c r="E3458" s="11"/>
      <c r="F3458" s="143"/>
      <c r="G3458" s="9"/>
      <c r="H3458" s="64"/>
      <c r="I3458" s="64"/>
      <c r="J3458" s="1"/>
      <c r="K3458" s="1"/>
      <c r="L3458" s="5"/>
      <c r="M3458" s="12"/>
      <c r="N3458" s="12"/>
      <c r="O3458" s="5"/>
      <c r="P3458" s="5"/>
      <c r="Q3458" s="10"/>
      <c r="R3458" s="37"/>
      <c r="S3458" s="5"/>
      <c r="T3458" s="6"/>
      <c r="U3458" s="10"/>
      <c r="V3458" s="10"/>
      <c r="W3458" s="12"/>
      <c r="X3458" s="5"/>
      <c r="Y3458" s="11"/>
      <c r="Z3458" s="2"/>
      <c r="AA3458" s="64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2"/>
      <c r="DH3458" s="1"/>
      <c r="DI3458" s="1"/>
      <c r="DJ3458" s="1"/>
      <c r="DK3458" s="1"/>
      <c r="DL3458" s="1"/>
      <c r="DM3458" s="1"/>
    </row>
    <row r="3459" spans="1:117" x14ac:dyDescent="0.2">
      <c r="A3459" s="97"/>
      <c r="B3459" s="5"/>
      <c r="C3459" s="5"/>
      <c r="D3459" s="63"/>
      <c r="E3459" s="11"/>
      <c r="F3459" s="143"/>
      <c r="G3459" s="9"/>
      <c r="H3459" s="64"/>
      <c r="I3459" s="64"/>
      <c r="J3459" s="1"/>
      <c r="K3459" s="1"/>
      <c r="L3459" s="5"/>
      <c r="M3459" s="12"/>
      <c r="N3459" s="12"/>
      <c r="O3459" s="5"/>
      <c r="P3459" s="5"/>
      <c r="Q3459" s="10"/>
      <c r="R3459" s="37"/>
      <c r="S3459" s="5"/>
      <c r="T3459" s="6"/>
      <c r="U3459" s="10"/>
      <c r="V3459" s="10"/>
      <c r="W3459" s="12"/>
      <c r="X3459" s="5"/>
      <c r="Y3459" s="11"/>
      <c r="Z3459" s="2"/>
      <c r="AA3459" s="64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2"/>
      <c r="DH3459" s="1"/>
      <c r="DI3459" s="1"/>
      <c r="DJ3459" s="1"/>
      <c r="DK3459" s="1"/>
      <c r="DL3459" s="1"/>
      <c r="DM3459" s="1"/>
    </row>
    <row r="3460" spans="1:117" x14ac:dyDescent="0.2">
      <c r="A3460" s="97"/>
      <c r="B3460" s="5"/>
      <c r="C3460" s="5"/>
      <c r="D3460" s="63"/>
      <c r="E3460" s="11"/>
      <c r="F3460" s="143"/>
      <c r="G3460" s="9"/>
      <c r="H3460" s="64"/>
      <c r="I3460" s="64"/>
      <c r="J3460" s="1"/>
      <c r="K3460" s="1"/>
      <c r="L3460" s="5"/>
      <c r="M3460" s="12"/>
      <c r="N3460" s="12"/>
      <c r="O3460" s="5"/>
      <c r="P3460" s="5"/>
      <c r="Q3460" s="10"/>
      <c r="R3460" s="37"/>
      <c r="S3460" s="5"/>
      <c r="T3460" s="6"/>
      <c r="U3460" s="10"/>
      <c r="V3460" s="10"/>
      <c r="W3460" s="12"/>
      <c r="X3460" s="5"/>
      <c r="Y3460" s="11"/>
      <c r="Z3460" s="2"/>
      <c r="AA3460" s="64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2"/>
      <c r="DH3460" s="1"/>
      <c r="DI3460" s="1"/>
      <c r="DJ3460" s="1"/>
      <c r="DK3460" s="1"/>
      <c r="DL3460" s="1"/>
      <c r="DM3460" s="1"/>
    </row>
    <row r="3461" spans="1:117" x14ac:dyDescent="0.2">
      <c r="A3461" s="97"/>
      <c r="B3461" s="5"/>
      <c r="C3461" s="5"/>
      <c r="D3461" s="63"/>
      <c r="E3461" s="11"/>
      <c r="F3461" s="143"/>
      <c r="G3461" s="9"/>
      <c r="H3461" s="64"/>
      <c r="I3461" s="64"/>
      <c r="J3461" s="1"/>
      <c r="K3461" s="1"/>
      <c r="L3461" s="5"/>
      <c r="M3461" s="12"/>
      <c r="N3461" s="12"/>
      <c r="O3461" s="5"/>
      <c r="P3461" s="5"/>
      <c r="Q3461" s="10"/>
      <c r="R3461" s="37"/>
      <c r="S3461" s="5"/>
      <c r="T3461" s="6"/>
      <c r="U3461" s="10"/>
      <c r="V3461" s="10"/>
      <c r="W3461" s="12"/>
      <c r="X3461" s="5"/>
      <c r="Y3461" s="11"/>
      <c r="Z3461" s="2"/>
      <c r="AA3461" s="64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2"/>
      <c r="DH3461" s="1"/>
      <c r="DI3461" s="1"/>
      <c r="DJ3461" s="1"/>
      <c r="DK3461" s="1"/>
      <c r="DL3461" s="1"/>
      <c r="DM3461" s="1"/>
    </row>
    <row r="3462" spans="1:117" x14ac:dyDescent="0.2">
      <c r="A3462" s="97"/>
      <c r="B3462" s="5"/>
      <c r="C3462" s="5"/>
      <c r="D3462" s="63"/>
      <c r="E3462" s="11"/>
      <c r="F3462" s="143"/>
      <c r="G3462" s="9"/>
      <c r="H3462" s="64"/>
      <c r="I3462" s="64"/>
      <c r="J3462" s="1"/>
      <c r="K3462" s="1"/>
      <c r="L3462" s="5"/>
      <c r="M3462" s="12"/>
      <c r="N3462" s="12"/>
      <c r="O3462" s="5"/>
      <c r="P3462" s="5"/>
      <c r="Q3462" s="10"/>
      <c r="R3462" s="37"/>
      <c r="S3462" s="5"/>
      <c r="T3462" s="6"/>
      <c r="U3462" s="10"/>
      <c r="V3462" s="10"/>
      <c r="W3462" s="12"/>
      <c r="X3462" s="5"/>
      <c r="Y3462" s="11"/>
      <c r="Z3462" s="2"/>
      <c r="AA3462" s="64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2"/>
      <c r="DH3462" s="1"/>
      <c r="DI3462" s="1"/>
      <c r="DJ3462" s="1"/>
      <c r="DK3462" s="1"/>
      <c r="DL3462" s="1"/>
      <c r="DM3462" s="1"/>
    </row>
    <row r="3463" spans="1:117" x14ac:dyDescent="0.2">
      <c r="A3463" s="97"/>
      <c r="B3463" s="5"/>
      <c r="C3463" s="5"/>
      <c r="D3463" s="63"/>
      <c r="E3463" s="11"/>
      <c r="F3463" s="143"/>
      <c r="G3463" s="9"/>
      <c r="H3463" s="64"/>
      <c r="I3463" s="64"/>
      <c r="J3463" s="1"/>
      <c r="K3463" s="1"/>
      <c r="L3463" s="5"/>
      <c r="M3463" s="12"/>
      <c r="N3463" s="12"/>
      <c r="O3463" s="5"/>
      <c r="P3463" s="5"/>
      <c r="Q3463" s="10"/>
      <c r="R3463" s="37"/>
      <c r="S3463" s="5"/>
      <c r="T3463" s="6"/>
      <c r="U3463" s="10"/>
      <c r="V3463" s="10"/>
      <c r="W3463" s="12"/>
      <c r="X3463" s="5"/>
      <c r="Y3463" s="11"/>
      <c r="Z3463" s="2"/>
      <c r="AA3463" s="64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2"/>
      <c r="DH3463" s="1"/>
      <c r="DI3463" s="1"/>
      <c r="DJ3463" s="1"/>
      <c r="DK3463" s="1"/>
      <c r="DL3463" s="1"/>
      <c r="DM3463" s="1"/>
    </row>
    <row r="3464" spans="1:117" x14ac:dyDescent="0.2">
      <c r="A3464" s="97"/>
      <c r="B3464" s="5"/>
      <c r="C3464" s="5"/>
      <c r="D3464" s="63"/>
      <c r="E3464" s="11"/>
      <c r="F3464" s="143"/>
      <c r="G3464" s="9"/>
      <c r="H3464" s="64"/>
      <c r="I3464" s="64"/>
      <c r="J3464" s="1"/>
      <c r="K3464" s="1"/>
      <c r="L3464" s="5"/>
      <c r="M3464" s="12"/>
      <c r="N3464" s="12"/>
      <c r="O3464" s="5"/>
      <c r="P3464" s="5"/>
      <c r="Q3464" s="10"/>
      <c r="R3464" s="37"/>
      <c r="S3464" s="5"/>
      <c r="T3464" s="6"/>
      <c r="U3464" s="10"/>
      <c r="V3464" s="10"/>
      <c r="W3464" s="12"/>
      <c r="X3464" s="5"/>
      <c r="Y3464" s="11"/>
      <c r="Z3464" s="2"/>
      <c r="AA3464" s="64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2"/>
      <c r="DH3464" s="1"/>
      <c r="DI3464" s="1"/>
      <c r="DJ3464" s="1"/>
      <c r="DK3464" s="1"/>
      <c r="DL3464" s="1"/>
      <c r="DM3464" s="1"/>
    </row>
    <row r="3465" spans="1:117" x14ac:dyDescent="0.2">
      <c r="A3465" s="97"/>
      <c r="B3465" s="5"/>
      <c r="C3465" s="5"/>
      <c r="D3465" s="63"/>
      <c r="E3465" s="11"/>
      <c r="F3465" s="143"/>
      <c r="G3465" s="9"/>
      <c r="H3465" s="64"/>
      <c r="I3465" s="64"/>
      <c r="J3465" s="1"/>
      <c r="K3465" s="1"/>
      <c r="L3465" s="5"/>
      <c r="M3465" s="12"/>
      <c r="N3465" s="12"/>
      <c r="O3465" s="5"/>
      <c r="P3465" s="5"/>
      <c r="Q3465" s="10"/>
      <c r="R3465" s="37"/>
      <c r="S3465" s="5"/>
      <c r="T3465" s="6"/>
      <c r="U3465" s="10"/>
      <c r="V3465" s="10"/>
      <c r="W3465" s="12"/>
      <c r="X3465" s="5"/>
      <c r="Y3465" s="11"/>
      <c r="Z3465" s="2"/>
      <c r="AA3465" s="64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2"/>
      <c r="DH3465" s="1"/>
      <c r="DI3465" s="1"/>
      <c r="DJ3465" s="1"/>
      <c r="DK3465" s="1"/>
      <c r="DL3465" s="1"/>
      <c r="DM3465" s="1"/>
    </row>
    <row r="3466" spans="1:117" x14ac:dyDescent="0.2">
      <c r="A3466" s="97"/>
      <c r="B3466" s="5"/>
      <c r="C3466" s="5"/>
      <c r="D3466" s="63"/>
      <c r="E3466" s="11"/>
      <c r="F3466" s="143"/>
      <c r="G3466" s="9"/>
      <c r="H3466" s="64"/>
      <c r="I3466" s="64"/>
      <c r="J3466" s="1"/>
      <c r="K3466" s="1"/>
      <c r="L3466" s="5"/>
      <c r="M3466" s="12"/>
      <c r="N3466" s="12"/>
      <c r="O3466" s="5"/>
      <c r="P3466" s="5"/>
      <c r="Q3466" s="10"/>
      <c r="R3466" s="37"/>
      <c r="S3466" s="5"/>
      <c r="T3466" s="6"/>
      <c r="U3466" s="10"/>
      <c r="V3466" s="10"/>
      <c r="W3466" s="12"/>
      <c r="X3466" s="5"/>
      <c r="Y3466" s="11"/>
      <c r="Z3466" s="2"/>
      <c r="AA3466" s="64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2"/>
      <c r="DH3466" s="1"/>
      <c r="DI3466" s="1"/>
      <c r="DJ3466" s="1"/>
      <c r="DK3466" s="1"/>
      <c r="DL3466" s="1"/>
      <c r="DM3466" s="1"/>
    </row>
    <row r="3467" spans="1:117" x14ac:dyDescent="0.2">
      <c r="A3467" s="97"/>
      <c r="B3467" s="5"/>
      <c r="C3467" s="5"/>
      <c r="D3467" s="63"/>
      <c r="E3467" s="11"/>
      <c r="F3467" s="143"/>
      <c r="G3467" s="9"/>
      <c r="H3467" s="64"/>
      <c r="I3467" s="64"/>
      <c r="J3467" s="1"/>
      <c r="K3467" s="1"/>
      <c r="L3467" s="5"/>
      <c r="M3467" s="12"/>
      <c r="N3467" s="12"/>
      <c r="O3467" s="5"/>
      <c r="P3467" s="5"/>
      <c r="Q3467" s="10"/>
      <c r="R3467" s="37"/>
      <c r="S3467" s="5"/>
      <c r="T3467" s="6"/>
      <c r="U3467" s="10"/>
      <c r="V3467" s="10"/>
      <c r="W3467" s="12"/>
      <c r="X3467" s="5"/>
      <c r="Y3467" s="11"/>
      <c r="Z3467" s="2"/>
      <c r="AA3467" s="64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2"/>
      <c r="DH3467" s="1"/>
      <c r="DI3467" s="1"/>
      <c r="DJ3467" s="1"/>
      <c r="DK3467" s="1"/>
      <c r="DL3467" s="1"/>
      <c r="DM3467" s="1"/>
    </row>
    <row r="3468" spans="1:117" x14ac:dyDescent="0.2">
      <c r="A3468" s="97"/>
      <c r="B3468" s="5"/>
      <c r="C3468" s="5"/>
      <c r="D3468" s="63"/>
      <c r="E3468" s="11"/>
      <c r="F3468" s="143"/>
      <c r="G3468" s="9"/>
      <c r="H3468" s="64"/>
      <c r="I3468" s="64"/>
      <c r="J3468" s="1"/>
      <c r="K3468" s="1"/>
      <c r="L3468" s="5"/>
      <c r="M3468" s="12"/>
      <c r="N3468" s="12"/>
      <c r="O3468" s="5"/>
      <c r="P3468" s="5"/>
      <c r="Q3468" s="10"/>
      <c r="R3468" s="37"/>
      <c r="S3468" s="5"/>
      <c r="T3468" s="6"/>
      <c r="U3468" s="10"/>
      <c r="V3468" s="10"/>
      <c r="W3468" s="12"/>
      <c r="X3468" s="5"/>
      <c r="Y3468" s="11"/>
      <c r="Z3468" s="2"/>
      <c r="AA3468" s="64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2"/>
      <c r="DH3468" s="1"/>
      <c r="DI3468" s="1"/>
      <c r="DJ3468" s="1"/>
      <c r="DK3468" s="1"/>
      <c r="DL3468" s="1"/>
      <c r="DM3468" s="1"/>
    </row>
    <row r="3469" spans="1:117" x14ac:dyDescent="0.2">
      <c r="A3469" s="97"/>
      <c r="B3469" s="5"/>
      <c r="C3469" s="5"/>
      <c r="D3469" s="63"/>
      <c r="E3469" s="11"/>
      <c r="F3469" s="143"/>
      <c r="G3469" s="9"/>
      <c r="H3469" s="64"/>
      <c r="I3469" s="64"/>
      <c r="J3469" s="1"/>
      <c r="K3469" s="1"/>
      <c r="L3469" s="5"/>
      <c r="M3469" s="12"/>
      <c r="N3469" s="12"/>
      <c r="O3469" s="5"/>
      <c r="P3469" s="5"/>
      <c r="Q3469" s="10"/>
      <c r="R3469" s="37"/>
      <c r="S3469" s="5"/>
      <c r="T3469" s="6"/>
      <c r="U3469" s="10"/>
      <c r="V3469" s="10"/>
      <c r="W3469" s="12"/>
      <c r="X3469" s="5"/>
      <c r="Y3469" s="11"/>
      <c r="Z3469" s="2"/>
      <c r="AA3469" s="64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2"/>
      <c r="DH3469" s="1"/>
      <c r="DI3469" s="1"/>
      <c r="DJ3469" s="1"/>
      <c r="DK3469" s="1"/>
      <c r="DL3469" s="1"/>
      <c r="DM3469" s="1"/>
    </row>
    <row r="3470" spans="1:117" x14ac:dyDescent="0.2">
      <c r="A3470" s="97"/>
      <c r="B3470" s="5"/>
      <c r="C3470" s="5"/>
      <c r="D3470" s="63"/>
      <c r="E3470" s="11"/>
      <c r="F3470" s="143"/>
      <c r="G3470" s="9"/>
      <c r="H3470" s="64"/>
      <c r="I3470" s="64"/>
      <c r="J3470" s="1"/>
      <c r="K3470" s="1"/>
      <c r="L3470" s="5"/>
      <c r="M3470" s="12"/>
      <c r="N3470" s="12"/>
      <c r="O3470" s="5"/>
      <c r="P3470" s="5"/>
      <c r="Q3470" s="10"/>
      <c r="R3470" s="37"/>
      <c r="S3470" s="5"/>
      <c r="T3470" s="6"/>
      <c r="U3470" s="10"/>
      <c r="V3470" s="10"/>
      <c r="W3470" s="12"/>
      <c r="X3470" s="5"/>
      <c r="Y3470" s="11"/>
      <c r="Z3470" s="2"/>
      <c r="AA3470" s="64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2"/>
      <c r="DH3470" s="1"/>
      <c r="DI3470" s="1"/>
      <c r="DJ3470" s="1"/>
      <c r="DK3470" s="1"/>
      <c r="DL3470" s="1"/>
      <c r="DM3470" s="1"/>
    </row>
    <row r="3471" spans="1:117" x14ac:dyDescent="0.2">
      <c r="A3471" s="97"/>
      <c r="B3471" s="5"/>
      <c r="C3471" s="5"/>
      <c r="D3471" s="63"/>
      <c r="E3471" s="11"/>
      <c r="F3471" s="143"/>
      <c r="G3471" s="9"/>
      <c r="H3471" s="64"/>
      <c r="I3471" s="64"/>
      <c r="J3471" s="1"/>
      <c r="K3471" s="1"/>
      <c r="L3471" s="5"/>
      <c r="M3471" s="12"/>
      <c r="N3471" s="12"/>
      <c r="O3471" s="5"/>
      <c r="P3471" s="5"/>
      <c r="Q3471" s="10"/>
      <c r="R3471" s="37"/>
      <c r="S3471" s="5"/>
      <c r="T3471" s="6"/>
      <c r="U3471" s="10"/>
      <c r="V3471" s="10"/>
      <c r="W3471" s="12"/>
      <c r="X3471" s="5"/>
      <c r="Y3471" s="11"/>
      <c r="Z3471" s="2"/>
      <c r="AA3471" s="64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2"/>
      <c r="DH3471" s="1"/>
      <c r="DI3471" s="1"/>
      <c r="DJ3471" s="1"/>
      <c r="DK3471" s="1"/>
      <c r="DL3471" s="1"/>
      <c r="DM3471" s="1"/>
    </row>
    <row r="3472" spans="1:117" x14ac:dyDescent="0.2">
      <c r="A3472" s="97"/>
      <c r="B3472" s="5"/>
      <c r="C3472" s="5"/>
      <c r="D3472" s="63"/>
      <c r="E3472" s="11"/>
      <c r="F3472" s="143"/>
      <c r="G3472" s="9"/>
      <c r="H3472" s="64"/>
      <c r="I3472" s="64"/>
      <c r="J3472" s="1"/>
      <c r="K3472" s="1"/>
      <c r="L3472" s="5"/>
      <c r="M3472" s="12"/>
      <c r="N3472" s="12"/>
      <c r="O3472" s="5"/>
      <c r="P3472" s="5"/>
      <c r="Q3472" s="10"/>
      <c r="R3472" s="37"/>
      <c r="S3472" s="5"/>
      <c r="T3472" s="6"/>
      <c r="U3472" s="10"/>
      <c r="V3472" s="10"/>
      <c r="W3472" s="12"/>
      <c r="X3472" s="5"/>
      <c r="Y3472" s="11"/>
      <c r="Z3472" s="2"/>
      <c r="AA3472" s="64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2"/>
      <c r="DH3472" s="1"/>
      <c r="DI3472" s="1"/>
      <c r="DJ3472" s="1"/>
      <c r="DK3472" s="1"/>
      <c r="DL3472" s="1"/>
      <c r="DM3472" s="1"/>
    </row>
    <row r="3473" spans="1:117" x14ac:dyDescent="0.2">
      <c r="A3473" s="97"/>
      <c r="B3473" s="5"/>
      <c r="C3473" s="5"/>
      <c r="D3473" s="63"/>
      <c r="E3473" s="11"/>
      <c r="F3473" s="143"/>
      <c r="G3473" s="9"/>
      <c r="H3473" s="64"/>
      <c r="I3473" s="64"/>
      <c r="J3473" s="1"/>
      <c r="K3473" s="1"/>
      <c r="L3473" s="5"/>
      <c r="M3473" s="12"/>
      <c r="N3473" s="12"/>
      <c r="O3473" s="5"/>
      <c r="P3473" s="5"/>
      <c r="Q3473" s="10"/>
      <c r="R3473" s="37"/>
      <c r="S3473" s="5"/>
      <c r="T3473" s="6"/>
      <c r="U3473" s="10"/>
      <c r="V3473" s="10"/>
      <c r="W3473" s="12"/>
      <c r="X3473" s="5"/>
      <c r="Y3473" s="11"/>
      <c r="Z3473" s="2"/>
      <c r="AA3473" s="64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2"/>
      <c r="DH3473" s="1"/>
      <c r="DI3473" s="1"/>
      <c r="DJ3473" s="1"/>
      <c r="DK3473" s="1"/>
      <c r="DL3473" s="1"/>
      <c r="DM3473" s="1"/>
    </row>
    <row r="3474" spans="1:117" x14ac:dyDescent="0.2">
      <c r="A3474" s="97"/>
      <c r="B3474" s="5"/>
      <c r="C3474" s="5"/>
      <c r="D3474" s="63"/>
      <c r="E3474" s="11"/>
      <c r="F3474" s="143"/>
      <c r="G3474" s="9"/>
      <c r="H3474" s="64"/>
      <c r="I3474" s="64"/>
      <c r="J3474" s="1"/>
      <c r="K3474" s="1"/>
      <c r="L3474" s="5"/>
      <c r="M3474" s="12"/>
      <c r="N3474" s="12"/>
      <c r="O3474" s="5"/>
      <c r="P3474" s="5"/>
      <c r="Q3474" s="10"/>
      <c r="R3474" s="37"/>
      <c r="S3474" s="5"/>
      <c r="T3474" s="6"/>
      <c r="U3474" s="10"/>
      <c r="V3474" s="10"/>
      <c r="W3474" s="12"/>
      <c r="X3474" s="5"/>
      <c r="Y3474" s="11"/>
      <c r="Z3474" s="2"/>
      <c r="AA3474" s="64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2"/>
      <c r="DH3474" s="1"/>
      <c r="DI3474" s="1"/>
      <c r="DJ3474" s="1"/>
      <c r="DK3474" s="1"/>
      <c r="DL3474" s="1"/>
      <c r="DM3474" s="1"/>
    </row>
    <row r="3475" spans="1:117" x14ac:dyDescent="0.2">
      <c r="A3475" s="97"/>
      <c r="B3475" s="5"/>
      <c r="C3475" s="5"/>
      <c r="D3475" s="63"/>
      <c r="E3475" s="11"/>
      <c r="F3475" s="143"/>
      <c r="G3475" s="9"/>
      <c r="H3475" s="64"/>
      <c r="I3475" s="64"/>
      <c r="J3475" s="1"/>
      <c r="K3475" s="1"/>
      <c r="L3475" s="5"/>
      <c r="M3475" s="12"/>
      <c r="N3475" s="12"/>
      <c r="O3475" s="5"/>
      <c r="P3475" s="5"/>
      <c r="Q3475" s="10"/>
      <c r="R3475" s="37"/>
      <c r="S3475" s="5"/>
      <c r="T3475" s="6"/>
      <c r="U3475" s="10"/>
      <c r="V3475" s="10"/>
      <c r="W3475" s="12"/>
      <c r="X3475" s="5"/>
      <c r="Y3475" s="11"/>
      <c r="Z3475" s="2"/>
      <c r="AA3475" s="64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2"/>
      <c r="DH3475" s="1"/>
      <c r="DI3475" s="1"/>
      <c r="DJ3475" s="1"/>
      <c r="DK3475" s="1"/>
      <c r="DL3475" s="1"/>
      <c r="DM3475" s="1"/>
    </row>
    <row r="3476" spans="1:117" x14ac:dyDescent="0.2">
      <c r="A3476" s="97"/>
      <c r="B3476" s="5"/>
      <c r="C3476" s="5"/>
      <c r="D3476" s="63"/>
      <c r="E3476" s="11"/>
      <c r="F3476" s="143"/>
      <c r="G3476" s="9"/>
      <c r="H3476" s="64"/>
      <c r="I3476" s="64"/>
      <c r="J3476" s="1"/>
      <c r="K3476" s="1"/>
      <c r="L3476" s="5"/>
      <c r="M3476" s="12"/>
      <c r="N3476" s="12"/>
      <c r="O3476" s="5"/>
      <c r="P3476" s="5"/>
      <c r="Q3476" s="10"/>
      <c r="R3476" s="37"/>
      <c r="S3476" s="5"/>
      <c r="T3476" s="6"/>
      <c r="U3476" s="10"/>
      <c r="V3476" s="10"/>
      <c r="W3476" s="12"/>
      <c r="X3476" s="5"/>
      <c r="Y3476" s="11"/>
      <c r="Z3476" s="2"/>
      <c r="AA3476" s="64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2"/>
      <c r="DH3476" s="1"/>
      <c r="DI3476" s="1"/>
      <c r="DJ3476" s="1"/>
      <c r="DK3476" s="1"/>
      <c r="DL3476" s="1"/>
      <c r="DM3476" s="1"/>
    </row>
    <row r="3477" spans="1:117" x14ac:dyDescent="0.2">
      <c r="A3477" s="97"/>
      <c r="B3477" s="5"/>
      <c r="C3477" s="5"/>
      <c r="D3477" s="63"/>
      <c r="E3477" s="11"/>
      <c r="F3477" s="143"/>
      <c r="G3477" s="9"/>
      <c r="H3477" s="64"/>
      <c r="I3477" s="64"/>
      <c r="J3477" s="1"/>
      <c r="K3477" s="1"/>
      <c r="L3477" s="5"/>
      <c r="M3477" s="12"/>
      <c r="N3477" s="12"/>
      <c r="O3477" s="5"/>
      <c r="P3477" s="5"/>
      <c r="Q3477" s="10"/>
      <c r="R3477" s="37"/>
      <c r="S3477" s="5"/>
      <c r="T3477" s="6"/>
      <c r="U3477" s="10"/>
      <c r="V3477" s="10"/>
      <c r="W3477" s="12"/>
      <c r="X3477" s="5"/>
      <c r="Y3477" s="11"/>
      <c r="Z3477" s="2"/>
      <c r="AA3477" s="64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2"/>
      <c r="DH3477" s="1"/>
      <c r="DI3477" s="1"/>
      <c r="DJ3477" s="1"/>
      <c r="DK3477" s="1"/>
      <c r="DL3477" s="1"/>
      <c r="DM3477" s="1"/>
    </row>
    <row r="3478" spans="1:117" x14ac:dyDescent="0.2">
      <c r="A3478" s="97"/>
      <c r="B3478" s="5"/>
      <c r="C3478" s="5"/>
      <c r="D3478" s="63"/>
      <c r="E3478" s="11"/>
      <c r="F3478" s="143"/>
      <c r="G3478" s="9"/>
      <c r="H3478" s="64"/>
      <c r="I3478" s="64"/>
      <c r="J3478" s="1"/>
      <c r="K3478" s="1"/>
      <c r="L3478" s="5"/>
      <c r="M3478" s="12"/>
      <c r="N3478" s="12"/>
      <c r="O3478" s="5"/>
      <c r="P3478" s="5"/>
      <c r="Q3478" s="10"/>
      <c r="R3478" s="37"/>
      <c r="S3478" s="5"/>
      <c r="T3478" s="6"/>
      <c r="U3478" s="10"/>
      <c r="V3478" s="10"/>
      <c r="W3478" s="12"/>
      <c r="X3478" s="5"/>
      <c r="Y3478" s="11"/>
      <c r="Z3478" s="2"/>
      <c r="AA3478" s="64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2"/>
      <c r="DH3478" s="1"/>
      <c r="DI3478" s="1"/>
      <c r="DJ3478" s="1"/>
      <c r="DK3478" s="1"/>
      <c r="DL3478" s="1"/>
      <c r="DM3478" s="1"/>
    </row>
    <row r="3479" spans="1:117" x14ac:dyDescent="0.2">
      <c r="A3479" s="97"/>
      <c r="B3479" s="5"/>
      <c r="C3479" s="5"/>
      <c r="D3479" s="63"/>
      <c r="E3479" s="11"/>
      <c r="F3479" s="143"/>
      <c r="G3479" s="9"/>
      <c r="H3479" s="64"/>
      <c r="I3479" s="64"/>
      <c r="J3479" s="1"/>
      <c r="K3479" s="1"/>
      <c r="L3479" s="5"/>
      <c r="M3479" s="12"/>
      <c r="N3479" s="12"/>
      <c r="O3479" s="5"/>
      <c r="P3479" s="5"/>
      <c r="Q3479" s="10"/>
      <c r="R3479" s="37"/>
      <c r="S3479" s="5"/>
      <c r="T3479" s="6"/>
      <c r="U3479" s="10"/>
      <c r="V3479" s="10"/>
      <c r="W3479" s="12"/>
      <c r="X3479" s="5"/>
      <c r="Y3479" s="11"/>
      <c r="Z3479" s="2"/>
      <c r="AA3479" s="64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2"/>
      <c r="DH3479" s="1"/>
      <c r="DI3479" s="1"/>
      <c r="DJ3479" s="1"/>
      <c r="DK3479" s="1"/>
      <c r="DL3479" s="1"/>
      <c r="DM3479" s="1"/>
    </row>
    <row r="3480" spans="1:117" x14ac:dyDescent="0.2">
      <c r="A3480" s="97"/>
      <c r="B3480" s="5"/>
      <c r="C3480" s="5"/>
      <c r="D3480" s="63"/>
      <c r="E3480" s="11"/>
      <c r="F3480" s="143"/>
      <c r="G3480" s="9"/>
      <c r="H3480" s="64"/>
      <c r="I3480" s="64"/>
      <c r="J3480" s="1"/>
      <c r="K3480" s="1"/>
      <c r="L3480" s="5"/>
      <c r="M3480" s="12"/>
      <c r="N3480" s="12"/>
      <c r="O3480" s="5"/>
      <c r="P3480" s="5"/>
      <c r="Q3480" s="10"/>
      <c r="R3480" s="37"/>
      <c r="S3480" s="5"/>
      <c r="T3480" s="6"/>
      <c r="U3480" s="10"/>
      <c r="V3480" s="10"/>
      <c r="W3480" s="12"/>
      <c r="X3480" s="5"/>
      <c r="Y3480" s="11"/>
      <c r="Z3480" s="2"/>
      <c r="AA3480" s="64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2"/>
      <c r="DH3480" s="1"/>
      <c r="DI3480" s="1"/>
      <c r="DJ3480" s="1"/>
      <c r="DK3480" s="1"/>
      <c r="DL3480" s="1"/>
      <c r="DM3480" s="1"/>
    </row>
    <row r="3481" spans="1:117" x14ac:dyDescent="0.2">
      <c r="A3481" s="97"/>
      <c r="B3481" s="5"/>
      <c r="C3481" s="5"/>
      <c r="D3481" s="63"/>
      <c r="E3481" s="11"/>
      <c r="F3481" s="143"/>
      <c r="G3481" s="9"/>
      <c r="H3481" s="64"/>
      <c r="I3481" s="64"/>
      <c r="J3481" s="1"/>
      <c r="K3481" s="1"/>
      <c r="L3481" s="5"/>
      <c r="M3481" s="12"/>
      <c r="N3481" s="12"/>
      <c r="O3481" s="5"/>
      <c r="P3481" s="5"/>
      <c r="Q3481" s="10"/>
      <c r="R3481" s="37"/>
      <c r="S3481" s="5"/>
      <c r="T3481" s="6"/>
      <c r="U3481" s="10"/>
      <c r="V3481" s="10"/>
      <c r="W3481" s="12"/>
      <c r="X3481" s="5"/>
      <c r="Y3481" s="11"/>
      <c r="Z3481" s="2"/>
      <c r="AA3481" s="64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2"/>
      <c r="DH3481" s="1"/>
      <c r="DI3481" s="1"/>
      <c r="DJ3481" s="1"/>
      <c r="DK3481" s="1"/>
      <c r="DL3481" s="1"/>
      <c r="DM3481" s="1"/>
    </row>
    <row r="3482" spans="1:117" x14ac:dyDescent="0.2">
      <c r="A3482" s="97"/>
      <c r="B3482" s="5"/>
      <c r="C3482" s="5"/>
      <c r="D3482" s="63"/>
      <c r="E3482" s="11"/>
      <c r="F3482" s="143"/>
      <c r="G3482" s="9"/>
      <c r="H3482" s="64"/>
      <c r="I3482" s="64"/>
      <c r="J3482" s="1"/>
      <c r="K3482" s="1"/>
      <c r="L3482" s="5"/>
      <c r="M3482" s="12"/>
      <c r="N3482" s="12"/>
      <c r="O3482" s="5"/>
      <c r="P3482" s="5"/>
      <c r="Q3482" s="10"/>
      <c r="R3482" s="37"/>
      <c r="S3482" s="5"/>
      <c r="T3482" s="6"/>
      <c r="U3482" s="10"/>
      <c r="V3482" s="10"/>
      <c r="W3482" s="12"/>
      <c r="X3482" s="5"/>
      <c r="Y3482" s="11"/>
      <c r="Z3482" s="2"/>
      <c r="AA3482" s="64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2"/>
      <c r="DH3482" s="1"/>
      <c r="DI3482" s="1"/>
      <c r="DJ3482" s="1"/>
      <c r="DK3482" s="1"/>
      <c r="DL3482" s="1"/>
      <c r="DM3482" s="1"/>
    </row>
    <row r="3483" spans="1:117" x14ac:dyDescent="0.2">
      <c r="A3483" s="97"/>
      <c r="B3483" s="5"/>
      <c r="C3483" s="5"/>
      <c r="D3483" s="63"/>
      <c r="E3483" s="11"/>
      <c r="F3483" s="143"/>
      <c r="G3483" s="9"/>
      <c r="H3483" s="64"/>
      <c r="I3483" s="64"/>
      <c r="J3483" s="1"/>
      <c r="K3483" s="1"/>
      <c r="L3483" s="5"/>
      <c r="M3483" s="12"/>
      <c r="N3483" s="12"/>
      <c r="O3483" s="5"/>
      <c r="P3483" s="5"/>
      <c r="Q3483" s="10"/>
      <c r="R3483" s="37"/>
      <c r="S3483" s="5"/>
      <c r="T3483" s="6"/>
      <c r="U3483" s="10"/>
      <c r="V3483" s="10"/>
      <c r="W3483" s="12"/>
      <c r="X3483" s="5"/>
      <c r="Y3483" s="11"/>
      <c r="Z3483" s="2"/>
      <c r="AA3483" s="64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2"/>
      <c r="DH3483" s="1"/>
      <c r="DI3483" s="1"/>
      <c r="DJ3483" s="1"/>
      <c r="DK3483" s="1"/>
      <c r="DL3483" s="1"/>
      <c r="DM3483" s="1"/>
    </row>
    <row r="3484" spans="1:117" x14ac:dyDescent="0.2">
      <c r="A3484" s="97"/>
      <c r="B3484" s="5"/>
      <c r="C3484" s="5"/>
      <c r="D3484" s="63"/>
      <c r="E3484" s="11"/>
      <c r="F3484" s="143"/>
      <c r="G3484" s="9"/>
      <c r="H3484" s="64"/>
      <c r="I3484" s="64"/>
      <c r="J3484" s="1"/>
      <c r="K3484" s="1"/>
      <c r="L3484" s="5"/>
      <c r="M3484" s="12"/>
      <c r="N3484" s="12"/>
      <c r="O3484" s="5"/>
      <c r="P3484" s="5"/>
      <c r="Q3484" s="10"/>
      <c r="R3484" s="37"/>
      <c r="S3484" s="5"/>
      <c r="T3484" s="6"/>
      <c r="U3484" s="10"/>
      <c r="V3484" s="10"/>
      <c r="W3484" s="12"/>
      <c r="X3484" s="5"/>
      <c r="Y3484" s="11"/>
      <c r="Z3484" s="2"/>
      <c r="AA3484" s="64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2"/>
      <c r="DH3484" s="1"/>
      <c r="DI3484" s="1"/>
      <c r="DJ3484" s="1"/>
      <c r="DK3484" s="1"/>
      <c r="DL3484" s="1"/>
      <c r="DM3484" s="1"/>
    </row>
    <row r="3485" spans="1:117" x14ac:dyDescent="0.2">
      <c r="A3485" s="97"/>
      <c r="B3485" s="5"/>
      <c r="C3485" s="5"/>
      <c r="D3485" s="63"/>
      <c r="E3485" s="11"/>
      <c r="F3485" s="143"/>
      <c r="G3485" s="9"/>
      <c r="H3485" s="64"/>
      <c r="I3485" s="64"/>
      <c r="J3485" s="1"/>
      <c r="K3485" s="1"/>
      <c r="L3485" s="5"/>
      <c r="M3485" s="12"/>
      <c r="N3485" s="12"/>
      <c r="O3485" s="5"/>
      <c r="P3485" s="5"/>
      <c r="Q3485" s="10"/>
      <c r="R3485" s="37"/>
      <c r="S3485" s="5"/>
      <c r="T3485" s="6"/>
      <c r="U3485" s="10"/>
      <c r="V3485" s="10"/>
      <c r="W3485" s="12"/>
      <c r="X3485" s="5"/>
      <c r="Y3485" s="11"/>
      <c r="Z3485" s="2"/>
      <c r="AA3485" s="64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2"/>
      <c r="DH3485" s="1"/>
      <c r="DI3485" s="1"/>
      <c r="DJ3485" s="1"/>
      <c r="DK3485" s="1"/>
      <c r="DL3485" s="1"/>
      <c r="DM3485" s="1"/>
    </row>
    <row r="3486" spans="1:117" x14ac:dyDescent="0.2">
      <c r="A3486" s="97"/>
      <c r="B3486" s="5"/>
      <c r="C3486" s="5"/>
      <c r="D3486" s="63"/>
      <c r="E3486" s="11"/>
      <c r="F3486" s="143"/>
      <c r="G3486" s="9"/>
      <c r="H3486" s="64"/>
      <c r="I3486" s="64"/>
      <c r="J3486" s="1"/>
      <c r="K3486" s="1"/>
      <c r="L3486" s="5"/>
      <c r="M3486" s="12"/>
      <c r="N3486" s="12"/>
      <c r="O3486" s="5"/>
      <c r="P3486" s="5"/>
      <c r="Q3486" s="10"/>
      <c r="R3486" s="37"/>
      <c r="S3486" s="5"/>
      <c r="T3486" s="6"/>
      <c r="U3486" s="10"/>
      <c r="V3486" s="10"/>
      <c r="W3486" s="12"/>
      <c r="X3486" s="5"/>
      <c r="Y3486" s="11"/>
      <c r="Z3486" s="2"/>
      <c r="AA3486" s="64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2"/>
      <c r="DH3486" s="1"/>
      <c r="DI3486" s="1"/>
      <c r="DJ3486" s="1"/>
      <c r="DK3486" s="1"/>
      <c r="DL3486" s="1"/>
      <c r="DM3486" s="1"/>
    </row>
    <row r="3487" spans="1:117" x14ac:dyDescent="0.2">
      <c r="A3487" s="97"/>
      <c r="B3487" s="5"/>
      <c r="C3487" s="5"/>
      <c r="D3487" s="63"/>
      <c r="E3487" s="11"/>
      <c r="F3487" s="143"/>
      <c r="G3487" s="9"/>
      <c r="H3487" s="64"/>
      <c r="I3487" s="64"/>
      <c r="J3487" s="1"/>
      <c r="K3487" s="1"/>
      <c r="L3487" s="5"/>
      <c r="M3487" s="12"/>
      <c r="N3487" s="12"/>
      <c r="O3487" s="5"/>
      <c r="P3487" s="5"/>
      <c r="Q3487" s="10"/>
      <c r="R3487" s="37"/>
      <c r="S3487" s="5"/>
      <c r="T3487" s="6"/>
      <c r="U3487" s="10"/>
      <c r="V3487" s="10"/>
      <c r="W3487" s="12"/>
      <c r="X3487" s="5"/>
      <c r="Y3487" s="11"/>
      <c r="Z3487" s="2"/>
      <c r="AA3487" s="64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2"/>
      <c r="DH3487" s="1"/>
      <c r="DI3487" s="1"/>
      <c r="DJ3487" s="1"/>
      <c r="DK3487" s="1"/>
      <c r="DL3487" s="1"/>
      <c r="DM3487" s="1"/>
    </row>
    <row r="3488" spans="1:117" x14ac:dyDescent="0.2">
      <c r="A3488" s="97"/>
      <c r="B3488" s="5"/>
      <c r="C3488" s="5"/>
      <c r="D3488" s="63"/>
      <c r="E3488" s="11"/>
      <c r="F3488" s="143"/>
      <c r="G3488" s="9"/>
      <c r="H3488" s="64"/>
      <c r="I3488" s="64"/>
      <c r="J3488" s="1"/>
      <c r="K3488" s="1"/>
      <c r="L3488" s="5"/>
      <c r="M3488" s="12"/>
      <c r="N3488" s="12"/>
      <c r="O3488" s="5"/>
      <c r="P3488" s="5"/>
      <c r="Q3488" s="10"/>
      <c r="R3488" s="37"/>
      <c r="S3488" s="5"/>
      <c r="T3488" s="6"/>
      <c r="U3488" s="10"/>
      <c r="V3488" s="10"/>
      <c r="W3488" s="12"/>
      <c r="X3488" s="5"/>
      <c r="Y3488" s="11"/>
      <c r="Z3488" s="2"/>
      <c r="AA3488" s="64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2"/>
      <c r="DH3488" s="1"/>
      <c r="DI3488" s="1"/>
      <c r="DJ3488" s="1"/>
      <c r="DK3488" s="1"/>
      <c r="DL3488" s="1"/>
      <c r="DM3488" s="1"/>
    </row>
    <row r="3489" spans="1:117" x14ac:dyDescent="0.2">
      <c r="A3489" s="97"/>
      <c r="B3489" s="5"/>
      <c r="C3489" s="5"/>
      <c r="D3489" s="63"/>
      <c r="E3489" s="11"/>
      <c r="F3489" s="143"/>
      <c r="G3489" s="9"/>
      <c r="H3489" s="64"/>
      <c r="I3489" s="64"/>
      <c r="J3489" s="1"/>
      <c r="K3489" s="1"/>
      <c r="L3489" s="5"/>
      <c r="M3489" s="12"/>
      <c r="N3489" s="12"/>
      <c r="O3489" s="5"/>
      <c r="P3489" s="5"/>
      <c r="Q3489" s="10"/>
      <c r="R3489" s="37"/>
      <c r="S3489" s="5"/>
      <c r="T3489" s="6"/>
      <c r="U3489" s="10"/>
      <c r="V3489" s="10"/>
      <c r="W3489" s="12"/>
      <c r="X3489" s="5"/>
      <c r="Y3489" s="11"/>
      <c r="Z3489" s="2"/>
      <c r="AA3489" s="64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2"/>
      <c r="DH3489" s="1"/>
      <c r="DI3489" s="1"/>
      <c r="DJ3489" s="1"/>
      <c r="DK3489" s="1"/>
      <c r="DL3489" s="1"/>
      <c r="DM3489" s="1"/>
    </row>
    <row r="3490" spans="1:117" x14ac:dyDescent="0.2">
      <c r="A3490" s="97"/>
      <c r="B3490" s="5"/>
      <c r="C3490" s="5"/>
      <c r="D3490" s="63"/>
      <c r="E3490" s="11"/>
      <c r="F3490" s="143"/>
      <c r="G3490" s="9"/>
      <c r="H3490" s="64"/>
      <c r="I3490" s="64"/>
      <c r="J3490" s="1"/>
      <c r="K3490" s="1"/>
      <c r="L3490" s="5"/>
      <c r="M3490" s="12"/>
      <c r="N3490" s="12"/>
      <c r="O3490" s="5"/>
      <c r="P3490" s="5"/>
      <c r="Q3490" s="10"/>
      <c r="R3490" s="37"/>
      <c r="S3490" s="5"/>
      <c r="T3490" s="6"/>
      <c r="U3490" s="10"/>
      <c r="V3490" s="10"/>
      <c r="W3490" s="12"/>
      <c r="X3490" s="5"/>
      <c r="Y3490" s="11"/>
      <c r="Z3490" s="2"/>
      <c r="AA3490" s="64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2"/>
      <c r="DH3490" s="1"/>
      <c r="DI3490" s="1"/>
      <c r="DJ3490" s="1"/>
      <c r="DK3490" s="1"/>
      <c r="DL3490" s="1"/>
      <c r="DM3490" s="1"/>
    </row>
    <row r="3491" spans="1:117" x14ac:dyDescent="0.2">
      <c r="A3491" s="97"/>
      <c r="B3491" s="5"/>
      <c r="C3491" s="5"/>
      <c r="D3491" s="63"/>
      <c r="E3491" s="11"/>
      <c r="F3491" s="143"/>
      <c r="G3491" s="9"/>
      <c r="H3491" s="64"/>
      <c r="I3491" s="64"/>
      <c r="J3491" s="1"/>
      <c r="K3491" s="1"/>
      <c r="L3491" s="5"/>
      <c r="M3491" s="12"/>
      <c r="N3491" s="12"/>
      <c r="O3491" s="5"/>
      <c r="P3491" s="5"/>
      <c r="Q3491" s="10"/>
      <c r="R3491" s="37"/>
      <c r="S3491" s="5"/>
      <c r="T3491" s="6"/>
      <c r="U3491" s="10"/>
      <c r="V3491" s="10"/>
      <c r="W3491" s="12"/>
      <c r="X3491" s="5"/>
      <c r="Y3491" s="11"/>
      <c r="Z3491" s="2"/>
      <c r="AA3491" s="64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2"/>
      <c r="DH3491" s="1"/>
      <c r="DI3491" s="1"/>
      <c r="DJ3491" s="1"/>
      <c r="DK3491" s="1"/>
      <c r="DL3491" s="1"/>
      <c r="DM3491" s="1"/>
    </row>
    <row r="3492" spans="1:117" x14ac:dyDescent="0.2">
      <c r="A3492" s="97"/>
      <c r="B3492" s="5"/>
      <c r="C3492" s="5"/>
      <c r="D3492" s="63"/>
      <c r="E3492" s="11"/>
      <c r="F3492" s="143"/>
      <c r="G3492" s="9"/>
      <c r="H3492" s="64"/>
      <c r="I3492" s="64"/>
      <c r="J3492" s="1"/>
      <c r="K3492" s="1"/>
      <c r="L3492" s="5"/>
      <c r="M3492" s="12"/>
      <c r="N3492" s="12"/>
      <c r="O3492" s="5"/>
      <c r="P3492" s="5"/>
      <c r="Q3492" s="10"/>
      <c r="R3492" s="37"/>
      <c r="S3492" s="5"/>
      <c r="T3492" s="6"/>
      <c r="U3492" s="10"/>
      <c r="V3492" s="10"/>
      <c r="W3492" s="12"/>
      <c r="X3492" s="5"/>
      <c r="Y3492" s="11"/>
      <c r="Z3492" s="2"/>
      <c r="AA3492" s="64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2"/>
      <c r="DH3492" s="1"/>
      <c r="DI3492" s="1"/>
      <c r="DJ3492" s="1"/>
      <c r="DK3492" s="1"/>
      <c r="DL3492" s="1"/>
      <c r="DM3492" s="1"/>
    </row>
    <row r="3493" spans="1:117" x14ac:dyDescent="0.2">
      <c r="A3493" s="97"/>
      <c r="B3493" s="5"/>
      <c r="C3493" s="5"/>
      <c r="D3493" s="63"/>
      <c r="E3493" s="11"/>
      <c r="F3493" s="143"/>
      <c r="G3493" s="9"/>
      <c r="H3493" s="64"/>
      <c r="I3493" s="64"/>
      <c r="J3493" s="1"/>
      <c r="K3493" s="1"/>
      <c r="L3493" s="5"/>
      <c r="M3493" s="12"/>
      <c r="N3493" s="12"/>
      <c r="O3493" s="5"/>
      <c r="P3493" s="5"/>
      <c r="Q3493" s="10"/>
      <c r="R3493" s="37"/>
      <c r="S3493" s="5"/>
      <c r="T3493" s="6"/>
      <c r="U3493" s="10"/>
      <c r="V3493" s="10"/>
      <c r="W3493" s="12"/>
      <c r="X3493" s="5"/>
      <c r="Y3493" s="11"/>
      <c r="Z3493" s="2"/>
      <c r="AA3493" s="64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2"/>
      <c r="DH3493" s="1"/>
      <c r="DI3493" s="1"/>
      <c r="DJ3493" s="1"/>
      <c r="DK3493" s="1"/>
      <c r="DL3493" s="1"/>
      <c r="DM3493" s="1"/>
    </row>
    <row r="3494" spans="1:117" x14ac:dyDescent="0.2">
      <c r="A3494" s="97"/>
      <c r="B3494" s="5"/>
      <c r="C3494" s="5"/>
      <c r="D3494" s="63"/>
      <c r="E3494" s="11"/>
      <c r="F3494" s="143"/>
      <c r="G3494" s="9"/>
      <c r="H3494" s="64"/>
      <c r="I3494" s="64"/>
      <c r="J3494" s="1"/>
      <c r="K3494" s="1"/>
      <c r="L3494" s="5"/>
      <c r="M3494" s="12"/>
      <c r="N3494" s="12"/>
      <c r="O3494" s="5"/>
      <c r="P3494" s="5"/>
      <c r="Q3494" s="10"/>
      <c r="R3494" s="37"/>
      <c r="S3494" s="5"/>
      <c r="T3494" s="6"/>
      <c r="U3494" s="10"/>
      <c r="V3494" s="10"/>
      <c r="W3494" s="12"/>
      <c r="X3494" s="5"/>
      <c r="Y3494" s="11"/>
      <c r="Z3494" s="2"/>
      <c r="AA3494" s="64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2"/>
      <c r="DH3494" s="1"/>
      <c r="DI3494" s="1"/>
      <c r="DJ3494" s="1"/>
      <c r="DK3494" s="1"/>
      <c r="DL3494" s="1"/>
      <c r="DM3494" s="1"/>
    </row>
    <row r="3495" spans="1:117" x14ac:dyDescent="0.2">
      <c r="A3495" s="97"/>
      <c r="B3495" s="5"/>
      <c r="C3495" s="5"/>
      <c r="D3495" s="63"/>
      <c r="E3495" s="11"/>
      <c r="F3495" s="143"/>
      <c r="G3495" s="9"/>
      <c r="H3495" s="64"/>
      <c r="I3495" s="64"/>
      <c r="J3495" s="1"/>
      <c r="K3495" s="1"/>
      <c r="L3495" s="5"/>
      <c r="M3495" s="12"/>
      <c r="N3495" s="12"/>
      <c r="O3495" s="5"/>
      <c r="P3495" s="5"/>
      <c r="Q3495" s="10"/>
      <c r="R3495" s="37"/>
      <c r="S3495" s="5"/>
      <c r="T3495" s="6"/>
      <c r="U3495" s="10"/>
      <c r="V3495" s="10"/>
      <c r="W3495" s="12"/>
      <c r="X3495" s="5"/>
      <c r="Y3495" s="11"/>
      <c r="Z3495" s="2"/>
      <c r="AA3495" s="64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2"/>
      <c r="DH3495" s="1"/>
      <c r="DI3495" s="1"/>
      <c r="DJ3495" s="1"/>
      <c r="DK3495" s="1"/>
      <c r="DL3495" s="1"/>
      <c r="DM3495" s="1"/>
    </row>
    <row r="3496" spans="1:117" x14ac:dyDescent="0.2">
      <c r="A3496" s="97"/>
      <c r="B3496" s="5"/>
      <c r="C3496" s="5"/>
      <c r="D3496" s="63"/>
      <c r="E3496" s="11"/>
      <c r="F3496" s="143"/>
      <c r="G3496" s="9"/>
      <c r="H3496" s="64"/>
      <c r="I3496" s="64"/>
      <c r="J3496" s="1"/>
      <c r="K3496" s="1"/>
      <c r="L3496" s="5"/>
      <c r="M3496" s="12"/>
      <c r="N3496" s="12"/>
      <c r="O3496" s="5"/>
      <c r="P3496" s="5"/>
      <c r="Q3496" s="10"/>
      <c r="R3496" s="37"/>
      <c r="S3496" s="5"/>
      <c r="T3496" s="6"/>
      <c r="U3496" s="10"/>
      <c r="V3496" s="10"/>
      <c r="W3496" s="12"/>
      <c r="X3496" s="5"/>
      <c r="Y3496" s="11"/>
      <c r="Z3496" s="2"/>
      <c r="AA3496" s="64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2"/>
      <c r="DH3496" s="1"/>
      <c r="DI3496" s="1"/>
      <c r="DJ3496" s="1"/>
      <c r="DK3496" s="1"/>
      <c r="DL3496" s="1"/>
      <c r="DM3496" s="1"/>
    </row>
    <row r="3497" spans="1:117" x14ac:dyDescent="0.2">
      <c r="A3497" s="97"/>
      <c r="B3497" s="5"/>
      <c r="C3497" s="5"/>
      <c r="D3497" s="63"/>
      <c r="E3497" s="11"/>
      <c r="F3497" s="143"/>
      <c r="G3497" s="9"/>
      <c r="H3497" s="64"/>
      <c r="I3497" s="64"/>
      <c r="J3497" s="1"/>
      <c r="K3497" s="1"/>
      <c r="L3497" s="5"/>
      <c r="M3497" s="12"/>
      <c r="N3497" s="12"/>
      <c r="O3497" s="5"/>
      <c r="P3497" s="5"/>
      <c r="Q3497" s="10"/>
      <c r="R3497" s="37"/>
      <c r="S3497" s="5"/>
      <c r="T3497" s="6"/>
      <c r="U3497" s="10"/>
      <c r="V3497" s="10"/>
      <c r="W3497" s="12"/>
      <c r="X3497" s="5"/>
      <c r="Y3497" s="11"/>
      <c r="Z3497" s="2"/>
      <c r="AA3497" s="64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2"/>
      <c r="DH3497" s="1"/>
      <c r="DI3497" s="1"/>
      <c r="DJ3497" s="1"/>
      <c r="DK3497" s="1"/>
      <c r="DL3497" s="1"/>
      <c r="DM3497" s="1"/>
    </row>
    <row r="3498" spans="1:117" x14ac:dyDescent="0.2">
      <c r="A3498" s="97"/>
      <c r="B3498" s="5"/>
      <c r="C3498" s="5"/>
      <c r="D3498" s="63"/>
      <c r="E3498" s="11"/>
      <c r="F3498" s="143"/>
      <c r="G3498" s="9"/>
      <c r="H3498" s="64"/>
      <c r="I3498" s="64"/>
      <c r="J3498" s="1"/>
      <c r="K3498" s="1"/>
      <c r="L3498" s="5"/>
      <c r="M3498" s="12"/>
      <c r="N3498" s="12"/>
      <c r="O3498" s="5"/>
      <c r="P3498" s="5"/>
      <c r="Q3498" s="10"/>
      <c r="R3498" s="37"/>
      <c r="S3498" s="5"/>
      <c r="T3498" s="6"/>
      <c r="U3498" s="10"/>
      <c r="V3498" s="10"/>
      <c r="W3498" s="12"/>
      <c r="X3498" s="5"/>
      <c r="Y3498" s="11"/>
      <c r="Z3498" s="2"/>
      <c r="AA3498" s="64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2"/>
      <c r="DH3498" s="1"/>
      <c r="DI3498" s="1"/>
      <c r="DJ3498" s="1"/>
      <c r="DK3498" s="1"/>
      <c r="DL3498" s="1"/>
      <c r="DM3498" s="1"/>
    </row>
    <row r="3499" spans="1:117" x14ac:dyDescent="0.2">
      <c r="A3499" s="97"/>
      <c r="B3499" s="5"/>
      <c r="C3499" s="5"/>
      <c r="D3499" s="63"/>
      <c r="E3499" s="11"/>
      <c r="F3499" s="143"/>
      <c r="G3499" s="9"/>
      <c r="H3499" s="64"/>
      <c r="I3499" s="64"/>
      <c r="J3499" s="1"/>
      <c r="K3499" s="1"/>
      <c r="L3499" s="5"/>
      <c r="M3499" s="12"/>
      <c r="N3499" s="12"/>
      <c r="O3499" s="5"/>
      <c r="P3499" s="5"/>
      <c r="Q3499" s="10"/>
      <c r="R3499" s="37"/>
      <c r="S3499" s="5"/>
      <c r="T3499" s="6"/>
      <c r="U3499" s="10"/>
      <c r="V3499" s="10"/>
      <c r="W3499" s="12"/>
      <c r="X3499" s="5"/>
      <c r="Y3499" s="11"/>
      <c r="Z3499" s="2"/>
      <c r="AA3499" s="64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2"/>
      <c r="DH3499" s="1"/>
      <c r="DI3499" s="1"/>
      <c r="DJ3499" s="1"/>
      <c r="DK3499" s="1"/>
      <c r="DL3499" s="1"/>
      <c r="DM3499" s="1"/>
    </row>
    <row r="3500" spans="1:117" x14ac:dyDescent="0.2">
      <c r="A3500" s="97"/>
      <c r="B3500" s="5"/>
      <c r="C3500" s="5"/>
      <c r="D3500" s="63"/>
      <c r="E3500" s="11"/>
      <c r="F3500" s="143"/>
      <c r="G3500" s="9"/>
      <c r="H3500" s="64"/>
      <c r="I3500" s="64"/>
      <c r="J3500" s="1"/>
      <c r="K3500" s="1"/>
      <c r="L3500" s="5"/>
      <c r="M3500" s="12"/>
      <c r="N3500" s="12"/>
      <c r="O3500" s="5"/>
      <c r="P3500" s="5"/>
      <c r="Q3500" s="10"/>
      <c r="R3500" s="37"/>
      <c r="S3500" s="5"/>
      <c r="T3500" s="6"/>
      <c r="U3500" s="10"/>
      <c r="V3500" s="10"/>
      <c r="W3500" s="12"/>
      <c r="X3500" s="5"/>
      <c r="Y3500" s="11"/>
      <c r="Z3500" s="2"/>
      <c r="AA3500" s="64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2"/>
      <c r="DH3500" s="1"/>
      <c r="DI3500" s="1"/>
      <c r="DJ3500" s="1"/>
      <c r="DK3500" s="1"/>
      <c r="DL3500" s="1"/>
      <c r="DM3500" s="1"/>
    </row>
    <row r="3501" spans="1:117" x14ac:dyDescent="0.2">
      <c r="A3501" s="97"/>
      <c r="B3501" s="5"/>
      <c r="C3501" s="5"/>
      <c r="D3501" s="63"/>
      <c r="E3501" s="11"/>
      <c r="F3501" s="143"/>
      <c r="G3501" s="9"/>
      <c r="H3501" s="64"/>
      <c r="I3501" s="64"/>
      <c r="J3501" s="1"/>
      <c r="K3501" s="1"/>
      <c r="L3501" s="5"/>
      <c r="M3501" s="12"/>
      <c r="N3501" s="12"/>
      <c r="O3501" s="5"/>
      <c r="P3501" s="5"/>
      <c r="Q3501" s="10"/>
      <c r="R3501" s="37"/>
      <c r="S3501" s="5"/>
      <c r="T3501" s="6"/>
      <c r="U3501" s="10"/>
      <c r="V3501" s="10"/>
      <c r="W3501" s="12"/>
      <c r="X3501" s="5"/>
      <c r="Y3501" s="11"/>
      <c r="Z3501" s="2"/>
      <c r="AA3501" s="64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2"/>
      <c r="DH3501" s="1"/>
      <c r="DI3501" s="1"/>
      <c r="DJ3501" s="1"/>
      <c r="DK3501" s="1"/>
      <c r="DL3501" s="1"/>
      <c r="DM3501" s="1"/>
    </row>
    <row r="3502" spans="1:117" x14ac:dyDescent="0.2">
      <c r="A3502" s="97"/>
      <c r="B3502" s="5"/>
      <c r="C3502" s="5"/>
      <c r="D3502" s="63"/>
      <c r="E3502" s="11"/>
      <c r="F3502" s="143"/>
      <c r="G3502" s="9"/>
      <c r="H3502" s="64"/>
      <c r="I3502" s="64"/>
      <c r="J3502" s="1"/>
      <c r="K3502" s="1"/>
      <c r="L3502" s="5"/>
      <c r="M3502" s="12"/>
      <c r="N3502" s="12"/>
      <c r="O3502" s="5"/>
      <c r="P3502" s="5"/>
      <c r="Q3502" s="10"/>
      <c r="R3502" s="37"/>
      <c r="S3502" s="5"/>
      <c r="T3502" s="6"/>
      <c r="U3502" s="10"/>
      <c r="V3502" s="10"/>
      <c r="W3502" s="12"/>
      <c r="X3502" s="5"/>
      <c r="Y3502" s="11"/>
      <c r="Z3502" s="2"/>
      <c r="AA3502" s="64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2"/>
      <c r="DH3502" s="1"/>
      <c r="DI3502" s="1"/>
      <c r="DJ3502" s="1"/>
      <c r="DK3502" s="1"/>
      <c r="DL3502" s="1"/>
      <c r="DM3502" s="1"/>
    </row>
    <row r="3503" spans="1:117" x14ac:dyDescent="0.2">
      <c r="A3503" s="97"/>
      <c r="B3503" s="5"/>
      <c r="C3503" s="5"/>
      <c r="D3503" s="63"/>
      <c r="E3503" s="11"/>
      <c r="F3503" s="143"/>
      <c r="G3503" s="9"/>
      <c r="H3503" s="64"/>
      <c r="I3503" s="64"/>
      <c r="J3503" s="1"/>
      <c r="K3503" s="1"/>
      <c r="L3503" s="5"/>
      <c r="M3503" s="12"/>
      <c r="N3503" s="12"/>
      <c r="O3503" s="5"/>
      <c r="P3503" s="5"/>
      <c r="Q3503" s="10"/>
      <c r="R3503" s="37"/>
      <c r="S3503" s="5"/>
      <c r="T3503" s="6"/>
      <c r="U3503" s="10"/>
      <c r="V3503" s="10"/>
      <c r="W3503" s="12"/>
      <c r="X3503" s="5"/>
      <c r="Y3503" s="11"/>
      <c r="Z3503" s="2"/>
      <c r="AA3503" s="64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2"/>
      <c r="DH3503" s="1"/>
      <c r="DI3503" s="1"/>
      <c r="DJ3503" s="1"/>
      <c r="DK3503" s="1"/>
      <c r="DL3503" s="1"/>
      <c r="DM3503" s="1"/>
    </row>
    <row r="3504" spans="1:117" x14ac:dyDescent="0.2">
      <c r="A3504" s="97"/>
      <c r="B3504" s="5"/>
      <c r="C3504" s="5"/>
      <c r="D3504" s="63"/>
      <c r="E3504" s="11"/>
      <c r="F3504" s="143"/>
      <c r="G3504" s="9"/>
      <c r="H3504" s="64"/>
      <c r="I3504" s="64"/>
      <c r="J3504" s="1"/>
      <c r="K3504" s="1"/>
      <c r="L3504" s="5"/>
      <c r="M3504" s="12"/>
      <c r="N3504" s="12"/>
      <c r="O3504" s="5"/>
      <c r="P3504" s="5"/>
      <c r="Q3504" s="10"/>
      <c r="R3504" s="37"/>
      <c r="S3504" s="5"/>
      <c r="T3504" s="6"/>
      <c r="U3504" s="10"/>
      <c r="V3504" s="10"/>
      <c r="W3504" s="12"/>
      <c r="X3504" s="5"/>
      <c r="Y3504" s="11"/>
      <c r="Z3504" s="2"/>
      <c r="AA3504" s="64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2"/>
      <c r="DH3504" s="1"/>
      <c r="DI3504" s="1"/>
      <c r="DJ3504" s="1"/>
      <c r="DK3504" s="1"/>
      <c r="DL3504" s="1"/>
      <c r="DM3504" s="1"/>
    </row>
    <row r="3505" spans="1:117" x14ac:dyDescent="0.2">
      <c r="A3505" s="97"/>
      <c r="B3505" s="5"/>
      <c r="C3505" s="5"/>
      <c r="D3505" s="63"/>
      <c r="E3505" s="11"/>
      <c r="F3505" s="143"/>
      <c r="G3505" s="9"/>
      <c r="H3505" s="64"/>
      <c r="I3505" s="64"/>
      <c r="J3505" s="1"/>
      <c r="K3505" s="1"/>
      <c r="L3505" s="5"/>
      <c r="M3505" s="12"/>
      <c r="N3505" s="12"/>
      <c r="O3505" s="5"/>
      <c r="P3505" s="5"/>
      <c r="Q3505" s="10"/>
      <c r="R3505" s="37"/>
      <c r="S3505" s="5"/>
      <c r="T3505" s="6"/>
      <c r="U3505" s="10"/>
      <c r="V3505" s="10"/>
      <c r="W3505" s="12"/>
      <c r="X3505" s="5"/>
      <c r="Y3505" s="11"/>
      <c r="Z3505" s="2"/>
      <c r="AA3505" s="64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2"/>
      <c r="DH3505" s="1"/>
      <c r="DI3505" s="1"/>
      <c r="DJ3505" s="1"/>
      <c r="DK3505" s="1"/>
      <c r="DL3505" s="1"/>
      <c r="DM3505" s="1"/>
    </row>
    <row r="3506" spans="1:117" x14ac:dyDescent="0.2">
      <c r="A3506" s="97"/>
      <c r="B3506" s="5"/>
      <c r="C3506" s="5"/>
      <c r="D3506" s="63"/>
      <c r="E3506" s="11"/>
      <c r="F3506" s="143"/>
      <c r="G3506" s="9"/>
      <c r="H3506" s="64"/>
      <c r="I3506" s="64"/>
      <c r="J3506" s="1"/>
      <c r="K3506" s="1"/>
      <c r="L3506" s="5"/>
      <c r="M3506" s="12"/>
      <c r="N3506" s="12"/>
      <c r="O3506" s="5"/>
      <c r="P3506" s="5"/>
      <c r="Q3506" s="10"/>
      <c r="R3506" s="37"/>
      <c r="S3506" s="5"/>
      <c r="T3506" s="6"/>
      <c r="U3506" s="10"/>
      <c r="V3506" s="10"/>
      <c r="W3506" s="12"/>
      <c r="X3506" s="5"/>
      <c r="Y3506" s="11"/>
      <c r="Z3506" s="2"/>
      <c r="AA3506" s="64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2"/>
      <c r="DH3506" s="1"/>
      <c r="DI3506" s="1"/>
      <c r="DJ3506" s="1"/>
      <c r="DK3506" s="1"/>
      <c r="DL3506" s="1"/>
      <c r="DM3506" s="1"/>
    </row>
    <row r="3507" spans="1:117" x14ac:dyDescent="0.2">
      <c r="A3507" s="97"/>
      <c r="B3507" s="5"/>
      <c r="C3507" s="5"/>
      <c r="D3507" s="63"/>
      <c r="E3507" s="11"/>
      <c r="F3507" s="143"/>
      <c r="G3507" s="9"/>
      <c r="H3507" s="64"/>
      <c r="I3507" s="64"/>
      <c r="J3507" s="1"/>
      <c r="K3507" s="1"/>
      <c r="L3507" s="5"/>
      <c r="M3507" s="12"/>
      <c r="N3507" s="12"/>
      <c r="O3507" s="5"/>
      <c r="P3507" s="5"/>
      <c r="Q3507" s="10"/>
      <c r="R3507" s="37"/>
      <c r="S3507" s="5"/>
      <c r="T3507" s="6"/>
      <c r="U3507" s="10"/>
      <c r="V3507" s="10"/>
      <c r="W3507" s="12"/>
      <c r="X3507" s="5"/>
      <c r="Y3507" s="11"/>
      <c r="Z3507" s="2"/>
      <c r="AA3507" s="64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2"/>
      <c r="DH3507" s="1"/>
      <c r="DI3507" s="1"/>
      <c r="DJ3507" s="1"/>
      <c r="DK3507" s="1"/>
      <c r="DL3507" s="1"/>
      <c r="DM3507" s="1"/>
    </row>
    <row r="3508" spans="1:117" x14ac:dyDescent="0.2">
      <c r="A3508" s="97"/>
      <c r="B3508" s="5"/>
      <c r="C3508" s="5"/>
      <c r="D3508" s="63"/>
      <c r="E3508" s="11"/>
      <c r="F3508" s="143"/>
      <c r="G3508" s="9"/>
      <c r="H3508" s="64"/>
      <c r="I3508" s="64"/>
      <c r="J3508" s="1"/>
      <c r="K3508" s="1"/>
      <c r="L3508" s="5"/>
      <c r="M3508" s="12"/>
      <c r="N3508" s="12"/>
      <c r="O3508" s="5"/>
      <c r="P3508" s="5"/>
      <c r="Q3508" s="10"/>
      <c r="R3508" s="37"/>
      <c r="S3508" s="5"/>
      <c r="T3508" s="6"/>
      <c r="U3508" s="10"/>
      <c r="V3508" s="10"/>
      <c r="W3508" s="12"/>
      <c r="X3508" s="5"/>
      <c r="Y3508" s="11"/>
      <c r="Z3508" s="2"/>
      <c r="AA3508" s="64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2"/>
      <c r="DH3508" s="1"/>
      <c r="DI3508" s="1"/>
      <c r="DJ3508" s="1"/>
      <c r="DK3508" s="1"/>
      <c r="DL3508" s="1"/>
      <c r="DM3508" s="1"/>
    </row>
    <row r="3509" spans="1:117" x14ac:dyDescent="0.2">
      <c r="A3509" s="97"/>
      <c r="B3509" s="5"/>
      <c r="C3509" s="5"/>
      <c r="D3509" s="63"/>
      <c r="E3509" s="11"/>
      <c r="F3509" s="143"/>
      <c r="G3509" s="9"/>
      <c r="H3509" s="64"/>
      <c r="I3509" s="64"/>
      <c r="J3509" s="1"/>
      <c r="K3509" s="1"/>
      <c r="L3509" s="5"/>
      <c r="M3509" s="12"/>
      <c r="N3509" s="12"/>
      <c r="O3509" s="5"/>
      <c r="P3509" s="5"/>
      <c r="Q3509" s="10"/>
      <c r="R3509" s="37"/>
      <c r="S3509" s="5"/>
      <c r="T3509" s="6"/>
      <c r="U3509" s="10"/>
      <c r="V3509" s="10"/>
      <c r="W3509" s="12"/>
      <c r="X3509" s="5"/>
      <c r="Y3509" s="11"/>
      <c r="Z3509" s="2"/>
      <c r="AA3509" s="64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2"/>
      <c r="DH3509" s="1"/>
      <c r="DI3509" s="1"/>
      <c r="DJ3509" s="1"/>
      <c r="DK3509" s="1"/>
      <c r="DL3509" s="1"/>
      <c r="DM3509" s="1"/>
    </row>
    <row r="3510" spans="1:117" x14ac:dyDescent="0.2">
      <c r="A3510" s="97"/>
      <c r="B3510" s="5"/>
      <c r="C3510" s="5"/>
      <c r="D3510" s="63"/>
      <c r="E3510" s="11"/>
      <c r="F3510" s="143"/>
      <c r="G3510" s="9"/>
      <c r="H3510" s="64"/>
      <c r="I3510" s="64"/>
      <c r="J3510" s="1"/>
      <c r="K3510" s="1"/>
      <c r="L3510" s="5"/>
      <c r="M3510" s="12"/>
      <c r="N3510" s="12"/>
      <c r="O3510" s="5"/>
      <c r="P3510" s="5"/>
      <c r="Q3510" s="10"/>
      <c r="R3510" s="37"/>
      <c r="S3510" s="5"/>
      <c r="T3510" s="6"/>
      <c r="U3510" s="10"/>
      <c r="V3510" s="10"/>
      <c r="W3510" s="12"/>
      <c r="X3510" s="5"/>
      <c r="Y3510" s="11"/>
      <c r="Z3510" s="2"/>
      <c r="AA3510" s="64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2"/>
      <c r="DH3510" s="1"/>
      <c r="DI3510" s="1"/>
      <c r="DJ3510" s="1"/>
      <c r="DK3510" s="1"/>
      <c r="DL3510" s="1"/>
      <c r="DM3510" s="1"/>
    </row>
    <row r="3511" spans="1:117" x14ac:dyDescent="0.2">
      <c r="A3511" s="97"/>
      <c r="B3511" s="5"/>
      <c r="C3511" s="5"/>
      <c r="D3511" s="63"/>
      <c r="E3511" s="11"/>
      <c r="F3511" s="143"/>
      <c r="G3511" s="9"/>
      <c r="H3511" s="64"/>
      <c r="I3511" s="64"/>
      <c r="J3511" s="1"/>
      <c r="K3511" s="1"/>
      <c r="L3511" s="5"/>
      <c r="M3511" s="12"/>
      <c r="N3511" s="12"/>
      <c r="O3511" s="5"/>
      <c r="P3511" s="5"/>
      <c r="Q3511" s="10"/>
      <c r="R3511" s="37"/>
      <c r="S3511" s="5"/>
      <c r="T3511" s="6"/>
      <c r="U3511" s="10"/>
      <c r="V3511" s="10"/>
      <c r="W3511" s="12"/>
      <c r="X3511" s="5"/>
      <c r="Y3511" s="11"/>
      <c r="Z3511" s="2"/>
      <c r="AA3511" s="64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2"/>
      <c r="DH3511" s="1"/>
      <c r="DI3511" s="1"/>
      <c r="DJ3511" s="1"/>
      <c r="DK3511" s="1"/>
      <c r="DL3511" s="1"/>
      <c r="DM3511" s="1"/>
    </row>
    <row r="3512" spans="1:117" x14ac:dyDescent="0.2">
      <c r="A3512" s="97"/>
      <c r="B3512" s="5"/>
      <c r="C3512" s="5"/>
      <c r="D3512" s="63"/>
      <c r="E3512" s="11"/>
      <c r="F3512" s="143"/>
      <c r="G3512" s="9"/>
      <c r="H3512" s="64"/>
      <c r="I3512" s="64"/>
      <c r="J3512" s="1"/>
      <c r="K3512" s="1"/>
      <c r="L3512" s="5"/>
      <c r="M3512" s="12"/>
      <c r="N3512" s="12"/>
      <c r="O3512" s="5"/>
      <c r="P3512" s="5"/>
      <c r="Q3512" s="10"/>
      <c r="R3512" s="37"/>
      <c r="S3512" s="5"/>
      <c r="T3512" s="6"/>
      <c r="U3512" s="10"/>
      <c r="V3512" s="10"/>
      <c r="W3512" s="12"/>
      <c r="X3512" s="5"/>
      <c r="Y3512" s="11"/>
      <c r="Z3512" s="2"/>
      <c r="AA3512" s="64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2"/>
      <c r="DH3512" s="1"/>
      <c r="DI3512" s="1"/>
      <c r="DJ3512" s="1"/>
      <c r="DK3512" s="1"/>
      <c r="DL3512" s="1"/>
      <c r="DM3512" s="1"/>
    </row>
    <row r="3513" spans="1:117" x14ac:dyDescent="0.2">
      <c r="A3513" s="97"/>
      <c r="B3513" s="5"/>
      <c r="C3513" s="5"/>
      <c r="D3513" s="63"/>
      <c r="E3513" s="11"/>
      <c r="F3513" s="143"/>
      <c r="G3513" s="9"/>
      <c r="H3513" s="64"/>
      <c r="I3513" s="64"/>
      <c r="J3513" s="1"/>
      <c r="K3513" s="1"/>
      <c r="L3513" s="5"/>
      <c r="M3513" s="12"/>
      <c r="N3513" s="12"/>
      <c r="O3513" s="5"/>
      <c r="P3513" s="5"/>
      <c r="Q3513" s="10"/>
      <c r="R3513" s="37"/>
      <c r="S3513" s="5"/>
      <c r="T3513" s="6"/>
      <c r="U3513" s="10"/>
      <c r="V3513" s="10"/>
      <c r="W3513" s="12"/>
      <c r="X3513" s="5"/>
      <c r="Y3513" s="11"/>
      <c r="Z3513" s="2"/>
      <c r="AA3513" s="64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2"/>
      <c r="DH3513" s="1"/>
      <c r="DI3513" s="1"/>
      <c r="DJ3513" s="1"/>
      <c r="DK3513" s="1"/>
      <c r="DL3513" s="1"/>
      <c r="DM3513" s="1"/>
    </row>
    <row r="3514" spans="1:117" x14ac:dyDescent="0.2">
      <c r="A3514" s="97"/>
      <c r="B3514" s="5"/>
      <c r="C3514" s="5"/>
      <c r="D3514" s="63"/>
      <c r="E3514" s="11"/>
      <c r="F3514" s="143"/>
      <c r="G3514" s="9"/>
      <c r="H3514" s="64"/>
      <c r="I3514" s="64"/>
      <c r="J3514" s="1"/>
      <c r="K3514" s="1"/>
      <c r="L3514" s="5"/>
      <c r="M3514" s="12"/>
      <c r="N3514" s="12"/>
      <c r="O3514" s="5"/>
      <c r="P3514" s="5"/>
      <c r="Q3514" s="10"/>
      <c r="R3514" s="37"/>
      <c r="S3514" s="5"/>
      <c r="T3514" s="6"/>
      <c r="U3514" s="10"/>
      <c r="V3514" s="10"/>
      <c r="W3514" s="12"/>
      <c r="X3514" s="5"/>
      <c r="Y3514" s="11"/>
      <c r="Z3514" s="2"/>
      <c r="AA3514" s="64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2"/>
      <c r="DH3514" s="1"/>
      <c r="DI3514" s="1"/>
      <c r="DJ3514" s="1"/>
      <c r="DK3514" s="1"/>
      <c r="DL3514" s="1"/>
      <c r="DM3514" s="1"/>
    </row>
    <row r="3515" spans="1:117" x14ac:dyDescent="0.2">
      <c r="A3515" s="97"/>
      <c r="B3515" s="5"/>
      <c r="C3515" s="5"/>
      <c r="D3515" s="63"/>
      <c r="E3515" s="11"/>
      <c r="F3515" s="143"/>
      <c r="G3515" s="9"/>
      <c r="H3515" s="64"/>
      <c r="I3515" s="64"/>
      <c r="J3515" s="1"/>
      <c r="K3515" s="1"/>
      <c r="L3515" s="5"/>
      <c r="M3515" s="12"/>
      <c r="N3515" s="12"/>
      <c r="O3515" s="5"/>
      <c r="P3515" s="5"/>
      <c r="Q3515" s="10"/>
      <c r="R3515" s="37"/>
      <c r="S3515" s="5"/>
      <c r="T3515" s="6"/>
      <c r="U3515" s="10"/>
      <c r="V3515" s="10"/>
      <c r="W3515" s="12"/>
      <c r="X3515" s="5"/>
      <c r="Y3515" s="11"/>
      <c r="Z3515" s="2"/>
      <c r="AA3515" s="64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2"/>
      <c r="DH3515" s="1"/>
      <c r="DI3515" s="1"/>
      <c r="DJ3515" s="1"/>
      <c r="DK3515" s="1"/>
      <c r="DL3515" s="1"/>
      <c r="DM3515" s="1"/>
    </row>
    <row r="3516" spans="1:117" x14ac:dyDescent="0.2">
      <c r="A3516" s="97"/>
      <c r="B3516" s="5"/>
      <c r="C3516" s="5"/>
      <c r="D3516" s="63"/>
      <c r="E3516" s="11"/>
      <c r="F3516" s="143"/>
      <c r="G3516" s="9"/>
      <c r="H3516" s="64"/>
      <c r="I3516" s="64"/>
      <c r="J3516" s="1"/>
      <c r="K3516" s="1"/>
      <c r="L3516" s="5"/>
      <c r="M3516" s="12"/>
      <c r="N3516" s="12"/>
      <c r="O3516" s="5"/>
      <c r="P3516" s="5"/>
      <c r="Q3516" s="10"/>
      <c r="R3516" s="37"/>
      <c r="S3516" s="5"/>
      <c r="T3516" s="6"/>
      <c r="U3516" s="10"/>
      <c r="V3516" s="10"/>
      <c r="W3516" s="12"/>
      <c r="X3516" s="5"/>
      <c r="Y3516" s="11"/>
      <c r="Z3516" s="2"/>
      <c r="AA3516" s="64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2"/>
      <c r="DH3516" s="1"/>
      <c r="DI3516" s="1"/>
      <c r="DJ3516" s="1"/>
      <c r="DK3516" s="1"/>
      <c r="DL3516" s="1"/>
      <c r="DM3516" s="1"/>
    </row>
    <row r="3517" spans="1:117" x14ac:dyDescent="0.2">
      <c r="A3517" s="97"/>
      <c r="B3517" s="5"/>
      <c r="C3517" s="5"/>
      <c r="D3517" s="63"/>
      <c r="E3517" s="11"/>
      <c r="F3517" s="143"/>
      <c r="G3517" s="9"/>
      <c r="H3517" s="64"/>
      <c r="I3517" s="64"/>
      <c r="J3517" s="1"/>
      <c r="K3517" s="1"/>
      <c r="L3517" s="5"/>
      <c r="M3517" s="12"/>
      <c r="N3517" s="12"/>
      <c r="O3517" s="5"/>
      <c r="P3517" s="5"/>
      <c r="Q3517" s="10"/>
      <c r="R3517" s="37"/>
      <c r="S3517" s="5"/>
      <c r="T3517" s="6"/>
      <c r="U3517" s="10"/>
      <c r="V3517" s="10"/>
      <c r="W3517" s="12"/>
      <c r="X3517" s="5"/>
      <c r="Y3517" s="11"/>
      <c r="Z3517" s="2"/>
      <c r="AA3517" s="64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2"/>
      <c r="DH3517" s="1"/>
      <c r="DI3517" s="1"/>
      <c r="DJ3517" s="1"/>
      <c r="DK3517" s="1"/>
      <c r="DL3517" s="1"/>
      <c r="DM3517" s="1"/>
    </row>
    <row r="3518" spans="1:117" x14ac:dyDescent="0.2">
      <c r="A3518" s="97"/>
      <c r="B3518" s="5"/>
      <c r="C3518" s="5"/>
      <c r="D3518" s="63"/>
      <c r="E3518" s="11"/>
      <c r="F3518" s="143"/>
      <c r="G3518" s="9"/>
      <c r="H3518" s="64"/>
      <c r="I3518" s="64"/>
      <c r="J3518" s="1"/>
      <c r="K3518" s="1"/>
      <c r="L3518" s="5"/>
      <c r="M3518" s="12"/>
      <c r="N3518" s="12"/>
      <c r="O3518" s="5"/>
      <c r="P3518" s="5"/>
      <c r="Q3518" s="10"/>
      <c r="R3518" s="37"/>
      <c r="S3518" s="5"/>
      <c r="T3518" s="6"/>
      <c r="U3518" s="10"/>
      <c r="V3518" s="10"/>
      <c r="W3518" s="12"/>
      <c r="X3518" s="5"/>
      <c r="Y3518" s="11"/>
      <c r="Z3518" s="2"/>
      <c r="AA3518" s="64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2"/>
      <c r="DH3518" s="1"/>
      <c r="DI3518" s="1"/>
      <c r="DJ3518" s="1"/>
      <c r="DK3518" s="1"/>
      <c r="DL3518" s="1"/>
      <c r="DM3518" s="1"/>
    </row>
    <row r="3519" spans="1:117" x14ac:dyDescent="0.2">
      <c r="A3519" s="97"/>
      <c r="B3519" s="5"/>
      <c r="C3519" s="5"/>
      <c r="D3519" s="63"/>
      <c r="E3519" s="11"/>
      <c r="F3519" s="143"/>
      <c r="G3519" s="9"/>
      <c r="H3519" s="64"/>
      <c r="I3519" s="64"/>
      <c r="J3519" s="1"/>
      <c r="K3519" s="1"/>
      <c r="L3519" s="5"/>
      <c r="M3519" s="12"/>
      <c r="N3519" s="12"/>
      <c r="O3519" s="5"/>
      <c r="P3519" s="5"/>
      <c r="Q3519" s="10"/>
      <c r="R3519" s="37"/>
      <c r="S3519" s="5"/>
      <c r="T3519" s="6"/>
      <c r="U3519" s="10"/>
      <c r="V3519" s="10"/>
      <c r="W3519" s="12"/>
      <c r="X3519" s="5"/>
      <c r="Y3519" s="11"/>
      <c r="Z3519" s="2"/>
      <c r="AA3519" s="64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2"/>
      <c r="DH3519" s="1"/>
      <c r="DI3519" s="1"/>
      <c r="DJ3519" s="1"/>
      <c r="DK3519" s="1"/>
      <c r="DL3519" s="1"/>
      <c r="DM3519" s="1"/>
    </row>
    <row r="3520" spans="1:117" x14ac:dyDescent="0.2">
      <c r="A3520" s="97"/>
      <c r="B3520" s="5"/>
      <c r="C3520" s="5"/>
      <c r="D3520" s="63"/>
      <c r="E3520" s="11"/>
      <c r="F3520" s="143"/>
      <c r="G3520" s="9"/>
      <c r="H3520" s="64"/>
      <c r="I3520" s="64"/>
      <c r="J3520" s="1"/>
      <c r="K3520" s="1"/>
      <c r="L3520" s="5"/>
      <c r="M3520" s="12"/>
      <c r="N3520" s="12"/>
      <c r="O3520" s="5"/>
      <c r="P3520" s="5"/>
      <c r="Q3520" s="10"/>
      <c r="R3520" s="37"/>
      <c r="S3520" s="5"/>
      <c r="T3520" s="6"/>
      <c r="U3520" s="10"/>
      <c r="V3520" s="10"/>
      <c r="W3520" s="12"/>
      <c r="X3520" s="5"/>
      <c r="Y3520" s="11"/>
      <c r="Z3520" s="2"/>
      <c r="AA3520" s="64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2"/>
      <c r="DH3520" s="1"/>
      <c r="DI3520" s="1"/>
      <c r="DJ3520" s="1"/>
      <c r="DK3520" s="1"/>
      <c r="DL3520" s="1"/>
      <c r="DM3520" s="1"/>
    </row>
    <row r="3521" spans="1:117" x14ac:dyDescent="0.2">
      <c r="A3521" s="97"/>
      <c r="B3521" s="5"/>
      <c r="C3521" s="5"/>
      <c r="D3521" s="63"/>
      <c r="E3521" s="11"/>
      <c r="F3521" s="143"/>
      <c r="G3521" s="9"/>
      <c r="H3521" s="64"/>
      <c r="I3521" s="64"/>
      <c r="J3521" s="1"/>
      <c r="K3521" s="1"/>
      <c r="L3521" s="5"/>
      <c r="M3521" s="12"/>
      <c r="N3521" s="12"/>
      <c r="O3521" s="5"/>
      <c r="P3521" s="5"/>
      <c r="Q3521" s="10"/>
      <c r="R3521" s="37"/>
      <c r="S3521" s="5"/>
      <c r="T3521" s="6"/>
      <c r="U3521" s="10"/>
      <c r="V3521" s="10"/>
      <c r="W3521" s="12"/>
      <c r="X3521" s="5"/>
      <c r="Y3521" s="11"/>
      <c r="Z3521" s="2"/>
      <c r="AA3521" s="64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2"/>
      <c r="DH3521" s="1"/>
      <c r="DI3521" s="1"/>
      <c r="DJ3521" s="1"/>
      <c r="DK3521" s="1"/>
      <c r="DL3521" s="1"/>
      <c r="DM3521" s="1"/>
    </row>
    <row r="3522" spans="1:117" x14ac:dyDescent="0.2">
      <c r="A3522" s="97"/>
      <c r="B3522" s="5"/>
      <c r="C3522" s="5"/>
      <c r="D3522" s="63"/>
      <c r="E3522" s="11"/>
      <c r="F3522" s="143"/>
      <c r="G3522" s="9"/>
      <c r="H3522" s="64"/>
      <c r="I3522" s="64"/>
      <c r="J3522" s="1"/>
      <c r="K3522" s="1"/>
      <c r="L3522" s="5"/>
      <c r="M3522" s="12"/>
      <c r="N3522" s="12"/>
      <c r="O3522" s="5"/>
      <c r="P3522" s="5"/>
      <c r="Q3522" s="10"/>
      <c r="R3522" s="37"/>
      <c r="S3522" s="5"/>
      <c r="T3522" s="6"/>
      <c r="U3522" s="10"/>
      <c r="V3522" s="10"/>
      <c r="W3522" s="12"/>
      <c r="X3522" s="5"/>
      <c r="Y3522" s="11"/>
      <c r="Z3522" s="2"/>
      <c r="AA3522" s="64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2"/>
      <c r="DH3522" s="1"/>
      <c r="DI3522" s="1"/>
      <c r="DJ3522" s="1"/>
      <c r="DK3522" s="1"/>
      <c r="DL3522" s="1"/>
      <c r="DM3522" s="1"/>
    </row>
    <row r="3523" spans="1:117" x14ac:dyDescent="0.2">
      <c r="A3523" s="97"/>
      <c r="B3523" s="5"/>
      <c r="C3523" s="5"/>
      <c r="D3523" s="63"/>
      <c r="E3523" s="11"/>
      <c r="F3523" s="143"/>
      <c r="G3523" s="9"/>
      <c r="H3523" s="64"/>
      <c r="I3523" s="64"/>
      <c r="J3523" s="1"/>
      <c r="K3523" s="1"/>
      <c r="L3523" s="5"/>
      <c r="M3523" s="12"/>
      <c r="N3523" s="12"/>
      <c r="O3523" s="5"/>
      <c r="P3523" s="5"/>
      <c r="Q3523" s="10"/>
      <c r="R3523" s="37"/>
      <c r="S3523" s="5"/>
      <c r="T3523" s="6"/>
      <c r="U3523" s="10"/>
      <c r="V3523" s="10"/>
      <c r="W3523" s="12"/>
      <c r="X3523" s="5"/>
      <c r="Y3523" s="11"/>
      <c r="Z3523" s="2"/>
      <c r="AA3523" s="64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2"/>
      <c r="DH3523" s="1"/>
      <c r="DI3523" s="1"/>
      <c r="DJ3523" s="1"/>
      <c r="DK3523" s="1"/>
      <c r="DL3523" s="1"/>
      <c r="DM3523" s="1"/>
    </row>
    <row r="3524" spans="1:117" x14ac:dyDescent="0.2">
      <c r="A3524" s="97"/>
      <c r="B3524" s="5"/>
      <c r="C3524" s="5"/>
      <c r="D3524" s="63"/>
      <c r="E3524" s="11"/>
      <c r="F3524" s="143"/>
      <c r="G3524" s="9"/>
      <c r="H3524" s="64"/>
      <c r="I3524" s="64"/>
      <c r="J3524" s="1"/>
      <c r="K3524" s="1"/>
      <c r="L3524" s="5"/>
      <c r="M3524" s="12"/>
      <c r="N3524" s="12"/>
      <c r="O3524" s="5"/>
      <c r="P3524" s="5"/>
      <c r="Q3524" s="10"/>
      <c r="R3524" s="37"/>
      <c r="S3524" s="5"/>
      <c r="T3524" s="6"/>
      <c r="U3524" s="10"/>
      <c r="V3524" s="10"/>
      <c r="W3524" s="12"/>
      <c r="X3524" s="5"/>
      <c r="Y3524" s="11"/>
      <c r="Z3524" s="2"/>
      <c r="AA3524" s="64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2"/>
      <c r="DH3524" s="1"/>
      <c r="DI3524" s="1"/>
      <c r="DJ3524" s="1"/>
      <c r="DK3524" s="1"/>
      <c r="DL3524" s="1"/>
      <c r="DM3524" s="1"/>
    </row>
    <row r="3525" spans="1:117" x14ac:dyDescent="0.2">
      <c r="A3525" s="97"/>
      <c r="B3525" s="5"/>
      <c r="C3525" s="5"/>
      <c r="D3525" s="63"/>
      <c r="E3525" s="11"/>
      <c r="F3525" s="143"/>
      <c r="G3525" s="9"/>
      <c r="H3525" s="64"/>
      <c r="I3525" s="64"/>
      <c r="J3525" s="1"/>
      <c r="K3525" s="1"/>
      <c r="L3525" s="5"/>
      <c r="M3525" s="12"/>
      <c r="N3525" s="12"/>
      <c r="O3525" s="5"/>
      <c r="P3525" s="5"/>
      <c r="Q3525" s="10"/>
      <c r="R3525" s="37"/>
      <c r="S3525" s="5"/>
      <c r="T3525" s="6"/>
      <c r="U3525" s="10"/>
      <c r="V3525" s="10"/>
      <c r="W3525" s="12"/>
      <c r="X3525" s="5"/>
      <c r="Y3525" s="11"/>
      <c r="Z3525" s="2"/>
      <c r="AA3525" s="64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2"/>
      <c r="DH3525" s="1"/>
      <c r="DI3525" s="1"/>
      <c r="DJ3525" s="1"/>
      <c r="DK3525" s="1"/>
      <c r="DL3525" s="1"/>
      <c r="DM3525" s="1"/>
    </row>
    <row r="3526" spans="1:117" x14ac:dyDescent="0.2">
      <c r="A3526" s="97"/>
      <c r="B3526" s="5"/>
      <c r="C3526" s="5"/>
      <c r="D3526" s="63"/>
      <c r="E3526" s="11"/>
      <c r="F3526" s="143"/>
      <c r="G3526" s="9"/>
      <c r="H3526" s="64"/>
      <c r="I3526" s="64"/>
      <c r="J3526" s="1"/>
      <c r="K3526" s="1"/>
      <c r="L3526" s="5"/>
      <c r="M3526" s="12"/>
      <c r="N3526" s="12"/>
      <c r="O3526" s="5"/>
      <c r="P3526" s="5"/>
      <c r="Q3526" s="10"/>
      <c r="R3526" s="37"/>
      <c r="S3526" s="5"/>
      <c r="T3526" s="6"/>
      <c r="U3526" s="10"/>
      <c r="V3526" s="10"/>
      <c r="W3526" s="12"/>
      <c r="X3526" s="5"/>
      <c r="Y3526" s="11"/>
      <c r="Z3526" s="2"/>
      <c r="AA3526" s="64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2"/>
      <c r="DH3526" s="1"/>
      <c r="DI3526" s="1"/>
      <c r="DJ3526" s="1"/>
      <c r="DK3526" s="1"/>
      <c r="DL3526" s="1"/>
      <c r="DM3526" s="1"/>
    </row>
    <row r="3527" spans="1:117" x14ac:dyDescent="0.2">
      <c r="A3527" s="97"/>
      <c r="B3527" s="5"/>
      <c r="C3527" s="5"/>
      <c r="D3527" s="63"/>
      <c r="E3527" s="11"/>
      <c r="F3527" s="143"/>
      <c r="G3527" s="9"/>
      <c r="H3527" s="64"/>
      <c r="I3527" s="64"/>
      <c r="J3527" s="1"/>
      <c r="K3527" s="1"/>
      <c r="L3527" s="5"/>
      <c r="M3527" s="12"/>
      <c r="N3527" s="12"/>
      <c r="O3527" s="5"/>
      <c r="P3527" s="5"/>
      <c r="Q3527" s="10"/>
      <c r="R3527" s="37"/>
      <c r="S3527" s="5"/>
      <c r="T3527" s="6"/>
      <c r="U3527" s="10"/>
      <c r="V3527" s="10"/>
      <c r="W3527" s="12"/>
      <c r="X3527" s="5"/>
      <c r="Y3527" s="11"/>
      <c r="Z3527" s="2"/>
      <c r="AA3527" s="64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2"/>
      <c r="DH3527" s="1"/>
      <c r="DI3527" s="1"/>
      <c r="DJ3527" s="1"/>
      <c r="DK3527" s="1"/>
      <c r="DL3527" s="1"/>
      <c r="DM3527" s="1"/>
    </row>
    <row r="3528" spans="1:117" x14ac:dyDescent="0.2">
      <c r="A3528" s="97"/>
      <c r="B3528" s="5"/>
      <c r="C3528" s="5"/>
      <c r="D3528" s="63"/>
      <c r="E3528" s="11"/>
      <c r="F3528" s="143"/>
      <c r="G3528" s="9"/>
      <c r="H3528" s="64"/>
      <c r="I3528" s="64"/>
      <c r="J3528" s="1"/>
      <c r="K3528" s="1"/>
      <c r="L3528" s="5"/>
      <c r="M3528" s="12"/>
      <c r="N3528" s="12"/>
      <c r="O3528" s="5"/>
      <c r="P3528" s="5"/>
      <c r="Q3528" s="10"/>
      <c r="R3528" s="37"/>
      <c r="S3528" s="5"/>
      <c r="T3528" s="6"/>
      <c r="U3528" s="10"/>
      <c r="V3528" s="10"/>
      <c r="W3528" s="12"/>
      <c r="X3528" s="5"/>
      <c r="Y3528" s="11"/>
      <c r="Z3528" s="2"/>
      <c r="AA3528" s="64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2"/>
      <c r="DH3528" s="1"/>
      <c r="DI3528" s="1"/>
      <c r="DJ3528" s="1"/>
      <c r="DK3528" s="1"/>
      <c r="DL3528" s="1"/>
      <c r="DM3528" s="1"/>
    </row>
    <row r="3529" spans="1:117" x14ac:dyDescent="0.2">
      <c r="A3529" s="97"/>
      <c r="B3529" s="5"/>
      <c r="C3529" s="5"/>
      <c r="D3529" s="63"/>
      <c r="E3529" s="11"/>
      <c r="F3529" s="143"/>
      <c r="G3529" s="9"/>
      <c r="H3529" s="64"/>
      <c r="I3529" s="64"/>
      <c r="J3529" s="1"/>
      <c r="K3529" s="1"/>
      <c r="L3529" s="5"/>
      <c r="M3529" s="12"/>
      <c r="N3529" s="12"/>
      <c r="O3529" s="5"/>
      <c r="P3529" s="5"/>
      <c r="Q3529" s="10"/>
      <c r="R3529" s="37"/>
      <c r="S3529" s="5"/>
      <c r="T3529" s="6"/>
      <c r="U3529" s="10"/>
      <c r="V3529" s="10"/>
      <c r="W3529" s="12"/>
      <c r="X3529" s="5"/>
      <c r="Y3529" s="11"/>
      <c r="Z3529" s="2"/>
      <c r="AA3529" s="64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2"/>
      <c r="DH3529" s="1"/>
      <c r="DI3529" s="1"/>
      <c r="DJ3529" s="1"/>
      <c r="DK3529" s="1"/>
      <c r="DL3529" s="1"/>
      <c r="DM3529" s="1"/>
    </row>
    <row r="3530" spans="1:117" x14ac:dyDescent="0.2">
      <c r="A3530" s="97"/>
      <c r="B3530" s="5"/>
      <c r="C3530" s="5"/>
      <c r="D3530" s="63"/>
      <c r="E3530" s="11"/>
      <c r="F3530" s="143"/>
      <c r="G3530" s="9"/>
      <c r="H3530" s="64"/>
      <c r="I3530" s="64"/>
      <c r="J3530" s="1"/>
      <c r="K3530" s="1"/>
      <c r="L3530" s="5"/>
      <c r="M3530" s="12"/>
      <c r="N3530" s="12"/>
      <c r="O3530" s="5"/>
      <c r="P3530" s="5"/>
      <c r="Q3530" s="10"/>
      <c r="R3530" s="37"/>
      <c r="S3530" s="5"/>
      <c r="T3530" s="6"/>
      <c r="U3530" s="10"/>
      <c r="V3530" s="10"/>
      <c r="W3530" s="12"/>
      <c r="X3530" s="5"/>
      <c r="Y3530" s="11"/>
      <c r="Z3530" s="2"/>
      <c r="AA3530" s="64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2"/>
      <c r="DH3530" s="1"/>
      <c r="DI3530" s="1"/>
      <c r="DJ3530" s="1"/>
      <c r="DK3530" s="1"/>
      <c r="DL3530" s="1"/>
      <c r="DM3530" s="1"/>
    </row>
    <row r="3531" spans="1:117" x14ac:dyDescent="0.2">
      <c r="A3531" s="97"/>
      <c r="B3531" s="5"/>
      <c r="C3531" s="5"/>
      <c r="D3531" s="63"/>
      <c r="E3531" s="11"/>
      <c r="F3531" s="143"/>
      <c r="G3531" s="9"/>
      <c r="H3531" s="64"/>
      <c r="I3531" s="64"/>
      <c r="J3531" s="1"/>
      <c r="K3531" s="1"/>
      <c r="L3531" s="5"/>
      <c r="M3531" s="12"/>
      <c r="N3531" s="12"/>
      <c r="O3531" s="5"/>
      <c r="P3531" s="5"/>
      <c r="Q3531" s="10"/>
      <c r="R3531" s="37"/>
      <c r="S3531" s="5"/>
      <c r="T3531" s="6"/>
      <c r="U3531" s="10"/>
      <c r="V3531" s="10"/>
      <c r="W3531" s="12"/>
      <c r="X3531" s="5"/>
      <c r="Y3531" s="11"/>
      <c r="Z3531" s="2"/>
      <c r="AA3531" s="64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2"/>
      <c r="DH3531" s="1"/>
      <c r="DI3531" s="1"/>
      <c r="DJ3531" s="1"/>
      <c r="DK3531" s="1"/>
      <c r="DL3531" s="1"/>
      <c r="DM3531" s="1"/>
    </row>
    <row r="3532" spans="1:117" x14ac:dyDescent="0.2">
      <c r="A3532" s="97"/>
      <c r="B3532" s="5"/>
      <c r="C3532" s="5"/>
      <c r="D3532" s="63"/>
      <c r="E3532" s="11"/>
      <c r="F3532" s="143"/>
      <c r="G3532" s="9"/>
      <c r="H3532" s="64"/>
      <c r="I3532" s="64"/>
      <c r="J3532" s="1"/>
      <c r="K3532" s="1"/>
      <c r="L3532" s="5"/>
      <c r="M3532" s="12"/>
      <c r="N3532" s="12"/>
      <c r="O3532" s="5"/>
      <c r="P3532" s="5"/>
      <c r="Q3532" s="10"/>
      <c r="R3532" s="37"/>
      <c r="S3532" s="5"/>
      <c r="T3532" s="6"/>
      <c r="U3532" s="10"/>
      <c r="V3532" s="10"/>
      <c r="W3532" s="12"/>
      <c r="X3532" s="5"/>
      <c r="Y3532" s="11"/>
      <c r="Z3532" s="2"/>
      <c r="AA3532" s="64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2"/>
      <c r="DH3532" s="1"/>
      <c r="DI3532" s="1"/>
      <c r="DJ3532" s="1"/>
      <c r="DK3532" s="1"/>
      <c r="DL3532" s="1"/>
      <c r="DM3532" s="1"/>
    </row>
    <row r="3533" spans="1:117" x14ac:dyDescent="0.2">
      <c r="A3533" s="97"/>
      <c r="B3533" s="5"/>
      <c r="C3533" s="5"/>
      <c r="D3533" s="63"/>
      <c r="E3533" s="11"/>
      <c r="F3533" s="143"/>
      <c r="G3533" s="9"/>
      <c r="H3533" s="64"/>
      <c r="I3533" s="64"/>
      <c r="J3533" s="1"/>
      <c r="K3533" s="1"/>
      <c r="L3533" s="5"/>
      <c r="M3533" s="12"/>
      <c r="N3533" s="12"/>
      <c r="O3533" s="5"/>
      <c r="P3533" s="5"/>
      <c r="Q3533" s="10"/>
      <c r="R3533" s="37"/>
      <c r="S3533" s="5"/>
      <c r="T3533" s="6"/>
      <c r="U3533" s="10"/>
      <c r="V3533" s="10"/>
      <c r="W3533" s="12"/>
      <c r="X3533" s="5"/>
      <c r="Y3533" s="11"/>
      <c r="Z3533" s="2"/>
      <c r="AA3533" s="64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2"/>
      <c r="DH3533" s="1"/>
      <c r="DI3533" s="1"/>
      <c r="DJ3533" s="1"/>
      <c r="DK3533" s="1"/>
      <c r="DL3533" s="1"/>
      <c r="DM3533" s="1"/>
    </row>
    <row r="3534" spans="1:117" x14ac:dyDescent="0.2">
      <c r="A3534" s="97"/>
      <c r="B3534" s="5"/>
      <c r="C3534" s="5"/>
      <c r="D3534" s="63"/>
      <c r="E3534" s="11"/>
      <c r="F3534" s="143"/>
      <c r="G3534" s="9"/>
      <c r="H3534" s="64"/>
      <c r="I3534" s="64"/>
      <c r="J3534" s="1"/>
      <c r="K3534" s="1"/>
      <c r="L3534" s="5"/>
      <c r="M3534" s="12"/>
      <c r="N3534" s="12"/>
      <c r="O3534" s="5"/>
      <c r="P3534" s="5"/>
      <c r="Q3534" s="10"/>
      <c r="R3534" s="37"/>
      <c r="S3534" s="5"/>
      <c r="T3534" s="6"/>
      <c r="U3534" s="10"/>
      <c r="V3534" s="10"/>
      <c r="W3534" s="12"/>
      <c r="X3534" s="5"/>
      <c r="Y3534" s="11"/>
      <c r="Z3534" s="2"/>
      <c r="AA3534" s="64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2"/>
      <c r="DH3534" s="1"/>
      <c r="DI3534" s="1"/>
      <c r="DJ3534" s="1"/>
      <c r="DK3534" s="1"/>
      <c r="DL3534" s="1"/>
      <c r="DM3534" s="1"/>
    </row>
    <row r="3535" spans="1:117" x14ac:dyDescent="0.2">
      <c r="A3535" s="97"/>
      <c r="B3535" s="5"/>
      <c r="C3535" s="5"/>
      <c r="D3535" s="63"/>
      <c r="E3535" s="11"/>
      <c r="F3535" s="143"/>
      <c r="G3535" s="9"/>
      <c r="H3535" s="64"/>
      <c r="I3535" s="64"/>
      <c r="J3535" s="1"/>
      <c r="K3535" s="1"/>
      <c r="L3535" s="5"/>
      <c r="M3535" s="12"/>
      <c r="N3535" s="12"/>
      <c r="O3535" s="5"/>
      <c r="P3535" s="5"/>
      <c r="Q3535" s="10"/>
      <c r="R3535" s="37"/>
      <c r="S3535" s="5"/>
      <c r="T3535" s="6"/>
      <c r="U3535" s="10"/>
      <c r="V3535" s="10"/>
      <c r="W3535" s="12"/>
      <c r="X3535" s="5"/>
      <c r="Y3535" s="11"/>
      <c r="Z3535" s="2"/>
      <c r="AA3535" s="64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2"/>
      <c r="DH3535" s="1"/>
      <c r="DI3535" s="1"/>
      <c r="DJ3535" s="1"/>
      <c r="DK3535" s="1"/>
      <c r="DL3535" s="1"/>
      <c r="DM3535" s="1"/>
    </row>
    <row r="3536" spans="1:117" x14ac:dyDescent="0.2">
      <c r="A3536" s="97"/>
      <c r="B3536" s="5"/>
      <c r="C3536" s="5"/>
      <c r="D3536" s="63"/>
      <c r="E3536" s="11"/>
      <c r="F3536" s="143"/>
      <c r="G3536" s="9"/>
      <c r="H3536" s="64"/>
      <c r="I3536" s="64"/>
      <c r="J3536" s="1"/>
      <c r="K3536" s="1"/>
      <c r="L3536" s="5"/>
      <c r="M3536" s="12"/>
      <c r="N3536" s="12"/>
      <c r="O3536" s="5"/>
      <c r="P3536" s="5"/>
      <c r="Q3536" s="10"/>
      <c r="R3536" s="37"/>
      <c r="S3536" s="5"/>
      <c r="T3536" s="6"/>
      <c r="U3536" s="10"/>
      <c r="V3536" s="10"/>
      <c r="W3536" s="12"/>
      <c r="X3536" s="5"/>
      <c r="Y3536" s="11"/>
      <c r="Z3536" s="2"/>
      <c r="AA3536" s="64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2"/>
      <c r="DH3536" s="1"/>
      <c r="DI3536" s="1"/>
      <c r="DJ3536" s="1"/>
      <c r="DK3536" s="1"/>
      <c r="DL3536" s="1"/>
      <c r="DM3536" s="1"/>
    </row>
    <row r="3537" spans="1:117" x14ac:dyDescent="0.2">
      <c r="A3537" s="97"/>
      <c r="B3537" s="5"/>
      <c r="C3537" s="5"/>
      <c r="D3537" s="63"/>
      <c r="E3537" s="11"/>
      <c r="F3537" s="143"/>
      <c r="G3537" s="9"/>
      <c r="H3537" s="64"/>
      <c r="I3537" s="64"/>
      <c r="J3537" s="1"/>
      <c r="K3537" s="1"/>
      <c r="L3537" s="5"/>
      <c r="M3537" s="12"/>
      <c r="N3537" s="12"/>
      <c r="O3537" s="5"/>
      <c r="P3537" s="5"/>
      <c r="Q3537" s="10"/>
      <c r="R3537" s="37"/>
      <c r="S3537" s="5"/>
      <c r="T3537" s="6"/>
      <c r="U3537" s="10"/>
      <c r="V3537" s="10"/>
      <c r="W3537" s="12"/>
      <c r="X3537" s="5"/>
      <c r="Y3537" s="11"/>
      <c r="Z3537" s="2"/>
      <c r="AA3537" s="64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2"/>
      <c r="DH3537" s="1"/>
      <c r="DI3537" s="1"/>
      <c r="DJ3537" s="1"/>
      <c r="DK3537" s="1"/>
      <c r="DL3537" s="1"/>
      <c r="DM3537" s="1"/>
    </row>
    <row r="3538" spans="1:117" x14ac:dyDescent="0.2">
      <c r="A3538" s="97"/>
      <c r="B3538" s="5"/>
      <c r="C3538" s="5"/>
      <c r="D3538" s="63"/>
      <c r="E3538" s="11"/>
      <c r="F3538" s="143"/>
      <c r="G3538" s="9"/>
      <c r="H3538" s="64"/>
      <c r="I3538" s="64"/>
      <c r="J3538" s="1"/>
      <c r="K3538" s="1"/>
      <c r="L3538" s="5"/>
      <c r="M3538" s="12"/>
      <c r="N3538" s="12"/>
      <c r="O3538" s="5"/>
      <c r="P3538" s="5"/>
      <c r="Q3538" s="10"/>
      <c r="R3538" s="37"/>
      <c r="S3538" s="5"/>
      <c r="T3538" s="6"/>
      <c r="U3538" s="10"/>
      <c r="V3538" s="10"/>
      <c r="W3538" s="12"/>
      <c r="X3538" s="5"/>
      <c r="Y3538" s="11"/>
      <c r="Z3538" s="2"/>
      <c r="AA3538" s="64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2"/>
      <c r="DH3538" s="1"/>
      <c r="DI3538" s="1"/>
      <c r="DJ3538" s="1"/>
      <c r="DK3538" s="1"/>
      <c r="DL3538" s="1"/>
      <c r="DM3538" s="1"/>
    </row>
    <row r="3539" spans="1:117" x14ac:dyDescent="0.2">
      <c r="A3539" s="97"/>
      <c r="B3539" s="5"/>
      <c r="C3539" s="5"/>
      <c r="D3539" s="63"/>
      <c r="E3539" s="11"/>
      <c r="F3539" s="143"/>
      <c r="G3539" s="9"/>
      <c r="H3539" s="64"/>
      <c r="I3539" s="64"/>
      <c r="J3539" s="1"/>
      <c r="K3539" s="1"/>
      <c r="L3539" s="5"/>
      <c r="M3539" s="12"/>
      <c r="N3539" s="12"/>
      <c r="O3539" s="5"/>
      <c r="P3539" s="5"/>
      <c r="Q3539" s="10"/>
      <c r="R3539" s="37"/>
      <c r="S3539" s="5"/>
      <c r="T3539" s="6"/>
      <c r="U3539" s="10"/>
      <c r="V3539" s="10"/>
      <c r="W3539" s="12"/>
      <c r="X3539" s="5"/>
      <c r="Y3539" s="11"/>
      <c r="Z3539" s="2"/>
      <c r="AA3539" s="64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2"/>
      <c r="DH3539" s="1"/>
      <c r="DI3539" s="1"/>
      <c r="DJ3539" s="1"/>
      <c r="DK3539" s="1"/>
      <c r="DL3539" s="1"/>
      <c r="DM3539" s="1"/>
    </row>
    <row r="3540" spans="1:117" x14ac:dyDescent="0.2">
      <c r="A3540" s="97"/>
      <c r="B3540" s="5"/>
      <c r="C3540" s="5"/>
      <c r="D3540" s="63"/>
      <c r="E3540" s="11"/>
      <c r="F3540" s="143"/>
      <c r="G3540" s="9"/>
      <c r="H3540" s="64"/>
      <c r="I3540" s="64"/>
      <c r="J3540" s="1"/>
      <c r="K3540" s="1"/>
      <c r="L3540" s="5"/>
      <c r="M3540" s="12"/>
      <c r="N3540" s="12"/>
      <c r="O3540" s="5"/>
      <c r="P3540" s="5"/>
      <c r="Q3540" s="10"/>
      <c r="R3540" s="37"/>
      <c r="S3540" s="5"/>
      <c r="T3540" s="6"/>
      <c r="U3540" s="10"/>
      <c r="V3540" s="10"/>
      <c r="W3540" s="12"/>
      <c r="X3540" s="5"/>
      <c r="Y3540" s="11"/>
      <c r="Z3540" s="2"/>
      <c r="AA3540" s="64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2"/>
      <c r="DH3540" s="1"/>
      <c r="DI3540" s="1"/>
      <c r="DJ3540" s="1"/>
      <c r="DK3540" s="1"/>
      <c r="DL3540" s="1"/>
      <c r="DM3540" s="1"/>
    </row>
    <row r="3541" spans="1:117" x14ac:dyDescent="0.2">
      <c r="A3541" s="97"/>
      <c r="B3541" s="5"/>
      <c r="C3541" s="5"/>
      <c r="D3541" s="63"/>
      <c r="E3541" s="11"/>
      <c r="F3541" s="143"/>
      <c r="G3541" s="9"/>
      <c r="H3541" s="64"/>
      <c r="I3541" s="64"/>
      <c r="J3541" s="1"/>
      <c r="K3541" s="1"/>
      <c r="L3541" s="5"/>
      <c r="M3541" s="12"/>
      <c r="N3541" s="12"/>
      <c r="O3541" s="5"/>
      <c r="P3541" s="5"/>
      <c r="Q3541" s="10"/>
      <c r="R3541" s="37"/>
      <c r="S3541" s="5"/>
      <c r="T3541" s="6"/>
      <c r="U3541" s="10"/>
      <c r="V3541" s="10"/>
      <c r="W3541" s="12"/>
      <c r="X3541" s="5"/>
      <c r="Y3541" s="11"/>
      <c r="Z3541" s="2"/>
      <c r="AA3541" s="64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2"/>
      <c r="DH3541" s="1"/>
      <c r="DI3541" s="1"/>
      <c r="DJ3541" s="1"/>
      <c r="DK3541" s="1"/>
      <c r="DL3541" s="1"/>
      <c r="DM3541" s="1"/>
    </row>
    <row r="3542" spans="1:117" x14ac:dyDescent="0.2">
      <c r="A3542" s="97"/>
      <c r="B3542" s="5"/>
      <c r="C3542" s="5"/>
      <c r="D3542" s="63"/>
      <c r="E3542" s="11"/>
      <c r="F3542" s="143"/>
      <c r="G3542" s="9"/>
      <c r="H3542" s="64"/>
      <c r="I3542" s="64"/>
      <c r="J3542" s="1"/>
      <c r="K3542" s="1"/>
      <c r="L3542" s="5"/>
      <c r="M3542" s="12"/>
      <c r="N3542" s="12"/>
      <c r="O3542" s="5"/>
      <c r="P3542" s="5"/>
      <c r="Q3542" s="10"/>
      <c r="R3542" s="37"/>
      <c r="S3542" s="5"/>
      <c r="T3542" s="6"/>
      <c r="U3542" s="10"/>
      <c r="V3542" s="10"/>
      <c r="W3542" s="12"/>
      <c r="X3542" s="5"/>
      <c r="Y3542" s="11"/>
      <c r="Z3542" s="2"/>
      <c r="AA3542" s="64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2"/>
      <c r="DH3542" s="1"/>
      <c r="DI3542" s="1"/>
      <c r="DJ3542" s="1"/>
      <c r="DK3542" s="1"/>
      <c r="DL3542" s="1"/>
      <c r="DM3542" s="1"/>
    </row>
    <row r="3543" spans="1:117" x14ac:dyDescent="0.2">
      <c r="A3543" s="97"/>
      <c r="B3543" s="5"/>
      <c r="C3543" s="5"/>
      <c r="D3543" s="63"/>
      <c r="E3543" s="11"/>
      <c r="F3543" s="143"/>
      <c r="G3543" s="9"/>
      <c r="H3543" s="64"/>
      <c r="I3543" s="64"/>
      <c r="J3543" s="1"/>
      <c r="K3543" s="1"/>
      <c r="L3543" s="5"/>
      <c r="M3543" s="12"/>
      <c r="N3543" s="12"/>
      <c r="O3543" s="5"/>
      <c r="P3543" s="5"/>
      <c r="Q3543" s="10"/>
      <c r="R3543" s="37"/>
      <c r="S3543" s="5"/>
      <c r="T3543" s="6"/>
      <c r="U3543" s="10"/>
      <c r="V3543" s="10"/>
      <c r="W3543" s="12"/>
      <c r="X3543" s="5"/>
      <c r="Y3543" s="11"/>
      <c r="Z3543" s="2"/>
      <c r="AA3543" s="64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2"/>
      <c r="DH3543" s="1"/>
      <c r="DI3543" s="1"/>
      <c r="DJ3543" s="1"/>
      <c r="DK3543" s="1"/>
      <c r="DL3543" s="1"/>
      <c r="DM3543" s="1"/>
    </row>
    <row r="3544" spans="1:117" x14ac:dyDescent="0.2">
      <c r="A3544" s="97"/>
      <c r="B3544" s="5"/>
      <c r="C3544" s="5"/>
      <c r="D3544" s="63"/>
      <c r="E3544" s="11"/>
      <c r="F3544" s="143"/>
      <c r="G3544" s="9"/>
      <c r="H3544" s="64"/>
      <c r="I3544" s="64"/>
      <c r="J3544" s="1"/>
      <c r="K3544" s="1"/>
      <c r="L3544" s="5"/>
      <c r="M3544" s="12"/>
      <c r="N3544" s="12"/>
      <c r="O3544" s="5"/>
      <c r="P3544" s="5"/>
      <c r="Q3544" s="10"/>
      <c r="R3544" s="37"/>
      <c r="S3544" s="5"/>
      <c r="T3544" s="6"/>
      <c r="U3544" s="10"/>
      <c r="V3544" s="10"/>
      <c r="W3544" s="12"/>
      <c r="X3544" s="5"/>
      <c r="Y3544" s="11"/>
      <c r="Z3544" s="2"/>
      <c r="AA3544" s="64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2"/>
      <c r="DH3544" s="1"/>
      <c r="DI3544" s="1"/>
      <c r="DJ3544" s="1"/>
      <c r="DK3544" s="1"/>
      <c r="DL3544" s="1"/>
      <c r="DM3544" s="1"/>
    </row>
    <row r="3545" spans="1:117" x14ac:dyDescent="0.2">
      <c r="A3545" s="97"/>
      <c r="B3545" s="5"/>
      <c r="C3545" s="5"/>
      <c r="D3545" s="63"/>
      <c r="E3545" s="11"/>
      <c r="F3545" s="143"/>
      <c r="G3545" s="9"/>
      <c r="H3545" s="64"/>
      <c r="I3545" s="64"/>
      <c r="J3545" s="1"/>
      <c r="K3545" s="1"/>
      <c r="L3545" s="5"/>
      <c r="M3545" s="12"/>
      <c r="N3545" s="12"/>
      <c r="O3545" s="5"/>
      <c r="P3545" s="5"/>
      <c r="Q3545" s="10"/>
      <c r="R3545" s="37"/>
      <c r="S3545" s="5"/>
      <c r="T3545" s="6"/>
      <c r="U3545" s="10"/>
      <c r="V3545" s="10"/>
      <c r="W3545" s="12"/>
      <c r="X3545" s="5"/>
      <c r="Y3545" s="11"/>
      <c r="Z3545" s="2"/>
      <c r="AA3545" s="64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2"/>
      <c r="DH3545" s="1"/>
      <c r="DI3545" s="1"/>
      <c r="DJ3545" s="1"/>
      <c r="DK3545" s="1"/>
      <c r="DL3545" s="1"/>
      <c r="DM3545" s="1"/>
    </row>
    <row r="3546" spans="1:117" x14ac:dyDescent="0.2">
      <c r="A3546" s="97"/>
      <c r="B3546" s="5"/>
      <c r="C3546" s="5"/>
      <c r="D3546" s="63"/>
      <c r="E3546" s="11"/>
      <c r="F3546" s="143"/>
      <c r="G3546" s="9"/>
      <c r="H3546" s="64"/>
      <c r="I3546" s="64"/>
      <c r="J3546" s="1"/>
      <c r="K3546" s="1"/>
      <c r="L3546" s="5"/>
      <c r="M3546" s="12"/>
      <c r="N3546" s="12"/>
      <c r="O3546" s="5"/>
      <c r="P3546" s="5"/>
      <c r="Q3546" s="10"/>
      <c r="R3546" s="37"/>
      <c r="S3546" s="5"/>
      <c r="T3546" s="6"/>
      <c r="U3546" s="10"/>
      <c r="V3546" s="10"/>
      <c r="W3546" s="12"/>
      <c r="X3546" s="5"/>
      <c r="Y3546" s="11"/>
      <c r="Z3546" s="2"/>
      <c r="AA3546" s="64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2"/>
      <c r="DH3546" s="1"/>
      <c r="DI3546" s="1"/>
      <c r="DJ3546" s="1"/>
      <c r="DK3546" s="1"/>
      <c r="DL3546" s="1"/>
      <c r="DM3546" s="1"/>
    </row>
    <row r="3547" spans="1:117" x14ac:dyDescent="0.2">
      <c r="A3547" s="97"/>
      <c r="B3547" s="5"/>
      <c r="C3547" s="5"/>
      <c r="D3547" s="63"/>
      <c r="E3547" s="11"/>
      <c r="F3547" s="143"/>
      <c r="G3547" s="9"/>
      <c r="H3547" s="64"/>
      <c r="I3547" s="64"/>
      <c r="J3547" s="1"/>
      <c r="K3547" s="1"/>
      <c r="L3547" s="5"/>
      <c r="M3547" s="12"/>
      <c r="N3547" s="12"/>
      <c r="O3547" s="5"/>
      <c r="P3547" s="5"/>
      <c r="Q3547" s="10"/>
      <c r="R3547" s="37"/>
      <c r="S3547" s="5"/>
      <c r="T3547" s="6"/>
      <c r="U3547" s="10"/>
      <c r="V3547" s="10"/>
      <c r="W3547" s="12"/>
      <c r="X3547" s="5"/>
      <c r="Y3547" s="11"/>
      <c r="Z3547" s="2"/>
      <c r="AA3547" s="64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2"/>
      <c r="DH3547" s="1"/>
      <c r="DI3547" s="1"/>
      <c r="DJ3547" s="1"/>
      <c r="DK3547" s="1"/>
      <c r="DL3547" s="1"/>
      <c r="DM3547" s="1"/>
    </row>
    <row r="3548" spans="1:117" x14ac:dyDescent="0.2">
      <c r="A3548" s="97"/>
      <c r="B3548" s="5"/>
      <c r="C3548" s="5"/>
      <c r="D3548" s="63"/>
      <c r="E3548" s="11"/>
      <c r="F3548" s="143"/>
      <c r="G3548" s="9"/>
      <c r="H3548" s="64"/>
      <c r="I3548" s="64"/>
      <c r="J3548" s="1"/>
      <c r="K3548" s="1"/>
      <c r="L3548" s="5"/>
      <c r="M3548" s="12"/>
      <c r="N3548" s="12"/>
      <c r="O3548" s="5"/>
      <c r="P3548" s="5"/>
      <c r="Q3548" s="10"/>
      <c r="R3548" s="37"/>
      <c r="S3548" s="5"/>
      <c r="T3548" s="6"/>
      <c r="U3548" s="10"/>
      <c r="V3548" s="10"/>
      <c r="W3548" s="12"/>
      <c r="X3548" s="5"/>
      <c r="Y3548" s="11"/>
      <c r="Z3548" s="2"/>
      <c r="AA3548" s="64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2"/>
      <c r="DH3548" s="1"/>
      <c r="DI3548" s="1"/>
      <c r="DJ3548" s="1"/>
      <c r="DK3548" s="1"/>
      <c r="DL3548" s="1"/>
      <c r="DM3548" s="1"/>
    </row>
    <row r="3549" spans="1:117" x14ac:dyDescent="0.2">
      <c r="A3549" s="97"/>
      <c r="B3549" s="5"/>
      <c r="C3549" s="5"/>
      <c r="D3549" s="63"/>
      <c r="E3549" s="11"/>
      <c r="F3549" s="143"/>
      <c r="G3549" s="9"/>
      <c r="H3549" s="64"/>
      <c r="I3549" s="64"/>
      <c r="J3549" s="1"/>
      <c r="K3549" s="1"/>
      <c r="L3549" s="5"/>
      <c r="M3549" s="12"/>
      <c r="N3549" s="12"/>
      <c r="O3549" s="5"/>
      <c r="P3549" s="5"/>
      <c r="Q3549" s="10"/>
      <c r="R3549" s="37"/>
      <c r="S3549" s="5"/>
      <c r="T3549" s="6"/>
      <c r="U3549" s="10"/>
      <c r="V3549" s="10"/>
      <c r="W3549" s="12"/>
      <c r="X3549" s="5"/>
      <c r="Y3549" s="11"/>
      <c r="Z3549" s="2"/>
      <c r="AA3549" s="64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2"/>
      <c r="DH3549" s="1"/>
      <c r="DI3549" s="1"/>
      <c r="DJ3549" s="1"/>
      <c r="DK3549" s="1"/>
      <c r="DL3549" s="1"/>
      <c r="DM3549" s="1"/>
    </row>
    <row r="3550" spans="1:117" x14ac:dyDescent="0.2">
      <c r="A3550" s="97"/>
      <c r="B3550" s="5"/>
      <c r="C3550" s="5"/>
      <c r="D3550" s="63"/>
      <c r="E3550" s="11"/>
      <c r="F3550" s="143"/>
      <c r="G3550" s="9"/>
      <c r="H3550" s="64"/>
      <c r="I3550" s="64"/>
      <c r="J3550" s="1"/>
      <c r="K3550" s="1"/>
      <c r="L3550" s="5"/>
      <c r="M3550" s="12"/>
      <c r="N3550" s="12"/>
      <c r="O3550" s="5"/>
      <c r="P3550" s="5"/>
      <c r="Q3550" s="10"/>
      <c r="R3550" s="37"/>
      <c r="S3550" s="5"/>
      <c r="T3550" s="6"/>
      <c r="U3550" s="10"/>
      <c r="V3550" s="10"/>
      <c r="W3550" s="12"/>
      <c r="X3550" s="5"/>
      <c r="Y3550" s="11"/>
      <c r="Z3550" s="2"/>
      <c r="AA3550" s="64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2"/>
      <c r="DH3550" s="1"/>
      <c r="DI3550" s="1"/>
      <c r="DJ3550" s="1"/>
      <c r="DK3550" s="1"/>
      <c r="DL3550" s="1"/>
      <c r="DM3550" s="1"/>
    </row>
    <row r="3551" spans="1:117" x14ac:dyDescent="0.2">
      <c r="A3551" s="97"/>
      <c r="B3551" s="5"/>
      <c r="C3551" s="5"/>
      <c r="D3551" s="63"/>
      <c r="E3551" s="11"/>
      <c r="F3551" s="143"/>
      <c r="G3551" s="9"/>
      <c r="H3551" s="64"/>
      <c r="I3551" s="64"/>
      <c r="J3551" s="1"/>
      <c r="K3551" s="1"/>
      <c r="L3551" s="5"/>
      <c r="M3551" s="12"/>
      <c r="N3551" s="12"/>
      <c r="O3551" s="5"/>
      <c r="P3551" s="5"/>
      <c r="Q3551" s="10"/>
      <c r="R3551" s="37"/>
      <c r="S3551" s="5"/>
      <c r="T3551" s="6"/>
      <c r="U3551" s="10"/>
      <c r="V3551" s="10"/>
      <c r="W3551" s="12"/>
      <c r="X3551" s="5"/>
      <c r="Y3551" s="11"/>
      <c r="Z3551" s="2"/>
      <c r="AA3551" s="64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2"/>
      <c r="DH3551" s="1"/>
      <c r="DI3551" s="1"/>
      <c r="DJ3551" s="1"/>
      <c r="DK3551" s="1"/>
      <c r="DL3551" s="1"/>
      <c r="DM3551" s="1"/>
    </row>
    <row r="3552" spans="1:117" x14ac:dyDescent="0.2">
      <c r="A3552" s="97"/>
      <c r="B3552" s="5"/>
      <c r="C3552" s="5"/>
      <c r="D3552" s="63"/>
      <c r="E3552" s="11"/>
      <c r="F3552" s="143"/>
      <c r="G3552" s="9"/>
      <c r="H3552" s="64"/>
      <c r="I3552" s="64"/>
      <c r="J3552" s="1"/>
      <c r="K3552" s="1"/>
      <c r="L3552" s="5"/>
      <c r="M3552" s="12"/>
      <c r="N3552" s="12"/>
      <c r="O3552" s="5"/>
      <c r="P3552" s="5"/>
      <c r="Q3552" s="10"/>
      <c r="R3552" s="37"/>
      <c r="S3552" s="5"/>
      <c r="T3552" s="6"/>
      <c r="U3552" s="10"/>
      <c r="V3552" s="10"/>
      <c r="W3552" s="12"/>
      <c r="X3552" s="5"/>
      <c r="Y3552" s="11"/>
      <c r="Z3552" s="2"/>
      <c r="AA3552" s="64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2"/>
      <c r="DH3552" s="1"/>
      <c r="DI3552" s="1"/>
      <c r="DJ3552" s="1"/>
      <c r="DK3552" s="1"/>
      <c r="DL3552" s="1"/>
      <c r="DM3552" s="1"/>
    </row>
    <row r="3553" spans="1:117" x14ac:dyDescent="0.2">
      <c r="A3553" s="97"/>
      <c r="B3553" s="5"/>
      <c r="C3553" s="5"/>
      <c r="D3553" s="63"/>
      <c r="E3553" s="11"/>
      <c r="F3553" s="143"/>
      <c r="G3553" s="9"/>
      <c r="H3553" s="64"/>
      <c r="I3553" s="64"/>
      <c r="J3553" s="1"/>
      <c r="K3553" s="1"/>
      <c r="L3553" s="5"/>
      <c r="M3553" s="12"/>
      <c r="N3553" s="12"/>
      <c r="O3553" s="5"/>
      <c r="P3553" s="5"/>
      <c r="Q3553" s="10"/>
      <c r="R3553" s="37"/>
      <c r="S3553" s="5"/>
      <c r="T3553" s="6"/>
      <c r="U3553" s="10"/>
      <c r="V3553" s="10"/>
      <c r="W3553" s="12"/>
      <c r="X3553" s="5"/>
      <c r="Y3553" s="11"/>
      <c r="Z3553" s="2"/>
      <c r="AA3553" s="64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2"/>
      <c r="DH3553" s="1"/>
      <c r="DI3553" s="1"/>
      <c r="DJ3553" s="1"/>
      <c r="DK3553" s="1"/>
      <c r="DL3553" s="1"/>
      <c r="DM3553" s="1"/>
    </row>
    <row r="3554" spans="1:117" x14ac:dyDescent="0.2">
      <c r="A3554" s="97"/>
      <c r="B3554" s="5"/>
      <c r="C3554" s="5"/>
      <c r="D3554" s="63"/>
      <c r="E3554" s="11"/>
      <c r="F3554" s="143"/>
      <c r="G3554" s="9"/>
      <c r="H3554" s="64"/>
      <c r="I3554" s="64"/>
      <c r="J3554" s="1"/>
      <c r="K3554" s="1"/>
      <c r="L3554" s="5"/>
      <c r="M3554" s="12"/>
      <c r="N3554" s="12"/>
      <c r="O3554" s="5"/>
      <c r="P3554" s="5"/>
      <c r="Q3554" s="10"/>
      <c r="R3554" s="37"/>
      <c r="S3554" s="5"/>
      <c r="T3554" s="6"/>
      <c r="U3554" s="10"/>
      <c r="V3554" s="10"/>
      <c r="W3554" s="12"/>
      <c r="X3554" s="5"/>
      <c r="Y3554" s="11"/>
      <c r="Z3554" s="2"/>
      <c r="AA3554" s="64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2"/>
      <c r="DH3554" s="1"/>
      <c r="DI3554" s="1"/>
      <c r="DJ3554" s="1"/>
      <c r="DK3554" s="1"/>
      <c r="DL3554" s="1"/>
      <c r="DM3554" s="1"/>
    </row>
    <row r="3555" spans="1:117" x14ac:dyDescent="0.2">
      <c r="A3555" s="97"/>
      <c r="B3555" s="5"/>
      <c r="C3555" s="5"/>
      <c r="D3555" s="63"/>
      <c r="E3555" s="11"/>
      <c r="F3555" s="143"/>
      <c r="G3555" s="9"/>
      <c r="H3555" s="64"/>
      <c r="I3555" s="64"/>
      <c r="J3555" s="1"/>
      <c r="K3555" s="1"/>
      <c r="L3555" s="5"/>
      <c r="M3555" s="12"/>
      <c r="N3555" s="12"/>
      <c r="O3555" s="5"/>
      <c r="P3555" s="5"/>
      <c r="Q3555" s="10"/>
      <c r="R3555" s="37"/>
      <c r="S3555" s="5"/>
      <c r="T3555" s="6"/>
      <c r="U3555" s="10"/>
      <c r="V3555" s="10"/>
      <c r="W3555" s="12"/>
      <c r="X3555" s="5"/>
      <c r="Y3555" s="11"/>
      <c r="Z3555" s="2"/>
      <c r="AA3555" s="64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2"/>
      <c r="DH3555" s="1"/>
      <c r="DI3555" s="1"/>
      <c r="DJ3555" s="1"/>
      <c r="DK3555" s="1"/>
      <c r="DL3555" s="1"/>
      <c r="DM3555" s="1"/>
    </row>
    <row r="3556" spans="1:117" x14ac:dyDescent="0.2">
      <c r="A3556" s="97"/>
      <c r="B3556" s="5"/>
      <c r="C3556" s="5"/>
      <c r="D3556" s="63"/>
      <c r="E3556" s="11"/>
      <c r="F3556" s="143"/>
      <c r="G3556" s="9"/>
      <c r="H3556" s="64"/>
      <c r="I3556" s="64"/>
      <c r="J3556" s="1"/>
      <c r="K3556" s="1"/>
      <c r="L3556" s="5"/>
      <c r="M3556" s="12"/>
      <c r="N3556" s="12"/>
      <c r="O3556" s="5"/>
      <c r="P3556" s="5"/>
      <c r="Q3556" s="10"/>
      <c r="R3556" s="37"/>
      <c r="S3556" s="5"/>
      <c r="T3556" s="6"/>
      <c r="U3556" s="10"/>
      <c r="V3556" s="10"/>
      <c r="W3556" s="12"/>
      <c r="X3556" s="5"/>
      <c r="Y3556" s="11"/>
      <c r="Z3556" s="2"/>
      <c r="AA3556" s="64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2"/>
      <c r="DH3556" s="1"/>
      <c r="DI3556" s="1"/>
      <c r="DJ3556" s="1"/>
      <c r="DK3556" s="1"/>
      <c r="DL3556" s="1"/>
      <c r="DM3556" s="1"/>
    </row>
    <row r="3557" spans="1:117" x14ac:dyDescent="0.2">
      <c r="A3557" s="97"/>
      <c r="B3557" s="5"/>
      <c r="C3557" s="5"/>
      <c r="D3557" s="63"/>
      <c r="E3557" s="11"/>
      <c r="F3557" s="143"/>
      <c r="G3557" s="9"/>
      <c r="H3557" s="64"/>
      <c r="I3557" s="64"/>
      <c r="J3557" s="1"/>
      <c r="K3557" s="1"/>
      <c r="L3557" s="5"/>
      <c r="M3557" s="12"/>
      <c r="N3557" s="12"/>
      <c r="O3557" s="5"/>
      <c r="P3557" s="5"/>
      <c r="Q3557" s="10"/>
      <c r="R3557" s="37"/>
      <c r="S3557" s="5"/>
      <c r="T3557" s="6"/>
      <c r="U3557" s="10"/>
      <c r="V3557" s="10"/>
      <c r="W3557" s="12"/>
      <c r="X3557" s="5"/>
      <c r="Y3557" s="11"/>
      <c r="Z3557" s="2"/>
      <c r="AA3557" s="64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2"/>
      <c r="DH3557" s="1"/>
      <c r="DI3557" s="1"/>
      <c r="DJ3557" s="1"/>
      <c r="DK3557" s="1"/>
      <c r="DL3557" s="1"/>
      <c r="DM3557" s="1"/>
    </row>
    <row r="3558" spans="1:117" x14ac:dyDescent="0.2">
      <c r="A3558" s="97"/>
      <c r="B3558" s="5"/>
      <c r="C3558" s="5"/>
      <c r="D3558" s="63"/>
      <c r="E3558" s="11"/>
      <c r="F3558" s="143"/>
      <c r="G3558" s="9"/>
      <c r="H3558" s="64"/>
      <c r="I3558" s="64"/>
      <c r="J3558" s="1"/>
      <c r="K3558" s="1"/>
      <c r="L3558" s="5"/>
      <c r="M3558" s="12"/>
      <c r="N3558" s="12"/>
      <c r="O3558" s="5"/>
      <c r="P3558" s="5"/>
      <c r="Q3558" s="10"/>
      <c r="R3558" s="37"/>
      <c r="S3558" s="5"/>
      <c r="T3558" s="6"/>
      <c r="U3558" s="10"/>
      <c r="V3558" s="10"/>
      <c r="W3558" s="12"/>
      <c r="X3558" s="5"/>
      <c r="Y3558" s="11"/>
      <c r="Z3558" s="2"/>
      <c r="AA3558" s="64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2"/>
      <c r="DH3558" s="1"/>
      <c r="DI3558" s="1"/>
      <c r="DJ3558" s="1"/>
      <c r="DK3558" s="1"/>
      <c r="DL3558" s="1"/>
      <c r="DM3558" s="1"/>
    </row>
    <row r="3559" spans="1:117" x14ac:dyDescent="0.2">
      <c r="A3559" s="97"/>
      <c r="B3559" s="5"/>
      <c r="C3559" s="5"/>
      <c r="D3559" s="63"/>
      <c r="E3559" s="11"/>
      <c r="F3559" s="143"/>
      <c r="G3559" s="9"/>
      <c r="H3559" s="64"/>
      <c r="I3559" s="64"/>
      <c r="J3559" s="1"/>
      <c r="K3559" s="1"/>
      <c r="L3559" s="5"/>
      <c r="M3559" s="12"/>
      <c r="N3559" s="12"/>
      <c r="O3559" s="5"/>
      <c r="P3559" s="5"/>
      <c r="Q3559" s="10"/>
      <c r="R3559" s="37"/>
      <c r="S3559" s="5"/>
      <c r="T3559" s="6"/>
      <c r="U3559" s="10"/>
      <c r="V3559" s="10"/>
      <c r="W3559" s="12"/>
      <c r="X3559" s="5"/>
      <c r="Y3559" s="11"/>
      <c r="Z3559" s="2"/>
      <c r="AA3559" s="64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2"/>
      <c r="DH3559" s="1"/>
      <c r="DI3559" s="1"/>
      <c r="DJ3559" s="1"/>
      <c r="DK3559" s="1"/>
      <c r="DL3559" s="1"/>
      <c r="DM3559" s="1"/>
    </row>
    <row r="3560" spans="1:117" x14ac:dyDescent="0.2">
      <c r="A3560" s="97"/>
      <c r="B3560" s="5"/>
      <c r="C3560" s="5"/>
      <c r="D3560" s="63"/>
      <c r="E3560" s="11"/>
      <c r="F3560" s="143"/>
      <c r="G3560" s="9"/>
      <c r="H3560" s="64"/>
      <c r="I3560" s="64"/>
      <c r="J3560" s="1"/>
      <c r="K3560" s="1"/>
      <c r="L3560" s="5"/>
      <c r="M3560" s="12"/>
      <c r="N3560" s="12"/>
      <c r="O3560" s="5"/>
      <c r="P3560" s="5"/>
      <c r="Q3560" s="10"/>
      <c r="R3560" s="37"/>
      <c r="S3560" s="5"/>
      <c r="T3560" s="6"/>
      <c r="U3560" s="10"/>
      <c r="V3560" s="10"/>
      <c r="W3560" s="12"/>
      <c r="X3560" s="5"/>
      <c r="Y3560" s="11"/>
      <c r="Z3560" s="2"/>
      <c r="AA3560" s="64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2"/>
      <c r="DH3560" s="1"/>
      <c r="DI3560" s="1"/>
      <c r="DJ3560" s="1"/>
      <c r="DK3560" s="1"/>
      <c r="DL3560" s="1"/>
      <c r="DM3560" s="1"/>
    </row>
    <row r="3561" spans="1:117" x14ac:dyDescent="0.2">
      <c r="A3561" s="97"/>
      <c r="B3561" s="5"/>
      <c r="C3561" s="5"/>
      <c r="D3561" s="63"/>
      <c r="E3561" s="11"/>
      <c r="F3561" s="143"/>
      <c r="G3561" s="9"/>
      <c r="H3561" s="64"/>
      <c r="I3561" s="64"/>
      <c r="J3561" s="1"/>
      <c r="K3561" s="1"/>
      <c r="L3561" s="5"/>
      <c r="M3561" s="12"/>
      <c r="N3561" s="12"/>
      <c r="O3561" s="5"/>
      <c r="P3561" s="5"/>
      <c r="Q3561" s="10"/>
      <c r="R3561" s="37"/>
      <c r="S3561" s="5"/>
      <c r="T3561" s="6"/>
      <c r="U3561" s="10"/>
      <c r="V3561" s="10"/>
      <c r="W3561" s="12"/>
      <c r="X3561" s="5"/>
      <c r="Y3561" s="11"/>
      <c r="Z3561" s="2"/>
      <c r="AA3561" s="64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2"/>
      <c r="DH3561" s="1"/>
      <c r="DI3561" s="1"/>
      <c r="DJ3561" s="1"/>
      <c r="DK3561" s="1"/>
      <c r="DL3561" s="1"/>
      <c r="DM3561" s="1"/>
    </row>
    <row r="3562" spans="1:117" x14ac:dyDescent="0.2">
      <c r="A3562" s="97"/>
      <c r="B3562" s="5"/>
      <c r="C3562" s="5"/>
      <c r="D3562" s="63"/>
      <c r="E3562" s="11"/>
      <c r="F3562" s="143"/>
      <c r="G3562" s="9"/>
      <c r="H3562" s="64"/>
      <c r="I3562" s="64"/>
      <c r="J3562" s="1"/>
      <c r="K3562" s="1"/>
      <c r="L3562" s="5"/>
      <c r="M3562" s="12"/>
      <c r="N3562" s="12"/>
      <c r="O3562" s="5"/>
      <c r="P3562" s="5"/>
      <c r="Q3562" s="10"/>
      <c r="R3562" s="37"/>
      <c r="S3562" s="5"/>
      <c r="T3562" s="6"/>
      <c r="U3562" s="10"/>
      <c r="V3562" s="10"/>
      <c r="W3562" s="12"/>
      <c r="X3562" s="5"/>
      <c r="Y3562" s="11"/>
      <c r="Z3562" s="2"/>
      <c r="AA3562" s="64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2"/>
      <c r="DH3562" s="1"/>
      <c r="DI3562" s="1"/>
      <c r="DJ3562" s="1"/>
      <c r="DK3562" s="1"/>
      <c r="DL3562" s="1"/>
      <c r="DM3562" s="1"/>
    </row>
    <row r="3563" spans="1:117" x14ac:dyDescent="0.2">
      <c r="A3563" s="97"/>
      <c r="B3563" s="5"/>
      <c r="C3563" s="5"/>
      <c r="D3563" s="63"/>
      <c r="E3563" s="11"/>
      <c r="F3563" s="143"/>
      <c r="G3563" s="9"/>
      <c r="H3563" s="64"/>
      <c r="I3563" s="64"/>
      <c r="J3563" s="1"/>
      <c r="K3563" s="1"/>
      <c r="L3563" s="5"/>
      <c r="M3563" s="12"/>
      <c r="N3563" s="12"/>
      <c r="O3563" s="5"/>
      <c r="P3563" s="5"/>
      <c r="Q3563" s="10"/>
      <c r="R3563" s="37"/>
      <c r="S3563" s="5"/>
      <c r="T3563" s="6"/>
      <c r="U3563" s="10"/>
      <c r="V3563" s="10"/>
      <c r="W3563" s="12"/>
      <c r="X3563" s="5"/>
      <c r="Y3563" s="11"/>
      <c r="Z3563" s="2"/>
      <c r="AA3563" s="64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2"/>
      <c r="DH3563" s="1"/>
      <c r="DI3563" s="1"/>
      <c r="DJ3563" s="1"/>
      <c r="DK3563" s="1"/>
      <c r="DL3563" s="1"/>
      <c r="DM3563" s="1"/>
    </row>
    <row r="3564" spans="1:117" x14ac:dyDescent="0.2">
      <c r="A3564" s="97"/>
      <c r="B3564" s="5"/>
      <c r="C3564" s="5"/>
      <c r="D3564" s="63"/>
      <c r="E3564" s="11"/>
      <c r="F3564" s="143"/>
      <c r="G3564" s="9"/>
      <c r="H3564" s="64"/>
      <c r="I3564" s="64"/>
      <c r="J3564" s="1"/>
      <c r="K3564" s="1"/>
      <c r="L3564" s="5"/>
      <c r="M3564" s="12"/>
      <c r="N3564" s="12"/>
      <c r="O3564" s="5"/>
      <c r="P3564" s="5"/>
      <c r="Q3564" s="10"/>
      <c r="R3564" s="37"/>
      <c r="S3564" s="5"/>
      <c r="T3564" s="6"/>
      <c r="U3564" s="10"/>
      <c r="V3564" s="10"/>
      <c r="W3564" s="12"/>
      <c r="X3564" s="5"/>
      <c r="Y3564" s="11"/>
      <c r="Z3564" s="2"/>
      <c r="AA3564" s="64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2"/>
      <c r="DH3564" s="1"/>
      <c r="DI3564" s="1"/>
      <c r="DJ3564" s="1"/>
      <c r="DK3564" s="1"/>
      <c r="DL3564" s="1"/>
      <c r="DM3564" s="1"/>
    </row>
    <row r="3565" spans="1:117" x14ac:dyDescent="0.2">
      <c r="A3565" s="97"/>
      <c r="B3565" s="5"/>
      <c r="C3565" s="5"/>
      <c r="D3565" s="63"/>
      <c r="E3565" s="11"/>
      <c r="F3565" s="143"/>
      <c r="G3565" s="9"/>
      <c r="H3565" s="64"/>
      <c r="I3565" s="64"/>
      <c r="J3565" s="1"/>
      <c r="K3565" s="1"/>
      <c r="L3565" s="5"/>
      <c r="M3565" s="12"/>
      <c r="N3565" s="12"/>
      <c r="O3565" s="5"/>
      <c r="P3565" s="5"/>
      <c r="Q3565" s="10"/>
      <c r="R3565" s="37"/>
      <c r="S3565" s="5"/>
      <c r="T3565" s="6"/>
      <c r="U3565" s="10"/>
      <c r="V3565" s="10"/>
      <c r="W3565" s="12"/>
      <c r="X3565" s="5"/>
      <c r="Y3565" s="11"/>
      <c r="Z3565" s="2"/>
      <c r="AA3565" s="64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2"/>
      <c r="DH3565" s="1"/>
      <c r="DI3565" s="1"/>
      <c r="DJ3565" s="1"/>
      <c r="DK3565" s="1"/>
      <c r="DL3565" s="1"/>
      <c r="DM3565" s="1"/>
    </row>
    <row r="3566" spans="1:117" x14ac:dyDescent="0.2">
      <c r="A3566" s="97"/>
      <c r="B3566" s="5"/>
      <c r="C3566" s="5"/>
      <c r="D3566" s="63"/>
      <c r="E3566" s="11"/>
      <c r="F3566" s="143"/>
      <c r="G3566" s="9"/>
      <c r="H3566" s="64"/>
      <c r="I3566" s="64"/>
      <c r="J3566" s="1"/>
      <c r="K3566" s="1"/>
      <c r="L3566" s="5"/>
      <c r="M3566" s="12"/>
      <c r="N3566" s="12"/>
      <c r="O3566" s="5"/>
      <c r="P3566" s="5"/>
      <c r="Q3566" s="10"/>
      <c r="R3566" s="37"/>
      <c r="S3566" s="5"/>
      <c r="T3566" s="6"/>
      <c r="U3566" s="10"/>
      <c r="V3566" s="10"/>
      <c r="W3566" s="12"/>
      <c r="X3566" s="5"/>
      <c r="Y3566" s="11"/>
      <c r="Z3566" s="2"/>
      <c r="AA3566" s="64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2"/>
      <c r="DH3566" s="1"/>
      <c r="DI3566" s="1"/>
      <c r="DJ3566" s="1"/>
      <c r="DK3566" s="1"/>
      <c r="DL3566" s="1"/>
      <c r="DM3566" s="1"/>
    </row>
    <row r="3567" spans="1:117" x14ac:dyDescent="0.2">
      <c r="A3567" s="97"/>
      <c r="B3567" s="5"/>
      <c r="C3567" s="5"/>
      <c r="D3567" s="63"/>
      <c r="E3567" s="11"/>
      <c r="F3567" s="143"/>
      <c r="G3567" s="9"/>
      <c r="H3567" s="64"/>
      <c r="I3567" s="64"/>
      <c r="J3567" s="1"/>
      <c r="K3567" s="1"/>
      <c r="L3567" s="5"/>
      <c r="M3567" s="12"/>
      <c r="N3567" s="12"/>
      <c r="O3567" s="5"/>
      <c r="P3567" s="5"/>
      <c r="Q3567" s="10"/>
      <c r="R3567" s="37"/>
      <c r="S3567" s="5"/>
      <c r="T3567" s="6"/>
      <c r="U3567" s="10"/>
      <c r="V3567" s="10"/>
      <c r="W3567" s="12"/>
      <c r="X3567" s="5"/>
      <c r="Y3567" s="11"/>
      <c r="Z3567" s="2"/>
      <c r="AA3567" s="64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2"/>
      <c r="DH3567" s="1"/>
      <c r="DI3567" s="1"/>
      <c r="DJ3567" s="1"/>
      <c r="DK3567" s="1"/>
      <c r="DL3567" s="1"/>
      <c r="DM3567" s="1"/>
    </row>
    <row r="3568" spans="1:117" x14ac:dyDescent="0.2">
      <c r="A3568" s="97"/>
      <c r="B3568" s="5"/>
      <c r="C3568" s="5"/>
      <c r="D3568" s="63"/>
      <c r="E3568" s="11"/>
      <c r="F3568" s="143"/>
      <c r="G3568" s="9"/>
      <c r="H3568" s="64"/>
      <c r="I3568" s="64"/>
      <c r="J3568" s="1"/>
      <c r="K3568" s="1"/>
      <c r="L3568" s="5"/>
      <c r="M3568" s="12"/>
      <c r="N3568" s="12"/>
      <c r="O3568" s="5"/>
      <c r="P3568" s="5"/>
      <c r="Q3568" s="10"/>
      <c r="R3568" s="37"/>
      <c r="S3568" s="5"/>
      <c r="T3568" s="6"/>
      <c r="U3568" s="10"/>
      <c r="V3568" s="10"/>
      <c r="W3568" s="12"/>
      <c r="X3568" s="5"/>
      <c r="Y3568" s="11"/>
      <c r="Z3568" s="2"/>
      <c r="AA3568" s="64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2"/>
      <c r="DH3568" s="1"/>
      <c r="DI3568" s="1"/>
      <c r="DJ3568" s="1"/>
      <c r="DK3568" s="1"/>
      <c r="DL3568" s="1"/>
      <c r="DM3568" s="1"/>
    </row>
    <row r="3569" spans="1:117" x14ac:dyDescent="0.2">
      <c r="A3569" s="97"/>
      <c r="B3569" s="5"/>
      <c r="C3569" s="5"/>
      <c r="D3569" s="63"/>
      <c r="E3569" s="11"/>
      <c r="F3569" s="143"/>
      <c r="G3569" s="9"/>
      <c r="H3569" s="64"/>
      <c r="I3569" s="64"/>
      <c r="J3569" s="1"/>
      <c r="K3569" s="1"/>
      <c r="L3569" s="5"/>
      <c r="M3569" s="12"/>
      <c r="N3569" s="12"/>
      <c r="O3569" s="5"/>
      <c r="P3569" s="5"/>
      <c r="Q3569" s="10"/>
      <c r="R3569" s="37"/>
      <c r="S3569" s="5"/>
      <c r="T3569" s="6"/>
      <c r="U3569" s="10"/>
      <c r="V3569" s="10"/>
      <c r="W3569" s="12"/>
      <c r="X3569" s="5"/>
      <c r="Y3569" s="11"/>
      <c r="Z3569" s="2"/>
      <c r="AA3569" s="64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2"/>
      <c r="DH3569" s="1"/>
      <c r="DI3569" s="1"/>
      <c r="DJ3569" s="1"/>
      <c r="DK3569" s="1"/>
      <c r="DL3569" s="1"/>
      <c r="DM3569" s="1"/>
    </row>
    <row r="3570" spans="1:117" x14ac:dyDescent="0.2">
      <c r="A3570" s="97"/>
      <c r="B3570" s="5"/>
      <c r="C3570" s="5"/>
      <c r="D3570" s="63"/>
      <c r="E3570" s="11"/>
      <c r="F3570" s="143"/>
      <c r="G3570" s="9"/>
      <c r="H3570" s="64"/>
      <c r="I3570" s="64"/>
      <c r="J3570" s="1"/>
      <c r="K3570" s="1"/>
      <c r="L3570" s="5"/>
      <c r="M3570" s="12"/>
      <c r="N3570" s="12"/>
      <c r="O3570" s="5"/>
      <c r="P3570" s="5"/>
      <c r="Q3570" s="10"/>
      <c r="R3570" s="37"/>
      <c r="S3570" s="5"/>
      <c r="T3570" s="6"/>
      <c r="U3570" s="10"/>
      <c r="V3570" s="10"/>
      <c r="W3570" s="12"/>
      <c r="X3570" s="5"/>
      <c r="Y3570" s="11"/>
      <c r="Z3570" s="2"/>
      <c r="AA3570" s="64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2"/>
      <c r="DH3570" s="1"/>
      <c r="DI3570" s="1"/>
      <c r="DJ3570" s="1"/>
      <c r="DK3570" s="1"/>
      <c r="DL3570" s="1"/>
      <c r="DM3570" s="1"/>
    </row>
    <row r="3571" spans="1:117" x14ac:dyDescent="0.2">
      <c r="A3571" s="97"/>
      <c r="B3571" s="5"/>
      <c r="C3571" s="5"/>
      <c r="D3571" s="63"/>
      <c r="E3571" s="11"/>
      <c r="F3571" s="143"/>
      <c r="G3571" s="9"/>
      <c r="H3571" s="64"/>
      <c r="I3571" s="64"/>
      <c r="J3571" s="1"/>
      <c r="K3571" s="1"/>
      <c r="L3571" s="5"/>
      <c r="M3571" s="12"/>
      <c r="N3571" s="12"/>
      <c r="O3571" s="5"/>
      <c r="P3571" s="5"/>
      <c r="Q3571" s="10"/>
      <c r="R3571" s="37"/>
      <c r="S3571" s="5"/>
      <c r="T3571" s="6"/>
      <c r="U3571" s="10"/>
      <c r="V3571" s="10"/>
      <c r="W3571" s="12"/>
      <c r="X3571" s="5"/>
      <c r="Y3571" s="11"/>
      <c r="Z3571" s="2"/>
      <c r="AA3571" s="64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2"/>
      <c r="DH3571" s="1"/>
      <c r="DI3571" s="1"/>
      <c r="DJ3571" s="1"/>
      <c r="DK3571" s="1"/>
      <c r="DL3571" s="1"/>
      <c r="DM3571" s="1"/>
    </row>
    <row r="3572" spans="1:117" x14ac:dyDescent="0.2">
      <c r="A3572" s="97"/>
      <c r="B3572" s="5"/>
      <c r="C3572" s="5"/>
      <c r="D3572" s="63"/>
      <c r="E3572" s="11"/>
      <c r="F3572" s="143"/>
      <c r="G3572" s="9"/>
      <c r="H3572" s="64"/>
      <c r="I3572" s="64"/>
      <c r="J3572" s="1"/>
      <c r="K3572" s="1"/>
      <c r="L3572" s="5"/>
      <c r="M3572" s="12"/>
      <c r="N3572" s="12"/>
      <c r="O3572" s="5"/>
      <c r="P3572" s="5"/>
      <c r="Q3572" s="10"/>
      <c r="R3572" s="37"/>
      <c r="S3572" s="5"/>
      <c r="T3572" s="6"/>
      <c r="U3572" s="10"/>
      <c r="V3572" s="10"/>
      <c r="W3572" s="12"/>
      <c r="X3572" s="5"/>
      <c r="Y3572" s="11"/>
      <c r="Z3572" s="2"/>
      <c r="AA3572" s="64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2"/>
      <c r="DH3572" s="1"/>
      <c r="DI3572" s="1"/>
      <c r="DJ3572" s="1"/>
      <c r="DK3572" s="1"/>
      <c r="DL3572" s="1"/>
      <c r="DM3572" s="1"/>
    </row>
    <row r="3573" spans="1:117" x14ac:dyDescent="0.2">
      <c r="A3573" s="97"/>
      <c r="B3573" s="5"/>
      <c r="C3573" s="5"/>
      <c r="D3573" s="63"/>
      <c r="E3573" s="11"/>
      <c r="F3573" s="143"/>
      <c r="G3573" s="9"/>
      <c r="H3573" s="64"/>
      <c r="I3573" s="64"/>
      <c r="J3573" s="1"/>
      <c r="K3573" s="1"/>
      <c r="L3573" s="5"/>
      <c r="M3573" s="12"/>
      <c r="N3573" s="12"/>
      <c r="O3573" s="5"/>
      <c r="P3573" s="5"/>
      <c r="Q3573" s="10"/>
      <c r="R3573" s="37"/>
      <c r="S3573" s="5"/>
      <c r="T3573" s="6"/>
      <c r="U3573" s="10"/>
      <c r="V3573" s="10"/>
      <c r="W3573" s="12"/>
      <c r="X3573" s="5"/>
      <c r="Y3573" s="11"/>
      <c r="Z3573" s="2"/>
      <c r="AA3573" s="64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2"/>
      <c r="DH3573" s="1"/>
      <c r="DI3573" s="1"/>
      <c r="DJ3573" s="1"/>
      <c r="DK3573" s="1"/>
      <c r="DL3573" s="1"/>
      <c r="DM3573" s="1"/>
    </row>
    <row r="3574" spans="1:117" x14ac:dyDescent="0.2">
      <c r="A3574" s="97"/>
      <c r="B3574" s="5"/>
      <c r="C3574" s="5"/>
      <c r="D3574" s="63"/>
      <c r="E3574" s="11"/>
      <c r="F3574" s="143"/>
      <c r="G3574" s="9"/>
      <c r="H3574" s="64"/>
      <c r="I3574" s="64"/>
      <c r="J3574" s="1"/>
      <c r="K3574" s="1"/>
      <c r="L3574" s="5"/>
      <c r="M3574" s="12"/>
      <c r="N3574" s="12"/>
      <c r="O3574" s="5"/>
      <c r="P3574" s="5"/>
      <c r="Q3574" s="10"/>
      <c r="R3574" s="37"/>
      <c r="S3574" s="5"/>
      <c r="T3574" s="6"/>
      <c r="U3574" s="10"/>
      <c r="V3574" s="10"/>
      <c r="W3574" s="12"/>
      <c r="X3574" s="5"/>
      <c r="Y3574" s="11"/>
      <c r="Z3574" s="2"/>
      <c r="AA3574" s="64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2"/>
      <c r="DH3574" s="1"/>
      <c r="DI3574" s="1"/>
      <c r="DJ3574" s="1"/>
      <c r="DK3574" s="1"/>
      <c r="DL3574" s="1"/>
      <c r="DM3574" s="1"/>
    </row>
    <row r="3575" spans="1:117" x14ac:dyDescent="0.2">
      <c r="A3575" s="97"/>
      <c r="B3575" s="5"/>
      <c r="C3575" s="5"/>
      <c r="D3575" s="63"/>
      <c r="E3575" s="11"/>
      <c r="F3575" s="143"/>
      <c r="G3575" s="9"/>
      <c r="H3575" s="64"/>
      <c r="I3575" s="64"/>
      <c r="J3575" s="1"/>
      <c r="K3575" s="1"/>
      <c r="L3575" s="5"/>
      <c r="M3575" s="12"/>
      <c r="N3575" s="12"/>
      <c r="O3575" s="5"/>
      <c r="P3575" s="5"/>
      <c r="Q3575" s="10"/>
      <c r="R3575" s="37"/>
      <c r="S3575" s="5"/>
      <c r="T3575" s="6"/>
      <c r="U3575" s="10"/>
      <c r="V3575" s="10"/>
      <c r="W3575" s="12"/>
      <c r="X3575" s="5"/>
      <c r="Y3575" s="11"/>
      <c r="Z3575" s="2"/>
      <c r="AA3575" s="64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2"/>
      <c r="DH3575" s="1"/>
      <c r="DI3575" s="1"/>
      <c r="DJ3575" s="1"/>
      <c r="DK3575" s="1"/>
      <c r="DL3575" s="1"/>
      <c r="DM3575" s="1"/>
    </row>
    <row r="3576" spans="1:117" x14ac:dyDescent="0.2">
      <c r="A3576" s="97"/>
      <c r="B3576" s="5"/>
      <c r="C3576" s="5"/>
      <c r="D3576" s="63"/>
      <c r="E3576" s="11"/>
      <c r="F3576" s="143"/>
      <c r="G3576" s="9"/>
      <c r="H3576" s="64"/>
      <c r="I3576" s="64"/>
      <c r="J3576" s="1"/>
      <c r="K3576" s="1"/>
      <c r="L3576" s="5"/>
      <c r="M3576" s="12"/>
      <c r="N3576" s="12"/>
      <c r="O3576" s="5"/>
      <c r="P3576" s="5"/>
      <c r="Q3576" s="10"/>
      <c r="R3576" s="37"/>
      <c r="S3576" s="5"/>
      <c r="T3576" s="6"/>
      <c r="U3576" s="10"/>
      <c r="V3576" s="10"/>
      <c r="W3576" s="12"/>
      <c r="X3576" s="5"/>
      <c r="Y3576" s="11"/>
      <c r="Z3576" s="2"/>
      <c r="AA3576" s="64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2"/>
      <c r="DH3576" s="1"/>
      <c r="DI3576" s="1"/>
      <c r="DJ3576" s="1"/>
      <c r="DK3576" s="1"/>
      <c r="DL3576" s="1"/>
      <c r="DM3576" s="1"/>
    </row>
    <row r="3577" spans="1:117" x14ac:dyDescent="0.2">
      <c r="A3577" s="97"/>
      <c r="B3577" s="5"/>
      <c r="C3577" s="5"/>
      <c r="D3577" s="63"/>
      <c r="E3577" s="11"/>
      <c r="F3577" s="143"/>
      <c r="G3577" s="9"/>
      <c r="H3577" s="64"/>
      <c r="I3577" s="64"/>
      <c r="J3577" s="1"/>
      <c r="K3577" s="1"/>
      <c r="L3577" s="5"/>
      <c r="M3577" s="12"/>
      <c r="N3577" s="12"/>
      <c r="O3577" s="5"/>
      <c r="P3577" s="5"/>
      <c r="Q3577" s="10"/>
      <c r="R3577" s="37"/>
      <c r="S3577" s="5"/>
      <c r="T3577" s="6"/>
      <c r="U3577" s="10"/>
      <c r="V3577" s="10"/>
      <c r="W3577" s="12"/>
      <c r="X3577" s="5"/>
      <c r="Y3577" s="11"/>
      <c r="Z3577" s="2"/>
      <c r="AA3577" s="64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2"/>
      <c r="DH3577" s="1"/>
      <c r="DI3577" s="1"/>
      <c r="DJ3577" s="1"/>
      <c r="DK3577" s="1"/>
      <c r="DL3577" s="1"/>
      <c r="DM3577" s="1"/>
    </row>
    <row r="3578" spans="1:117" x14ac:dyDescent="0.2">
      <c r="A3578" s="97"/>
      <c r="B3578" s="5"/>
      <c r="C3578" s="5"/>
      <c r="D3578" s="63"/>
      <c r="E3578" s="11"/>
      <c r="F3578" s="143"/>
      <c r="G3578" s="9"/>
      <c r="H3578" s="64"/>
      <c r="I3578" s="64"/>
      <c r="J3578" s="1"/>
      <c r="K3578" s="1"/>
      <c r="L3578" s="5"/>
      <c r="M3578" s="12"/>
      <c r="N3578" s="12"/>
      <c r="O3578" s="5"/>
      <c r="P3578" s="5"/>
      <c r="Q3578" s="10"/>
      <c r="R3578" s="37"/>
      <c r="S3578" s="5"/>
      <c r="T3578" s="6"/>
      <c r="U3578" s="10"/>
      <c r="V3578" s="10"/>
      <c r="W3578" s="12"/>
      <c r="X3578" s="5"/>
      <c r="Y3578" s="11"/>
      <c r="Z3578" s="2"/>
      <c r="AA3578" s="64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2"/>
      <c r="DH3578" s="1"/>
      <c r="DI3578" s="1"/>
      <c r="DJ3578" s="1"/>
      <c r="DK3578" s="1"/>
      <c r="DL3578" s="1"/>
      <c r="DM3578" s="1"/>
    </row>
    <row r="3579" spans="1:117" x14ac:dyDescent="0.2">
      <c r="A3579" s="97"/>
      <c r="B3579" s="5"/>
      <c r="C3579" s="5"/>
      <c r="D3579" s="63"/>
      <c r="E3579" s="11"/>
      <c r="F3579" s="143"/>
      <c r="G3579" s="9"/>
      <c r="H3579" s="64"/>
      <c r="I3579" s="64"/>
      <c r="J3579" s="1"/>
      <c r="K3579" s="1"/>
      <c r="L3579" s="5"/>
      <c r="M3579" s="12"/>
      <c r="N3579" s="12"/>
      <c r="O3579" s="5"/>
      <c r="P3579" s="5"/>
      <c r="Q3579" s="10"/>
      <c r="R3579" s="37"/>
      <c r="S3579" s="5"/>
      <c r="T3579" s="6"/>
      <c r="U3579" s="10"/>
      <c r="V3579" s="10"/>
      <c r="W3579" s="12"/>
      <c r="X3579" s="5"/>
      <c r="Y3579" s="11"/>
      <c r="Z3579" s="2"/>
      <c r="AA3579" s="64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2"/>
      <c r="DH3579" s="1"/>
      <c r="DI3579" s="1"/>
      <c r="DJ3579" s="1"/>
      <c r="DK3579" s="1"/>
      <c r="DL3579" s="1"/>
      <c r="DM3579" s="1"/>
    </row>
    <row r="3580" spans="1:117" x14ac:dyDescent="0.2">
      <c r="A3580" s="97"/>
      <c r="B3580" s="5"/>
      <c r="C3580" s="5"/>
      <c r="D3580" s="63"/>
      <c r="E3580" s="11"/>
      <c r="F3580" s="143"/>
      <c r="G3580" s="9"/>
      <c r="H3580" s="64"/>
      <c r="I3580" s="64"/>
      <c r="J3580" s="1"/>
      <c r="K3580" s="1"/>
      <c r="L3580" s="5"/>
      <c r="M3580" s="12"/>
      <c r="N3580" s="12"/>
      <c r="O3580" s="5"/>
      <c r="P3580" s="5"/>
      <c r="Q3580" s="10"/>
      <c r="R3580" s="37"/>
      <c r="S3580" s="5"/>
      <c r="T3580" s="6"/>
      <c r="U3580" s="10"/>
      <c r="V3580" s="10"/>
      <c r="W3580" s="12"/>
      <c r="X3580" s="5"/>
      <c r="Y3580" s="11"/>
      <c r="Z3580" s="2"/>
      <c r="AA3580" s="64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2"/>
      <c r="DH3580" s="1"/>
      <c r="DI3580" s="1"/>
      <c r="DJ3580" s="1"/>
      <c r="DK3580" s="1"/>
      <c r="DL3580" s="1"/>
      <c r="DM3580" s="1"/>
    </row>
    <row r="3581" spans="1:117" x14ac:dyDescent="0.2">
      <c r="A3581" s="97"/>
      <c r="B3581" s="5"/>
      <c r="C3581" s="5"/>
      <c r="D3581" s="63"/>
      <c r="E3581" s="11"/>
      <c r="F3581" s="143"/>
      <c r="G3581" s="9"/>
      <c r="H3581" s="64"/>
      <c r="I3581" s="64"/>
      <c r="J3581" s="1"/>
      <c r="K3581" s="1"/>
      <c r="L3581" s="5"/>
      <c r="M3581" s="12"/>
      <c r="N3581" s="12"/>
      <c r="O3581" s="5"/>
      <c r="P3581" s="5"/>
      <c r="Q3581" s="10"/>
      <c r="R3581" s="37"/>
      <c r="S3581" s="5"/>
      <c r="T3581" s="6"/>
      <c r="U3581" s="10"/>
      <c r="V3581" s="10"/>
      <c r="W3581" s="12"/>
      <c r="X3581" s="5"/>
      <c r="Y3581" s="11"/>
      <c r="Z3581" s="2"/>
      <c r="AA3581" s="64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2"/>
      <c r="DH3581" s="1"/>
      <c r="DI3581" s="1"/>
      <c r="DJ3581" s="1"/>
      <c r="DK3581" s="1"/>
      <c r="DL3581" s="1"/>
      <c r="DM3581" s="1"/>
    </row>
    <row r="3582" spans="1:117" x14ac:dyDescent="0.2">
      <c r="A3582" s="97"/>
      <c r="B3582" s="5"/>
      <c r="C3582" s="5"/>
      <c r="D3582" s="63"/>
      <c r="E3582" s="11"/>
      <c r="F3582" s="143"/>
      <c r="G3582" s="9"/>
      <c r="H3582" s="64"/>
      <c r="I3582" s="64"/>
      <c r="J3582" s="1"/>
      <c r="K3582" s="1"/>
      <c r="L3582" s="5"/>
      <c r="M3582" s="12"/>
      <c r="N3582" s="12"/>
      <c r="O3582" s="5"/>
      <c r="P3582" s="5"/>
      <c r="Q3582" s="10"/>
      <c r="R3582" s="37"/>
      <c r="S3582" s="5"/>
      <c r="T3582" s="6"/>
      <c r="U3582" s="10"/>
      <c r="V3582" s="10"/>
      <c r="W3582" s="12"/>
      <c r="X3582" s="5"/>
      <c r="Y3582" s="11"/>
      <c r="Z3582" s="2"/>
      <c r="AA3582" s="64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2"/>
      <c r="DH3582" s="1"/>
      <c r="DI3582" s="1"/>
      <c r="DJ3582" s="1"/>
      <c r="DK3582" s="1"/>
      <c r="DL3582" s="1"/>
      <c r="DM3582" s="1"/>
    </row>
    <row r="3583" spans="1:117" x14ac:dyDescent="0.2">
      <c r="A3583" s="97"/>
      <c r="B3583" s="5"/>
      <c r="C3583" s="5"/>
      <c r="D3583" s="63"/>
      <c r="E3583" s="11"/>
      <c r="F3583" s="143"/>
      <c r="G3583" s="9"/>
      <c r="H3583" s="64"/>
      <c r="I3583" s="64"/>
      <c r="J3583" s="1"/>
      <c r="K3583" s="1"/>
      <c r="L3583" s="5"/>
      <c r="M3583" s="12"/>
      <c r="N3583" s="12"/>
      <c r="O3583" s="5"/>
      <c r="P3583" s="5"/>
      <c r="Q3583" s="10"/>
      <c r="R3583" s="37"/>
      <c r="S3583" s="5"/>
      <c r="T3583" s="6"/>
      <c r="U3583" s="10"/>
      <c r="V3583" s="10"/>
      <c r="W3583" s="12"/>
      <c r="X3583" s="5"/>
      <c r="Y3583" s="11"/>
      <c r="Z3583" s="2"/>
      <c r="AA3583" s="64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2"/>
      <c r="DH3583" s="1"/>
      <c r="DI3583" s="1"/>
      <c r="DJ3583" s="1"/>
      <c r="DK3583" s="1"/>
      <c r="DL3583" s="1"/>
      <c r="DM3583" s="1"/>
    </row>
    <row r="3584" spans="1:117" x14ac:dyDescent="0.2">
      <c r="A3584" s="97"/>
      <c r="B3584" s="5"/>
      <c r="C3584" s="5"/>
      <c r="D3584" s="63"/>
      <c r="E3584" s="11"/>
      <c r="F3584" s="143"/>
      <c r="G3584" s="9"/>
      <c r="H3584" s="64"/>
      <c r="I3584" s="64"/>
      <c r="J3584" s="1"/>
      <c r="K3584" s="1"/>
      <c r="L3584" s="5"/>
      <c r="M3584" s="12"/>
      <c r="N3584" s="12"/>
      <c r="O3584" s="5"/>
      <c r="P3584" s="5"/>
      <c r="Q3584" s="10"/>
      <c r="R3584" s="37"/>
      <c r="S3584" s="5"/>
      <c r="T3584" s="6"/>
      <c r="U3584" s="10"/>
      <c r="V3584" s="10"/>
      <c r="W3584" s="12"/>
      <c r="X3584" s="5"/>
      <c r="Y3584" s="11"/>
      <c r="Z3584" s="2"/>
      <c r="AA3584" s="64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2"/>
      <c r="DH3584" s="1"/>
      <c r="DI3584" s="1"/>
      <c r="DJ3584" s="1"/>
      <c r="DK3584" s="1"/>
      <c r="DL3584" s="1"/>
      <c r="DM3584" s="1"/>
    </row>
    <row r="3585" spans="1:117" x14ac:dyDescent="0.2">
      <c r="A3585" s="97"/>
      <c r="B3585" s="5"/>
      <c r="C3585" s="5"/>
      <c r="D3585" s="63"/>
      <c r="E3585" s="11"/>
      <c r="F3585" s="143"/>
      <c r="G3585" s="9"/>
      <c r="H3585" s="64"/>
      <c r="I3585" s="64"/>
      <c r="J3585" s="1"/>
      <c r="K3585" s="1"/>
      <c r="L3585" s="5"/>
      <c r="M3585" s="12"/>
      <c r="N3585" s="12"/>
      <c r="O3585" s="5"/>
      <c r="P3585" s="5"/>
      <c r="Q3585" s="10"/>
      <c r="R3585" s="37"/>
      <c r="S3585" s="5"/>
      <c r="T3585" s="6"/>
      <c r="U3585" s="10"/>
      <c r="V3585" s="10"/>
      <c r="W3585" s="12"/>
      <c r="X3585" s="5"/>
      <c r="Y3585" s="11"/>
      <c r="Z3585" s="2"/>
      <c r="AA3585" s="64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2"/>
      <c r="DH3585" s="1"/>
      <c r="DI3585" s="1"/>
      <c r="DJ3585" s="1"/>
      <c r="DK3585" s="1"/>
      <c r="DL3585" s="1"/>
      <c r="DM3585" s="1"/>
    </row>
    <row r="3586" spans="1:117" x14ac:dyDescent="0.2">
      <c r="A3586" s="97"/>
      <c r="B3586" s="5"/>
      <c r="C3586" s="5"/>
      <c r="D3586" s="63"/>
      <c r="E3586" s="11"/>
      <c r="F3586" s="143"/>
      <c r="G3586" s="9"/>
      <c r="H3586" s="64"/>
      <c r="I3586" s="64"/>
      <c r="J3586" s="1"/>
      <c r="K3586" s="1"/>
      <c r="L3586" s="5"/>
      <c r="M3586" s="12"/>
      <c r="N3586" s="12"/>
      <c r="O3586" s="5"/>
      <c r="P3586" s="5"/>
      <c r="Q3586" s="10"/>
      <c r="R3586" s="37"/>
      <c r="S3586" s="5"/>
      <c r="T3586" s="6"/>
      <c r="U3586" s="10"/>
      <c r="V3586" s="10"/>
      <c r="W3586" s="12"/>
      <c r="X3586" s="5"/>
      <c r="Y3586" s="11"/>
      <c r="Z3586" s="2"/>
      <c r="AA3586" s="64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2"/>
      <c r="DH3586" s="1"/>
      <c r="DI3586" s="1"/>
      <c r="DJ3586" s="1"/>
      <c r="DK3586" s="1"/>
      <c r="DL3586" s="1"/>
      <c r="DM3586" s="1"/>
    </row>
    <row r="3587" spans="1:117" x14ac:dyDescent="0.2">
      <c r="A3587" s="97"/>
      <c r="B3587" s="5"/>
      <c r="C3587" s="5"/>
      <c r="D3587" s="63"/>
      <c r="E3587" s="11"/>
      <c r="F3587" s="143"/>
      <c r="G3587" s="9"/>
      <c r="H3587" s="64"/>
      <c r="I3587" s="64"/>
      <c r="J3587" s="1"/>
      <c r="K3587" s="1"/>
      <c r="L3587" s="5"/>
      <c r="M3587" s="12"/>
      <c r="N3587" s="12"/>
      <c r="O3587" s="5"/>
      <c r="P3587" s="5"/>
      <c r="Q3587" s="10"/>
      <c r="R3587" s="37"/>
      <c r="S3587" s="5"/>
      <c r="T3587" s="6"/>
      <c r="U3587" s="10"/>
      <c r="V3587" s="10"/>
      <c r="W3587" s="12"/>
      <c r="X3587" s="5"/>
      <c r="Y3587" s="11"/>
      <c r="Z3587" s="2"/>
      <c r="AA3587" s="64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2"/>
      <c r="DH3587" s="1"/>
      <c r="DI3587" s="1"/>
      <c r="DJ3587" s="1"/>
      <c r="DK3587" s="1"/>
      <c r="DL3587" s="1"/>
      <c r="DM3587" s="1"/>
    </row>
    <row r="3588" spans="1:117" x14ac:dyDescent="0.2">
      <c r="A3588" s="97"/>
      <c r="B3588" s="5"/>
      <c r="C3588" s="5"/>
      <c r="D3588" s="63"/>
      <c r="E3588" s="11"/>
      <c r="F3588" s="143"/>
      <c r="G3588" s="9"/>
      <c r="H3588" s="64"/>
      <c r="I3588" s="64"/>
      <c r="J3588" s="1"/>
      <c r="K3588" s="1"/>
      <c r="L3588" s="5"/>
      <c r="M3588" s="12"/>
      <c r="N3588" s="12"/>
      <c r="O3588" s="5"/>
      <c r="P3588" s="5"/>
      <c r="Q3588" s="10"/>
      <c r="R3588" s="37"/>
      <c r="S3588" s="5"/>
      <c r="T3588" s="6"/>
      <c r="U3588" s="10"/>
      <c r="V3588" s="10"/>
      <c r="W3588" s="12"/>
      <c r="X3588" s="5"/>
      <c r="Y3588" s="11"/>
      <c r="Z3588" s="2"/>
      <c r="AA3588" s="64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2"/>
      <c r="DH3588" s="1"/>
      <c r="DI3588" s="1"/>
      <c r="DJ3588" s="1"/>
      <c r="DK3588" s="1"/>
      <c r="DL3588" s="1"/>
      <c r="DM3588" s="1"/>
    </row>
    <row r="3589" spans="1:117" x14ac:dyDescent="0.2">
      <c r="A3589" s="97"/>
      <c r="B3589" s="5"/>
      <c r="C3589" s="5"/>
      <c r="D3589" s="63"/>
      <c r="E3589" s="11"/>
      <c r="F3589" s="143"/>
      <c r="G3589" s="9"/>
      <c r="H3589" s="64"/>
      <c r="I3589" s="64"/>
      <c r="J3589" s="1"/>
      <c r="K3589" s="1"/>
      <c r="L3589" s="5"/>
      <c r="M3589" s="12"/>
      <c r="N3589" s="12"/>
      <c r="O3589" s="5"/>
      <c r="P3589" s="5"/>
      <c r="Q3589" s="10"/>
      <c r="R3589" s="37"/>
      <c r="S3589" s="5"/>
      <c r="T3589" s="6"/>
      <c r="U3589" s="10"/>
      <c r="V3589" s="10"/>
      <c r="W3589" s="12"/>
      <c r="X3589" s="5"/>
      <c r="Y3589" s="11"/>
      <c r="Z3589" s="2"/>
      <c r="AA3589" s="64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2"/>
      <c r="DH3589" s="1"/>
      <c r="DI3589" s="1"/>
      <c r="DJ3589" s="1"/>
      <c r="DK3589" s="1"/>
      <c r="DL3589" s="1"/>
      <c r="DM3589" s="1"/>
    </row>
    <row r="3590" spans="1:117" x14ac:dyDescent="0.2">
      <c r="A3590" s="97"/>
      <c r="B3590" s="5"/>
      <c r="C3590" s="5"/>
      <c r="D3590" s="63"/>
      <c r="E3590" s="11"/>
      <c r="F3590" s="143"/>
      <c r="G3590" s="9"/>
      <c r="H3590" s="64"/>
      <c r="I3590" s="64"/>
      <c r="J3590" s="1"/>
      <c r="K3590" s="1"/>
      <c r="L3590" s="5"/>
      <c r="M3590" s="12"/>
      <c r="N3590" s="12"/>
      <c r="O3590" s="5"/>
      <c r="P3590" s="5"/>
      <c r="Q3590" s="10"/>
      <c r="R3590" s="37"/>
      <c r="S3590" s="5"/>
      <c r="T3590" s="6"/>
      <c r="U3590" s="10"/>
      <c r="V3590" s="10"/>
      <c r="W3590" s="12"/>
      <c r="X3590" s="5"/>
      <c r="Y3590" s="11"/>
      <c r="Z3590" s="2"/>
      <c r="AA3590" s="64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2"/>
      <c r="DH3590" s="1"/>
      <c r="DI3590" s="1"/>
      <c r="DJ3590" s="1"/>
      <c r="DK3590" s="1"/>
      <c r="DL3590" s="1"/>
      <c r="DM3590" s="1"/>
    </row>
    <row r="3591" spans="1:117" x14ac:dyDescent="0.2">
      <c r="A3591" s="97"/>
      <c r="B3591" s="5"/>
      <c r="C3591" s="5"/>
      <c r="D3591" s="63"/>
      <c r="E3591" s="11"/>
      <c r="F3591" s="143"/>
      <c r="G3591" s="9"/>
      <c r="H3591" s="64"/>
      <c r="I3591" s="64"/>
      <c r="J3591" s="1"/>
      <c r="K3591" s="1"/>
      <c r="L3591" s="5"/>
      <c r="M3591" s="12"/>
      <c r="N3591" s="12"/>
      <c r="O3591" s="5"/>
      <c r="P3591" s="5"/>
      <c r="Q3591" s="10"/>
      <c r="R3591" s="37"/>
      <c r="S3591" s="5"/>
      <c r="T3591" s="6"/>
      <c r="U3591" s="10"/>
      <c r="V3591" s="10"/>
      <c r="W3591" s="12"/>
      <c r="X3591" s="5"/>
      <c r="Y3591" s="11"/>
      <c r="Z3591" s="2"/>
      <c r="AA3591" s="64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2"/>
      <c r="DH3591" s="1"/>
      <c r="DI3591" s="1"/>
      <c r="DJ3591" s="1"/>
      <c r="DK3591" s="1"/>
      <c r="DL3591" s="1"/>
      <c r="DM3591" s="1"/>
    </row>
    <row r="3592" spans="1:117" x14ac:dyDescent="0.2">
      <c r="A3592" s="97"/>
      <c r="B3592" s="5"/>
      <c r="C3592" s="5"/>
      <c r="D3592" s="63"/>
      <c r="E3592" s="11"/>
      <c r="F3592" s="143"/>
      <c r="G3592" s="9"/>
      <c r="H3592" s="64"/>
      <c r="I3592" s="64"/>
      <c r="J3592" s="1"/>
      <c r="K3592" s="1"/>
      <c r="L3592" s="5"/>
      <c r="M3592" s="12"/>
      <c r="N3592" s="12"/>
      <c r="O3592" s="5"/>
      <c r="P3592" s="5"/>
      <c r="Q3592" s="10"/>
      <c r="R3592" s="37"/>
      <c r="S3592" s="5"/>
      <c r="T3592" s="6"/>
      <c r="U3592" s="10"/>
      <c r="V3592" s="10"/>
      <c r="W3592" s="12"/>
      <c r="X3592" s="5"/>
      <c r="Y3592" s="11"/>
      <c r="Z3592" s="2"/>
      <c r="AA3592" s="64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2"/>
      <c r="DH3592" s="1"/>
      <c r="DI3592" s="1"/>
      <c r="DJ3592" s="1"/>
      <c r="DK3592" s="1"/>
      <c r="DL3592" s="1"/>
      <c r="DM3592" s="1"/>
    </row>
    <row r="3593" spans="1:117" x14ac:dyDescent="0.2">
      <c r="A3593" s="97"/>
      <c r="B3593" s="5"/>
      <c r="C3593" s="5"/>
      <c r="D3593" s="63"/>
      <c r="E3593" s="11"/>
      <c r="F3593" s="143"/>
      <c r="G3593" s="9"/>
      <c r="H3593" s="64"/>
      <c r="I3593" s="64"/>
      <c r="J3593" s="1"/>
      <c r="K3593" s="1"/>
      <c r="L3593" s="5"/>
      <c r="M3593" s="12"/>
      <c r="N3593" s="12"/>
      <c r="O3593" s="5"/>
      <c r="P3593" s="5"/>
      <c r="Q3593" s="10"/>
      <c r="R3593" s="37"/>
      <c r="S3593" s="5"/>
      <c r="T3593" s="6"/>
      <c r="U3593" s="10"/>
      <c r="V3593" s="10"/>
      <c r="W3593" s="12"/>
      <c r="X3593" s="5"/>
      <c r="Y3593" s="11"/>
      <c r="Z3593" s="2"/>
      <c r="AA3593" s="64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2"/>
      <c r="DH3593" s="1"/>
      <c r="DI3593" s="1"/>
      <c r="DJ3593" s="1"/>
      <c r="DK3593" s="1"/>
      <c r="DL3593" s="1"/>
      <c r="DM3593" s="1"/>
    </row>
    <row r="3594" spans="1:117" x14ac:dyDescent="0.2">
      <c r="A3594" s="97"/>
      <c r="B3594" s="5"/>
      <c r="C3594" s="5"/>
      <c r="D3594" s="63"/>
      <c r="E3594" s="11"/>
      <c r="F3594" s="143"/>
      <c r="G3594" s="9"/>
      <c r="H3594" s="64"/>
      <c r="I3594" s="64"/>
      <c r="J3594" s="1"/>
      <c r="K3594" s="1"/>
      <c r="L3594" s="5"/>
      <c r="M3594" s="12"/>
      <c r="N3594" s="12"/>
      <c r="O3594" s="5"/>
      <c r="P3594" s="5"/>
      <c r="Q3594" s="10"/>
      <c r="R3594" s="37"/>
      <c r="S3594" s="5"/>
      <c r="T3594" s="6"/>
      <c r="U3594" s="10"/>
      <c r="V3594" s="10"/>
      <c r="W3594" s="12"/>
      <c r="X3594" s="5"/>
      <c r="Y3594" s="11"/>
      <c r="Z3594" s="2"/>
      <c r="AA3594" s="64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2"/>
      <c r="DH3594" s="1"/>
      <c r="DI3594" s="1"/>
      <c r="DJ3594" s="1"/>
      <c r="DK3594" s="1"/>
      <c r="DL3594" s="1"/>
      <c r="DM3594" s="1"/>
    </row>
    <row r="3595" spans="1:117" x14ac:dyDescent="0.2">
      <c r="A3595" s="97"/>
      <c r="B3595" s="5"/>
      <c r="C3595" s="5"/>
      <c r="D3595" s="63"/>
      <c r="E3595" s="11"/>
      <c r="F3595" s="143"/>
      <c r="G3595" s="9"/>
      <c r="H3595" s="64"/>
      <c r="I3595" s="64"/>
      <c r="J3595" s="1"/>
      <c r="K3595" s="1"/>
      <c r="L3595" s="5"/>
      <c r="M3595" s="12"/>
      <c r="N3595" s="12"/>
      <c r="O3595" s="5"/>
      <c r="P3595" s="5"/>
      <c r="Q3595" s="10"/>
      <c r="R3595" s="37"/>
      <c r="S3595" s="5"/>
      <c r="T3595" s="6"/>
      <c r="U3595" s="10"/>
      <c r="V3595" s="10"/>
      <c r="W3595" s="12"/>
      <c r="X3595" s="5"/>
      <c r="Y3595" s="11"/>
      <c r="Z3595" s="2"/>
      <c r="AA3595" s="64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2"/>
      <c r="DH3595" s="1"/>
      <c r="DI3595" s="1"/>
      <c r="DJ3595" s="1"/>
      <c r="DK3595" s="1"/>
      <c r="DL3595" s="1"/>
      <c r="DM3595" s="1"/>
    </row>
    <row r="3596" spans="1:117" x14ac:dyDescent="0.2">
      <c r="A3596" s="97"/>
      <c r="B3596" s="5"/>
      <c r="C3596" s="5"/>
      <c r="D3596" s="63"/>
      <c r="E3596" s="11"/>
      <c r="F3596" s="143"/>
      <c r="G3596" s="9"/>
      <c r="H3596" s="64"/>
      <c r="I3596" s="64"/>
      <c r="J3596" s="1"/>
      <c r="K3596" s="1"/>
      <c r="L3596" s="5"/>
      <c r="M3596" s="12"/>
      <c r="N3596" s="12"/>
      <c r="O3596" s="5"/>
      <c r="P3596" s="5"/>
      <c r="Q3596" s="10"/>
      <c r="R3596" s="37"/>
      <c r="S3596" s="5"/>
      <c r="T3596" s="6"/>
      <c r="U3596" s="10"/>
      <c r="V3596" s="10"/>
      <c r="W3596" s="12"/>
      <c r="X3596" s="5"/>
      <c r="Y3596" s="11"/>
      <c r="Z3596" s="2"/>
      <c r="AA3596" s="64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2"/>
      <c r="DH3596" s="1"/>
      <c r="DI3596" s="1"/>
      <c r="DJ3596" s="1"/>
      <c r="DK3596" s="1"/>
      <c r="DL3596" s="1"/>
      <c r="DM3596" s="1"/>
    </row>
    <row r="3597" spans="1:117" x14ac:dyDescent="0.2">
      <c r="A3597" s="97"/>
      <c r="B3597" s="5"/>
      <c r="C3597" s="5"/>
      <c r="D3597" s="63"/>
      <c r="E3597" s="11"/>
      <c r="F3597" s="143"/>
      <c r="G3597" s="9"/>
      <c r="H3597" s="64"/>
      <c r="I3597" s="64"/>
      <c r="J3597" s="1"/>
      <c r="K3597" s="1"/>
      <c r="L3597" s="5"/>
      <c r="M3597" s="12"/>
      <c r="N3597" s="12"/>
      <c r="O3597" s="5"/>
      <c r="P3597" s="5"/>
      <c r="Q3597" s="10"/>
      <c r="R3597" s="37"/>
      <c r="S3597" s="5"/>
      <c r="T3597" s="6"/>
      <c r="U3597" s="10"/>
      <c r="V3597" s="10"/>
      <c r="W3597" s="12"/>
      <c r="X3597" s="5"/>
      <c r="Y3597" s="11"/>
      <c r="Z3597" s="2"/>
      <c r="AA3597" s="64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2"/>
      <c r="DH3597" s="1"/>
      <c r="DI3597" s="1"/>
      <c r="DJ3597" s="1"/>
      <c r="DK3597" s="1"/>
      <c r="DL3597" s="1"/>
      <c r="DM3597" s="1"/>
    </row>
    <row r="3598" spans="1:117" x14ac:dyDescent="0.2">
      <c r="A3598" s="97"/>
      <c r="B3598" s="5"/>
      <c r="C3598" s="5"/>
      <c r="D3598" s="63"/>
      <c r="E3598" s="11"/>
      <c r="F3598" s="143"/>
      <c r="G3598" s="9"/>
      <c r="H3598" s="64"/>
      <c r="I3598" s="64"/>
      <c r="J3598" s="1"/>
      <c r="K3598" s="1"/>
      <c r="L3598" s="5"/>
      <c r="M3598" s="12"/>
      <c r="N3598" s="12"/>
      <c r="O3598" s="5"/>
      <c r="P3598" s="5"/>
      <c r="Q3598" s="10"/>
      <c r="R3598" s="37"/>
      <c r="S3598" s="5"/>
      <c r="T3598" s="6"/>
      <c r="U3598" s="10"/>
      <c r="V3598" s="10"/>
      <c r="W3598" s="12"/>
      <c r="X3598" s="5"/>
      <c r="Y3598" s="11"/>
      <c r="Z3598" s="2"/>
      <c r="AA3598" s="64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2"/>
      <c r="DH3598" s="1"/>
      <c r="DI3598" s="1"/>
      <c r="DJ3598" s="1"/>
      <c r="DK3598" s="1"/>
      <c r="DL3598" s="1"/>
      <c r="DM3598" s="1"/>
    </row>
    <row r="3599" spans="1:117" x14ac:dyDescent="0.2">
      <c r="A3599" s="97"/>
      <c r="B3599" s="5"/>
      <c r="C3599" s="5"/>
      <c r="D3599" s="63"/>
      <c r="E3599" s="11"/>
      <c r="F3599" s="143"/>
      <c r="G3599" s="9"/>
      <c r="H3599" s="64"/>
      <c r="I3599" s="64"/>
      <c r="J3599" s="1"/>
      <c r="K3599" s="1"/>
      <c r="L3599" s="5"/>
      <c r="M3599" s="12"/>
      <c r="N3599" s="12"/>
      <c r="O3599" s="5"/>
      <c r="P3599" s="5"/>
      <c r="Q3599" s="10"/>
      <c r="R3599" s="37"/>
      <c r="S3599" s="5"/>
      <c r="T3599" s="6"/>
      <c r="U3599" s="10"/>
      <c r="V3599" s="10"/>
      <c r="W3599" s="12"/>
      <c r="X3599" s="5"/>
      <c r="Y3599" s="11"/>
      <c r="Z3599" s="2"/>
      <c r="AA3599" s="64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2"/>
      <c r="DH3599" s="1"/>
      <c r="DI3599" s="1"/>
      <c r="DJ3599" s="1"/>
      <c r="DK3599" s="1"/>
      <c r="DL3599" s="1"/>
      <c r="DM3599" s="1"/>
    </row>
    <row r="3600" spans="1:117" x14ac:dyDescent="0.2">
      <c r="A3600" s="97"/>
      <c r="B3600" s="5"/>
      <c r="C3600" s="5"/>
      <c r="D3600" s="63"/>
      <c r="E3600" s="11"/>
      <c r="F3600" s="143"/>
      <c r="G3600" s="9"/>
      <c r="H3600" s="64"/>
      <c r="I3600" s="64"/>
      <c r="J3600" s="1"/>
      <c r="K3600" s="1"/>
      <c r="L3600" s="5"/>
      <c r="M3600" s="12"/>
      <c r="N3600" s="12"/>
      <c r="O3600" s="5"/>
      <c r="P3600" s="5"/>
      <c r="Q3600" s="10"/>
      <c r="R3600" s="37"/>
      <c r="S3600" s="5"/>
      <c r="T3600" s="6"/>
      <c r="U3600" s="10"/>
      <c r="V3600" s="10"/>
      <c r="W3600" s="12"/>
      <c r="X3600" s="5"/>
      <c r="Y3600" s="11"/>
      <c r="Z3600" s="2"/>
      <c r="AA3600" s="64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2"/>
      <c r="DH3600" s="1"/>
      <c r="DI3600" s="1"/>
      <c r="DJ3600" s="1"/>
      <c r="DK3600" s="1"/>
      <c r="DL3600" s="1"/>
      <c r="DM3600" s="1"/>
    </row>
    <row r="3601" spans="1:117" x14ac:dyDescent="0.2">
      <c r="A3601" s="97"/>
      <c r="B3601" s="5"/>
      <c r="C3601" s="5"/>
      <c r="D3601" s="63"/>
      <c r="E3601" s="11"/>
      <c r="F3601" s="143"/>
      <c r="G3601" s="9"/>
      <c r="H3601" s="64"/>
      <c r="I3601" s="64"/>
      <c r="J3601" s="1"/>
      <c r="K3601" s="1"/>
      <c r="L3601" s="5"/>
      <c r="M3601" s="12"/>
      <c r="N3601" s="12"/>
      <c r="O3601" s="5"/>
      <c r="P3601" s="5"/>
      <c r="Q3601" s="10"/>
      <c r="R3601" s="37"/>
      <c r="S3601" s="5"/>
      <c r="T3601" s="6"/>
      <c r="U3601" s="10"/>
      <c r="V3601" s="10"/>
      <c r="W3601" s="12"/>
      <c r="X3601" s="5"/>
      <c r="Y3601" s="11"/>
      <c r="Z3601" s="2"/>
      <c r="AA3601" s="64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2"/>
      <c r="DH3601" s="1"/>
      <c r="DI3601" s="1"/>
      <c r="DJ3601" s="1"/>
      <c r="DK3601" s="1"/>
      <c r="DL3601" s="1"/>
      <c r="DM3601" s="1"/>
    </row>
    <row r="3602" spans="1:117" x14ac:dyDescent="0.2">
      <c r="A3602" s="97"/>
      <c r="B3602" s="5"/>
      <c r="C3602" s="5"/>
      <c r="D3602" s="63"/>
      <c r="E3602" s="11"/>
      <c r="F3602" s="143"/>
      <c r="G3602" s="9"/>
      <c r="H3602" s="64"/>
      <c r="I3602" s="64"/>
      <c r="J3602" s="1"/>
      <c r="K3602" s="1"/>
      <c r="L3602" s="5"/>
      <c r="M3602" s="12"/>
      <c r="N3602" s="12"/>
      <c r="O3602" s="5"/>
      <c r="P3602" s="5"/>
      <c r="Q3602" s="10"/>
      <c r="R3602" s="37"/>
      <c r="S3602" s="5"/>
      <c r="T3602" s="6"/>
      <c r="U3602" s="10"/>
      <c r="V3602" s="10"/>
      <c r="W3602" s="12"/>
      <c r="X3602" s="5"/>
      <c r="Y3602" s="11"/>
      <c r="Z3602" s="2"/>
      <c r="AA3602" s="64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2"/>
      <c r="DH3602" s="1"/>
      <c r="DI3602" s="1"/>
      <c r="DJ3602" s="1"/>
      <c r="DK3602" s="1"/>
      <c r="DL3602" s="1"/>
      <c r="DM3602" s="1"/>
    </row>
    <row r="3603" spans="1:117" x14ac:dyDescent="0.2">
      <c r="A3603" s="97"/>
      <c r="B3603" s="5"/>
      <c r="C3603" s="5"/>
      <c r="D3603" s="63"/>
      <c r="E3603" s="11"/>
      <c r="F3603" s="143"/>
      <c r="G3603" s="9"/>
      <c r="H3603" s="64"/>
      <c r="I3603" s="64"/>
      <c r="J3603" s="1"/>
      <c r="K3603" s="1"/>
      <c r="L3603" s="5"/>
      <c r="M3603" s="12"/>
      <c r="N3603" s="12"/>
      <c r="O3603" s="5"/>
      <c r="P3603" s="5"/>
      <c r="Q3603" s="10"/>
      <c r="R3603" s="37"/>
      <c r="S3603" s="5"/>
      <c r="T3603" s="6"/>
      <c r="U3603" s="10"/>
      <c r="V3603" s="10"/>
      <c r="W3603" s="12"/>
      <c r="X3603" s="5"/>
      <c r="Y3603" s="11"/>
      <c r="Z3603" s="2"/>
      <c r="AA3603" s="64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2"/>
      <c r="DH3603" s="1"/>
      <c r="DI3603" s="1"/>
      <c r="DJ3603" s="1"/>
      <c r="DK3603" s="1"/>
      <c r="DL3603" s="1"/>
      <c r="DM3603" s="1"/>
    </row>
    <row r="3604" spans="1:117" x14ac:dyDescent="0.2">
      <c r="A3604" s="97"/>
      <c r="B3604" s="5"/>
      <c r="C3604" s="5"/>
      <c r="D3604" s="63"/>
      <c r="E3604" s="11"/>
      <c r="F3604" s="143"/>
      <c r="G3604" s="9"/>
      <c r="H3604" s="64"/>
      <c r="I3604" s="64"/>
      <c r="J3604" s="1"/>
      <c r="K3604" s="1"/>
      <c r="L3604" s="5"/>
      <c r="M3604" s="12"/>
      <c r="N3604" s="12"/>
      <c r="O3604" s="5"/>
      <c r="P3604" s="5"/>
      <c r="Q3604" s="10"/>
      <c r="R3604" s="37"/>
      <c r="S3604" s="5"/>
      <c r="T3604" s="6"/>
      <c r="U3604" s="10"/>
      <c r="V3604" s="10"/>
      <c r="W3604" s="12"/>
      <c r="X3604" s="5"/>
      <c r="Y3604" s="11"/>
      <c r="Z3604" s="2"/>
      <c r="AA3604" s="64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2"/>
      <c r="DH3604" s="1"/>
      <c r="DI3604" s="1"/>
      <c r="DJ3604" s="1"/>
      <c r="DK3604" s="1"/>
      <c r="DL3604" s="1"/>
      <c r="DM3604" s="1"/>
    </row>
    <row r="3605" spans="1:117" x14ac:dyDescent="0.2">
      <c r="A3605" s="97"/>
      <c r="B3605" s="5"/>
      <c r="C3605" s="5"/>
      <c r="D3605" s="63"/>
      <c r="E3605" s="11"/>
      <c r="F3605" s="143"/>
      <c r="G3605" s="9"/>
      <c r="H3605" s="64"/>
      <c r="I3605" s="64"/>
      <c r="J3605" s="1"/>
      <c r="K3605" s="1"/>
      <c r="L3605" s="5"/>
      <c r="M3605" s="12"/>
      <c r="N3605" s="12"/>
      <c r="O3605" s="5"/>
      <c r="P3605" s="5"/>
      <c r="Q3605" s="10"/>
      <c r="R3605" s="37"/>
      <c r="S3605" s="5"/>
      <c r="T3605" s="6"/>
      <c r="U3605" s="10"/>
      <c r="V3605" s="10"/>
      <c r="W3605" s="12"/>
      <c r="X3605" s="5"/>
      <c r="Y3605" s="11"/>
      <c r="Z3605" s="2"/>
      <c r="AA3605" s="64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2"/>
      <c r="DH3605" s="1"/>
      <c r="DI3605" s="1"/>
      <c r="DJ3605" s="1"/>
      <c r="DK3605" s="1"/>
      <c r="DL3605" s="1"/>
      <c r="DM3605" s="1"/>
    </row>
    <row r="3606" spans="1:117" x14ac:dyDescent="0.2">
      <c r="A3606" s="97"/>
      <c r="B3606" s="5"/>
      <c r="C3606" s="5"/>
      <c r="D3606" s="63"/>
      <c r="E3606" s="11"/>
      <c r="F3606" s="143"/>
      <c r="G3606" s="9"/>
      <c r="H3606" s="64"/>
      <c r="I3606" s="64"/>
      <c r="J3606" s="1"/>
      <c r="K3606" s="1"/>
      <c r="L3606" s="5"/>
      <c r="M3606" s="12"/>
      <c r="N3606" s="12"/>
      <c r="O3606" s="5"/>
      <c r="P3606" s="5"/>
      <c r="Q3606" s="10"/>
      <c r="R3606" s="37"/>
      <c r="S3606" s="5"/>
      <c r="T3606" s="6"/>
      <c r="U3606" s="10"/>
      <c r="V3606" s="10"/>
      <c r="W3606" s="12"/>
      <c r="X3606" s="5"/>
      <c r="Y3606" s="11"/>
      <c r="Z3606" s="2"/>
      <c r="AA3606" s="64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2"/>
      <c r="DH3606" s="1"/>
      <c r="DI3606" s="1"/>
      <c r="DJ3606" s="1"/>
      <c r="DK3606" s="1"/>
      <c r="DL3606" s="1"/>
      <c r="DM3606" s="1"/>
    </row>
    <row r="3607" spans="1:117" x14ac:dyDescent="0.2">
      <c r="A3607" s="97"/>
      <c r="B3607" s="5"/>
      <c r="C3607" s="5"/>
      <c r="D3607" s="63"/>
      <c r="E3607" s="11"/>
      <c r="F3607" s="143"/>
      <c r="G3607" s="9"/>
      <c r="H3607" s="64"/>
      <c r="I3607" s="64"/>
      <c r="J3607" s="1"/>
      <c r="K3607" s="1"/>
      <c r="L3607" s="5"/>
      <c r="M3607" s="12"/>
      <c r="N3607" s="12"/>
      <c r="O3607" s="5"/>
      <c r="P3607" s="5"/>
      <c r="Q3607" s="10"/>
      <c r="R3607" s="37"/>
      <c r="S3607" s="5"/>
      <c r="T3607" s="6"/>
      <c r="U3607" s="10"/>
      <c r="V3607" s="10"/>
      <c r="W3607" s="12"/>
      <c r="X3607" s="5"/>
      <c r="Y3607" s="11"/>
      <c r="Z3607" s="2"/>
      <c r="AA3607" s="64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2"/>
      <c r="DH3607" s="1"/>
      <c r="DI3607" s="1"/>
      <c r="DJ3607" s="1"/>
      <c r="DK3607" s="1"/>
      <c r="DL3607" s="1"/>
      <c r="DM3607" s="1"/>
    </row>
    <row r="3608" spans="1:117" x14ac:dyDescent="0.2">
      <c r="A3608" s="97"/>
      <c r="B3608" s="5"/>
      <c r="C3608" s="5"/>
      <c r="D3608" s="63"/>
      <c r="E3608" s="11"/>
      <c r="F3608" s="143"/>
      <c r="G3608" s="9"/>
      <c r="H3608" s="64"/>
      <c r="I3608" s="64"/>
      <c r="J3608" s="1"/>
      <c r="K3608" s="1"/>
      <c r="L3608" s="5"/>
      <c r="M3608" s="12"/>
      <c r="N3608" s="12"/>
      <c r="O3608" s="5"/>
      <c r="P3608" s="5"/>
      <c r="Q3608" s="10"/>
      <c r="R3608" s="37"/>
      <c r="S3608" s="5"/>
      <c r="T3608" s="6"/>
      <c r="U3608" s="10"/>
      <c r="V3608" s="10"/>
      <c r="W3608" s="12"/>
      <c r="X3608" s="5"/>
      <c r="Y3608" s="11"/>
      <c r="Z3608" s="2"/>
      <c r="AA3608" s="64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2"/>
      <c r="DH3608" s="1"/>
      <c r="DI3608" s="1"/>
      <c r="DJ3608" s="1"/>
      <c r="DK3608" s="1"/>
      <c r="DL3608" s="1"/>
      <c r="DM3608" s="1"/>
    </row>
    <row r="3609" spans="1:117" x14ac:dyDescent="0.2">
      <c r="A3609" s="97"/>
      <c r="B3609" s="5"/>
      <c r="C3609" s="5"/>
      <c r="D3609" s="63"/>
      <c r="E3609" s="11"/>
      <c r="F3609" s="143"/>
      <c r="G3609" s="9"/>
      <c r="H3609" s="64"/>
      <c r="I3609" s="64"/>
      <c r="J3609" s="1"/>
      <c r="K3609" s="1"/>
      <c r="L3609" s="5"/>
      <c r="M3609" s="12"/>
      <c r="N3609" s="12"/>
      <c r="O3609" s="5"/>
      <c r="P3609" s="5"/>
      <c r="Q3609" s="10"/>
      <c r="R3609" s="37"/>
      <c r="S3609" s="5"/>
      <c r="T3609" s="6"/>
      <c r="U3609" s="10"/>
      <c r="V3609" s="10"/>
      <c r="W3609" s="12"/>
      <c r="X3609" s="5"/>
      <c r="Y3609" s="11"/>
      <c r="Z3609" s="2"/>
      <c r="AA3609" s="64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2"/>
      <c r="DH3609" s="1"/>
      <c r="DI3609" s="1"/>
      <c r="DJ3609" s="1"/>
      <c r="DK3609" s="1"/>
      <c r="DL3609" s="1"/>
      <c r="DM3609" s="1"/>
    </row>
    <row r="3610" spans="1:117" x14ac:dyDescent="0.2">
      <c r="A3610" s="97"/>
      <c r="B3610" s="5"/>
      <c r="C3610" s="5"/>
      <c r="D3610" s="63"/>
      <c r="E3610" s="11"/>
      <c r="F3610" s="143"/>
      <c r="G3610" s="9"/>
      <c r="H3610" s="64"/>
      <c r="I3610" s="64"/>
      <c r="J3610" s="1"/>
      <c r="K3610" s="1"/>
      <c r="L3610" s="5"/>
      <c r="M3610" s="12"/>
      <c r="N3610" s="12"/>
      <c r="O3610" s="5"/>
      <c r="P3610" s="5"/>
      <c r="Q3610" s="10"/>
      <c r="R3610" s="37"/>
      <c r="S3610" s="5"/>
      <c r="T3610" s="6"/>
      <c r="U3610" s="10"/>
      <c r="V3610" s="10"/>
      <c r="W3610" s="12"/>
      <c r="X3610" s="5"/>
      <c r="Y3610" s="11"/>
      <c r="Z3610" s="2"/>
      <c r="AA3610" s="64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2"/>
      <c r="DH3610" s="1"/>
      <c r="DI3610" s="1"/>
      <c r="DJ3610" s="1"/>
      <c r="DK3610" s="1"/>
      <c r="DL3610" s="1"/>
      <c r="DM3610" s="1"/>
    </row>
    <row r="3611" spans="1:117" x14ac:dyDescent="0.2">
      <c r="A3611" s="97"/>
      <c r="B3611" s="5"/>
      <c r="C3611" s="5"/>
      <c r="D3611" s="63"/>
      <c r="E3611" s="11"/>
      <c r="F3611" s="143"/>
      <c r="G3611" s="9"/>
      <c r="H3611" s="64"/>
      <c r="I3611" s="64"/>
      <c r="J3611" s="1"/>
      <c r="K3611" s="1"/>
      <c r="L3611" s="5"/>
      <c r="M3611" s="12"/>
      <c r="N3611" s="12"/>
      <c r="O3611" s="5"/>
      <c r="P3611" s="5"/>
      <c r="Q3611" s="10"/>
      <c r="R3611" s="37"/>
      <c r="S3611" s="5"/>
      <c r="T3611" s="6"/>
      <c r="U3611" s="10"/>
      <c r="V3611" s="10"/>
      <c r="W3611" s="12"/>
      <c r="X3611" s="5"/>
      <c r="Y3611" s="11"/>
      <c r="Z3611" s="2"/>
      <c r="AA3611" s="64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2"/>
      <c r="DH3611" s="1"/>
      <c r="DI3611" s="1"/>
      <c r="DJ3611" s="1"/>
      <c r="DK3611" s="1"/>
      <c r="DL3611" s="1"/>
      <c r="DM3611" s="1"/>
    </row>
    <row r="3612" spans="1:117" x14ac:dyDescent="0.2">
      <c r="A3612" s="97"/>
      <c r="B3612" s="5"/>
      <c r="C3612" s="5"/>
      <c r="D3612" s="63"/>
      <c r="E3612" s="11"/>
      <c r="F3612" s="143"/>
      <c r="G3612" s="9"/>
      <c r="H3612" s="64"/>
      <c r="I3612" s="64"/>
      <c r="J3612" s="1"/>
      <c r="K3612" s="1"/>
      <c r="L3612" s="5"/>
      <c r="M3612" s="12"/>
      <c r="N3612" s="12"/>
      <c r="O3612" s="5"/>
      <c r="P3612" s="5"/>
      <c r="Q3612" s="10"/>
      <c r="R3612" s="37"/>
      <c r="S3612" s="5"/>
      <c r="T3612" s="6"/>
      <c r="U3612" s="10"/>
      <c r="V3612" s="10"/>
      <c r="W3612" s="12"/>
      <c r="X3612" s="5"/>
      <c r="Y3612" s="11"/>
      <c r="Z3612" s="2"/>
      <c r="AA3612" s="64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2"/>
      <c r="DH3612" s="1"/>
      <c r="DI3612" s="1"/>
      <c r="DJ3612" s="1"/>
      <c r="DK3612" s="1"/>
      <c r="DL3612" s="1"/>
      <c r="DM3612" s="1"/>
    </row>
    <row r="3613" spans="1:117" x14ac:dyDescent="0.2">
      <c r="A3613" s="97"/>
      <c r="B3613" s="5"/>
      <c r="C3613" s="5"/>
      <c r="D3613" s="63"/>
      <c r="E3613" s="11"/>
      <c r="F3613" s="143"/>
      <c r="G3613" s="9"/>
      <c r="H3613" s="64"/>
      <c r="I3613" s="64"/>
      <c r="J3613" s="1"/>
      <c r="K3613" s="1"/>
      <c r="L3613" s="5"/>
      <c r="M3613" s="12"/>
      <c r="N3613" s="12"/>
      <c r="O3613" s="5"/>
      <c r="P3613" s="5"/>
      <c r="Q3613" s="10"/>
      <c r="R3613" s="37"/>
      <c r="S3613" s="5"/>
      <c r="T3613" s="6"/>
      <c r="U3613" s="10"/>
      <c r="V3613" s="10"/>
      <c r="W3613" s="12"/>
      <c r="X3613" s="5"/>
      <c r="Y3613" s="11"/>
      <c r="Z3613" s="2"/>
      <c r="AA3613" s="64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2"/>
      <c r="DH3613" s="1"/>
      <c r="DI3613" s="1"/>
      <c r="DJ3613" s="1"/>
      <c r="DK3613" s="1"/>
      <c r="DL3613" s="1"/>
      <c r="DM3613" s="1"/>
    </row>
    <row r="3614" spans="1:117" x14ac:dyDescent="0.2">
      <c r="A3614" s="97"/>
      <c r="B3614" s="5"/>
      <c r="C3614" s="5"/>
      <c r="D3614" s="63"/>
      <c r="E3614" s="11"/>
      <c r="F3614" s="143"/>
      <c r="G3614" s="9"/>
      <c r="H3614" s="64"/>
      <c r="I3614" s="64"/>
      <c r="J3614" s="1"/>
      <c r="K3614" s="1"/>
      <c r="L3614" s="5"/>
      <c r="M3614" s="12"/>
      <c r="N3614" s="12"/>
      <c r="O3614" s="5"/>
      <c r="P3614" s="5"/>
      <c r="Q3614" s="10"/>
      <c r="R3614" s="37"/>
      <c r="S3614" s="5"/>
      <c r="T3614" s="6"/>
      <c r="U3614" s="10"/>
      <c r="V3614" s="10"/>
      <c r="W3614" s="12"/>
      <c r="X3614" s="5"/>
      <c r="Y3614" s="11"/>
      <c r="Z3614" s="2"/>
      <c r="AA3614" s="64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2"/>
      <c r="DH3614" s="1"/>
      <c r="DI3614" s="1"/>
      <c r="DJ3614" s="1"/>
      <c r="DK3614" s="1"/>
      <c r="DL3614" s="1"/>
      <c r="DM3614" s="1"/>
    </row>
    <row r="3615" spans="1:117" x14ac:dyDescent="0.2">
      <c r="A3615" s="97"/>
      <c r="B3615" s="5"/>
      <c r="C3615" s="5"/>
      <c r="D3615" s="63"/>
      <c r="E3615" s="11"/>
      <c r="F3615" s="143"/>
      <c r="G3615" s="9"/>
      <c r="H3615" s="64"/>
      <c r="I3615" s="64"/>
      <c r="J3615" s="1"/>
      <c r="K3615" s="1"/>
      <c r="L3615" s="5"/>
      <c r="M3615" s="12"/>
      <c r="N3615" s="12"/>
      <c r="O3615" s="5"/>
      <c r="P3615" s="5"/>
      <c r="Q3615" s="10"/>
      <c r="R3615" s="37"/>
      <c r="S3615" s="5"/>
      <c r="T3615" s="6"/>
      <c r="U3615" s="10"/>
      <c r="V3615" s="10"/>
      <c r="W3615" s="12"/>
      <c r="X3615" s="5"/>
      <c r="Y3615" s="11"/>
      <c r="Z3615" s="2"/>
      <c r="AA3615" s="64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2"/>
      <c r="DH3615" s="1"/>
      <c r="DI3615" s="1"/>
      <c r="DJ3615" s="1"/>
      <c r="DK3615" s="1"/>
      <c r="DL3615" s="1"/>
      <c r="DM3615" s="1"/>
    </row>
    <row r="3616" spans="1:117" x14ac:dyDescent="0.2">
      <c r="A3616" s="97"/>
      <c r="B3616" s="5"/>
      <c r="C3616" s="5"/>
      <c r="D3616" s="63"/>
      <c r="E3616" s="11"/>
      <c r="F3616" s="143"/>
      <c r="G3616" s="9"/>
      <c r="H3616" s="64"/>
      <c r="I3616" s="64"/>
      <c r="J3616" s="1"/>
      <c r="K3616" s="1"/>
      <c r="L3616" s="5"/>
      <c r="M3616" s="12"/>
      <c r="N3616" s="12"/>
      <c r="O3616" s="5"/>
      <c r="P3616" s="5"/>
      <c r="Q3616" s="10"/>
      <c r="R3616" s="37"/>
      <c r="S3616" s="5"/>
      <c r="T3616" s="6"/>
      <c r="U3616" s="10"/>
      <c r="V3616" s="10"/>
      <c r="W3616" s="12"/>
      <c r="X3616" s="5"/>
      <c r="Y3616" s="11"/>
      <c r="Z3616" s="2"/>
      <c r="AA3616" s="64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2"/>
      <c r="DH3616" s="1"/>
      <c r="DI3616" s="1"/>
      <c r="DJ3616" s="1"/>
      <c r="DK3616" s="1"/>
      <c r="DL3616" s="1"/>
      <c r="DM3616" s="1"/>
    </row>
    <row r="3617" spans="1:117" x14ac:dyDescent="0.2">
      <c r="A3617" s="97"/>
      <c r="B3617" s="5"/>
      <c r="C3617" s="5"/>
      <c r="D3617" s="63"/>
      <c r="E3617" s="11"/>
      <c r="F3617" s="143"/>
      <c r="G3617" s="9"/>
      <c r="H3617" s="64"/>
      <c r="I3617" s="64"/>
      <c r="J3617" s="1"/>
      <c r="K3617" s="1"/>
      <c r="L3617" s="5"/>
      <c r="M3617" s="12"/>
      <c r="N3617" s="12"/>
      <c r="O3617" s="5"/>
      <c r="P3617" s="5"/>
      <c r="Q3617" s="10"/>
      <c r="R3617" s="37"/>
      <c r="S3617" s="5"/>
      <c r="T3617" s="6"/>
      <c r="U3617" s="10"/>
      <c r="V3617" s="10"/>
      <c r="W3617" s="12"/>
      <c r="X3617" s="5"/>
      <c r="Y3617" s="11"/>
      <c r="Z3617" s="2"/>
      <c r="AA3617" s="64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2"/>
      <c r="DH3617" s="1"/>
      <c r="DI3617" s="1"/>
      <c r="DJ3617" s="1"/>
      <c r="DK3617" s="1"/>
      <c r="DL3617" s="1"/>
      <c r="DM3617" s="1"/>
    </row>
    <row r="3618" spans="1:117" x14ac:dyDescent="0.2">
      <c r="A3618" s="97"/>
      <c r="B3618" s="5"/>
      <c r="C3618" s="5"/>
      <c r="D3618" s="63"/>
      <c r="E3618" s="11"/>
      <c r="F3618" s="143"/>
      <c r="G3618" s="9"/>
      <c r="H3618" s="64"/>
      <c r="I3618" s="64"/>
      <c r="J3618" s="1"/>
      <c r="K3618" s="1"/>
      <c r="L3618" s="5"/>
      <c r="M3618" s="12"/>
      <c r="N3618" s="12"/>
      <c r="O3618" s="5"/>
      <c r="P3618" s="5"/>
      <c r="Q3618" s="10"/>
      <c r="R3618" s="37"/>
      <c r="S3618" s="5"/>
      <c r="T3618" s="6"/>
      <c r="U3618" s="10"/>
      <c r="V3618" s="10"/>
      <c r="W3618" s="12"/>
      <c r="X3618" s="5"/>
      <c r="Y3618" s="11"/>
      <c r="Z3618" s="2"/>
      <c r="AA3618" s="64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2"/>
      <c r="DH3618" s="1"/>
      <c r="DI3618" s="1"/>
      <c r="DJ3618" s="1"/>
      <c r="DK3618" s="1"/>
      <c r="DL3618" s="1"/>
      <c r="DM3618" s="1"/>
    </row>
    <row r="3619" spans="1:117" x14ac:dyDescent="0.2">
      <c r="A3619" s="97"/>
      <c r="B3619" s="5"/>
      <c r="C3619" s="5"/>
      <c r="D3619" s="63"/>
      <c r="E3619" s="11"/>
      <c r="F3619" s="143"/>
      <c r="G3619" s="9"/>
      <c r="H3619" s="64"/>
      <c r="I3619" s="64"/>
      <c r="J3619" s="1"/>
      <c r="K3619" s="1"/>
      <c r="L3619" s="5"/>
      <c r="M3619" s="12"/>
      <c r="N3619" s="12"/>
      <c r="O3619" s="5"/>
      <c r="P3619" s="5"/>
      <c r="Q3619" s="10"/>
      <c r="R3619" s="37"/>
      <c r="S3619" s="5"/>
      <c r="T3619" s="6"/>
      <c r="U3619" s="10"/>
      <c r="V3619" s="10"/>
      <c r="W3619" s="12"/>
      <c r="X3619" s="5"/>
      <c r="Y3619" s="11"/>
      <c r="Z3619" s="2"/>
      <c r="AA3619" s="64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2"/>
      <c r="DH3619" s="1"/>
      <c r="DI3619" s="1"/>
      <c r="DJ3619" s="1"/>
      <c r="DK3619" s="1"/>
      <c r="DL3619" s="1"/>
      <c r="DM3619" s="1"/>
    </row>
    <row r="3620" spans="1:117" x14ac:dyDescent="0.2">
      <c r="A3620" s="97"/>
      <c r="B3620" s="5"/>
      <c r="C3620" s="5"/>
      <c r="D3620" s="63"/>
      <c r="E3620" s="11"/>
      <c r="F3620" s="143"/>
      <c r="G3620" s="9"/>
      <c r="H3620" s="64"/>
      <c r="I3620" s="64"/>
      <c r="J3620" s="1"/>
      <c r="K3620" s="1"/>
      <c r="L3620" s="5"/>
      <c r="M3620" s="12"/>
      <c r="N3620" s="12"/>
      <c r="O3620" s="5"/>
      <c r="P3620" s="5"/>
      <c r="Q3620" s="10"/>
      <c r="R3620" s="37"/>
      <c r="S3620" s="5"/>
      <c r="T3620" s="6"/>
      <c r="U3620" s="10"/>
      <c r="V3620" s="10"/>
      <c r="W3620" s="12"/>
      <c r="X3620" s="5"/>
      <c r="Y3620" s="11"/>
      <c r="Z3620" s="2"/>
      <c r="AA3620" s="64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2"/>
      <c r="DH3620" s="1"/>
      <c r="DI3620" s="1"/>
      <c r="DJ3620" s="1"/>
      <c r="DK3620" s="1"/>
      <c r="DL3620" s="1"/>
      <c r="DM3620" s="1"/>
    </row>
    <row r="3621" spans="1:117" x14ac:dyDescent="0.2">
      <c r="A3621" s="97"/>
      <c r="B3621" s="5"/>
      <c r="C3621" s="5"/>
      <c r="D3621" s="63"/>
      <c r="E3621" s="11"/>
      <c r="F3621" s="143"/>
      <c r="G3621" s="9"/>
      <c r="H3621" s="64"/>
      <c r="I3621" s="64"/>
      <c r="J3621" s="1"/>
      <c r="K3621" s="1"/>
      <c r="L3621" s="5"/>
      <c r="M3621" s="12"/>
      <c r="N3621" s="12"/>
      <c r="O3621" s="5"/>
      <c r="P3621" s="5"/>
      <c r="Q3621" s="10"/>
      <c r="R3621" s="37"/>
      <c r="S3621" s="5"/>
      <c r="T3621" s="6"/>
      <c r="U3621" s="10"/>
      <c r="V3621" s="10"/>
      <c r="W3621" s="12"/>
      <c r="X3621" s="5"/>
      <c r="Y3621" s="11"/>
      <c r="Z3621" s="2"/>
      <c r="AA3621" s="64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2"/>
      <c r="DH3621" s="1"/>
      <c r="DI3621" s="1"/>
      <c r="DJ3621" s="1"/>
      <c r="DK3621" s="1"/>
      <c r="DL3621" s="1"/>
      <c r="DM3621" s="1"/>
    </row>
    <row r="3622" spans="1:117" x14ac:dyDescent="0.2">
      <c r="A3622" s="97"/>
      <c r="B3622" s="5"/>
      <c r="C3622" s="5"/>
      <c r="D3622" s="63"/>
      <c r="E3622" s="11"/>
      <c r="F3622" s="143"/>
      <c r="G3622" s="9"/>
      <c r="H3622" s="64"/>
      <c r="I3622" s="64"/>
      <c r="J3622" s="1"/>
      <c r="K3622" s="1"/>
      <c r="L3622" s="5"/>
      <c r="M3622" s="12"/>
      <c r="N3622" s="12"/>
      <c r="O3622" s="5"/>
      <c r="P3622" s="5"/>
      <c r="Q3622" s="10"/>
      <c r="R3622" s="37"/>
      <c r="S3622" s="5"/>
      <c r="T3622" s="6"/>
      <c r="U3622" s="10"/>
      <c r="V3622" s="10"/>
      <c r="W3622" s="12"/>
      <c r="X3622" s="5"/>
      <c r="Y3622" s="11"/>
      <c r="Z3622" s="2"/>
      <c r="AA3622" s="64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2"/>
      <c r="DH3622" s="1"/>
      <c r="DI3622" s="1"/>
      <c r="DJ3622" s="1"/>
      <c r="DK3622" s="1"/>
      <c r="DL3622" s="1"/>
      <c r="DM3622" s="1"/>
    </row>
    <row r="3623" spans="1:117" x14ac:dyDescent="0.2">
      <c r="A3623" s="97"/>
      <c r="B3623" s="5"/>
      <c r="C3623" s="5"/>
      <c r="D3623" s="63"/>
      <c r="E3623" s="11"/>
      <c r="F3623" s="143"/>
      <c r="G3623" s="9"/>
      <c r="H3623" s="64"/>
      <c r="I3623" s="64"/>
      <c r="J3623" s="1"/>
      <c r="K3623" s="1"/>
      <c r="L3623" s="5"/>
      <c r="M3623" s="12"/>
      <c r="N3623" s="12"/>
      <c r="O3623" s="5"/>
      <c r="P3623" s="5"/>
      <c r="Q3623" s="10"/>
      <c r="R3623" s="37"/>
      <c r="S3623" s="5"/>
      <c r="T3623" s="6"/>
      <c r="U3623" s="10"/>
      <c r="V3623" s="10"/>
      <c r="W3623" s="12"/>
      <c r="X3623" s="5"/>
      <c r="Y3623" s="11"/>
      <c r="Z3623" s="2"/>
      <c r="AA3623" s="64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2"/>
      <c r="DH3623" s="1"/>
      <c r="DI3623" s="1"/>
      <c r="DJ3623" s="1"/>
      <c r="DK3623" s="1"/>
      <c r="DL3623" s="1"/>
      <c r="DM3623" s="1"/>
    </row>
    <row r="3624" spans="1:117" x14ac:dyDescent="0.2">
      <c r="A3624" s="97"/>
      <c r="B3624" s="5"/>
      <c r="C3624" s="5"/>
      <c r="D3624" s="63"/>
      <c r="E3624" s="11"/>
      <c r="F3624" s="143"/>
      <c r="G3624" s="9"/>
      <c r="H3624" s="64"/>
      <c r="I3624" s="64"/>
      <c r="J3624" s="1"/>
      <c r="K3624" s="1"/>
      <c r="L3624" s="5"/>
      <c r="M3624" s="12"/>
      <c r="N3624" s="12"/>
      <c r="O3624" s="5"/>
      <c r="P3624" s="5"/>
      <c r="Q3624" s="10"/>
      <c r="R3624" s="37"/>
      <c r="S3624" s="5"/>
      <c r="T3624" s="6"/>
      <c r="U3624" s="10"/>
      <c r="V3624" s="10"/>
      <c r="W3624" s="12"/>
      <c r="X3624" s="5"/>
      <c r="Y3624" s="11"/>
      <c r="Z3624" s="2"/>
      <c r="AA3624" s="64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2"/>
      <c r="DH3624" s="1"/>
      <c r="DI3624" s="1"/>
      <c r="DJ3624" s="1"/>
      <c r="DK3624" s="1"/>
      <c r="DL3624" s="1"/>
      <c r="DM3624" s="1"/>
    </row>
    <row r="3625" spans="1:117" x14ac:dyDescent="0.2">
      <c r="A3625" s="97"/>
      <c r="B3625" s="5"/>
      <c r="C3625" s="5"/>
      <c r="D3625" s="63"/>
      <c r="E3625" s="11"/>
      <c r="F3625" s="143"/>
      <c r="G3625" s="9"/>
      <c r="H3625" s="64"/>
      <c r="I3625" s="64"/>
      <c r="J3625" s="1"/>
      <c r="K3625" s="1"/>
      <c r="L3625" s="5"/>
      <c r="M3625" s="12"/>
      <c r="N3625" s="12"/>
      <c r="O3625" s="5"/>
      <c r="P3625" s="5"/>
      <c r="Q3625" s="10"/>
      <c r="R3625" s="37"/>
      <c r="S3625" s="5"/>
      <c r="T3625" s="6"/>
      <c r="U3625" s="10"/>
      <c r="V3625" s="10"/>
      <c r="W3625" s="12"/>
      <c r="X3625" s="5"/>
      <c r="Y3625" s="11"/>
      <c r="Z3625" s="2"/>
      <c r="AA3625" s="64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2"/>
      <c r="DH3625" s="1"/>
      <c r="DI3625" s="1"/>
      <c r="DJ3625" s="1"/>
      <c r="DK3625" s="1"/>
      <c r="DL3625" s="1"/>
      <c r="DM3625" s="1"/>
    </row>
    <row r="3626" spans="1:117" x14ac:dyDescent="0.2">
      <c r="A3626" s="97"/>
      <c r="B3626" s="5"/>
      <c r="C3626" s="5"/>
      <c r="D3626" s="63"/>
      <c r="E3626" s="11"/>
      <c r="F3626" s="143"/>
      <c r="G3626" s="9"/>
      <c r="H3626" s="64"/>
      <c r="I3626" s="64"/>
      <c r="J3626" s="1"/>
      <c r="K3626" s="1"/>
      <c r="L3626" s="5"/>
      <c r="M3626" s="12"/>
      <c r="N3626" s="12"/>
      <c r="O3626" s="5"/>
      <c r="P3626" s="5"/>
      <c r="Q3626" s="10"/>
      <c r="R3626" s="37"/>
      <c r="S3626" s="5"/>
      <c r="T3626" s="6"/>
      <c r="U3626" s="10"/>
      <c r="V3626" s="10"/>
      <c r="W3626" s="12"/>
      <c r="X3626" s="5"/>
      <c r="Y3626" s="11"/>
      <c r="Z3626" s="2"/>
      <c r="AA3626" s="64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2"/>
      <c r="DH3626" s="1"/>
      <c r="DI3626" s="1"/>
      <c r="DJ3626" s="1"/>
      <c r="DK3626" s="1"/>
      <c r="DL3626" s="1"/>
      <c r="DM3626" s="1"/>
    </row>
    <row r="3627" spans="1:117" x14ac:dyDescent="0.2">
      <c r="A3627" s="97"/>
      <c r="B3627" s="5"/>
      <c r="C3627" s="5"/>
      <c r="D3627" s="63"/>
      <c r="E3627" s="11"/>
      <c r="F3627" s="143"/>
      <c r="G3627" s="9"/>
      <c r="H3627" s="64"/>
      <c r="I3627" s="64"/>
      <c r="J3627" s="1"/>
      <c r="K3627" s="1"/>
      <c r="L3627" s="5"/>
      <c r="M3627" s="12"/>
      <c r="N3627" s="12"/>
      <c r="O3627" s="5"/>
      <c r="P3627" s="5"/>
      <c r="Q3627" s="10"/>
      <c r="R3627" s="37"/>
      <c r="S3627" s="5"/>
      <c r="T3627" s="6"/>
      <c r="U3627" s="10"/>
      <c r="V3627" s="10"/>
      <c r="W3627" s="12"/>
      <c r="X3627" s="5"/>
      <c r="Y3627" s="11"/>
      <c r="Z3627" s="2"/>
      <c r="AA3627" s="64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2"/>
      <c r="DH3627" s="1"/>
      <c r="DI3627" s="1"/>
      <c r="DJ3627" s="1"/>
      <c r="DK3627" s="1"/>
      <c r="DL3627" s="1"/>
      <c r="DM3627" s="1"/>
    </row>
    <row r="3628" spans="1:117" x14ac:dyDescent="0.2">
      <c r="A3628" s="97"/>
      <c r="B3628" s="5"/>
      <c r="C3628" s="5"/>
      <c r="D3628" s="63"/>
      <c r="E3628" s="11"/>
      <c r="F3628" s="143"/>
      <c r="G3628" s="9"/>
      <c r="H3628" s="64"/>
      <c r="I3628" s="64"/>
      <c r="J3628" s="1"/>
      <c r="K3628" s="1"/>
      <c r="L3628" s="5"/>
      <c r="M3628" s="12"/>
      <c r="N3628" s="12"/>
      <c r="O3628" s="5"/>
      <c r="P3628" s="5"/>
      <c r="Q3628" s="10"/>
      <c r="R3628" s="37"/>
      <c r="S3628" s="5"/>
      <c r="T3628" s="6"/>
      <c r="U3628" s="10"/>
      <c r="V3628" s="10"/>
      <c r="W3628" s="12"/>
      <c r="X3628" s="5"/>
      <c r="Y3628" s="11"/>
      <c r="Z3628" s="2"/>
      <c r="AA3628" s="64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2"/>
      <c r="DH3628" s="1"/>
      <c r="DI3628" s="1"/>
      <c r="DJ3628" s="1"/>
      <c r="DK3628" s="1"/>
      <c r="DL3628" s="1"/>
      <c r="DM3628" s="1"/>
    </row>
    <row r="3629" spans="1:117" x14ac:dyDescent="0.2">
      <c r="A3629" s="97"/>
      <c r="B3629" s="5"/>
      <c r="C3629" s="5"/>
      <c r="D3629" s="63"/>
      <c r="E3629" s="11"/>
      <c r="F3629" s="143"/>
      <c r="G3629" s="9"/>
      <c r="H3629" s="64"/>
      <c r="I3629" s="64"/>
      <c r="J3629" s="1"/>
      <c r="K3629" s="1"/>
      <c r="L3629" s="5"/>
      <c r="M3629" s="12"/>
      <c r="N3629" s="12"/>
      <c r="O3629" s="5"/>
      <c r="P3629" s="5"/>
      <c r="Q3629" s="10"/>
      <c r="R3629" s="37"/>
      <c r="S3629" s="5"/>
      <c r="T3629" s="6"/>
      <c r="U3629" s="10"/>
      <c r="V3629" s="10"/>
      <c r="W3629" s="12"/>
      <c r="X3629" s="5"/>
      <c r="Y3629" s="11"/>
      <c r="Z3629" s="2"/>
      <c r="AA3629" s="64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2"/>
      <c r="DH3629" s="1"/>
      <c r="DI3629" s="1"/>
      <c r="DJ3629" s="1"/>
      <c r="DK3629" s="1"/>
      <c r="DL3629" s="1"/>
      <c r="DM3629" s="1"/>
    </row>
    <row r="3630" spans="1:117" x14ac:dyDescent="0.2">
      <c r="A3630" s="97"/>
      <c r="B3630" s="5"/>
      <c r="C3630" s="5"/>
      <c r="D3630" s="63"/>
      <c r="E3630" s="11"/>
      <c r="F3630" s="143"/>
      <c r="G3630" s="9"/>
      <c r="H3630" s="64"/>
      <c r="I3630" s="64"/>
      <c r="J3630" s="1"/>
      <c r="K3630" s="1"/>
      <c r="L3630" s="5"/>
      <c r="M3630" s="12"/>
      <c r="N3630" s="12"/>
      <c r="O3630" s="5"/>
      <c r="P3630" s="5"/>
      <c r="Q3630" s="10"/>
      <c r="R3630" s="37"/>
      <c r="S3630" s="5"/>
      <c r="T3630" s="6"/>
      <c r="U3630" s="10"/>
      <c r="V3630" s="10"/>
      <c r="W3630" s="12"/>
      <c r="X3630" s="5"/>
      <c r="Y3630" s="11"/>
      <c r="Z3630" s="2"/>
      <c r="AA3630" s="64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2"/>
      <c r="DH3630" s="1"/>
      <c r="DI3630" s="1"/>
      <c r="DJ3630" s="1"/>
      <c r="DK3630" s="1"/>
      <c r="DL3630" s="1"/>
      <c r="DM3630" s="1"/>
    </row>
    <row r="3631" spans="1:117" x14ac:dyDescent="0.2">
      <c r="A3631" s="97"/>
      <c r="B3631" s="5"/>
      <c r="C3631" s="5"/>
      <c r="D3631" s="63"/>
      <c r="E3631" s="11"/>
      <c r="F3631" s="143"/>
      <c r="G3631" s="9"/>
      <c r="H3631" s="64"/>
      <c r="I3631" s="64"/>
      <c r="J3631" s="1"/>
      <c r="K3631" s="1"/>
      <c r="L3631" s="5"/>
      <c r="M3631" s="12"/>
      <c r="N3631" s="12"/>
      <c r="O3631" s="5"/>
      <c r="P3631" s="5"/>
      <c r="Q3631" s="10"/>
      <c r="R3631" s="37"/>
      <c r="S3631" s="5"/>
      <c r="T3631" s="6"/>
      <c r="U3631" s="10"/>
      <c r="V3631" s="10"/>
      <c r="W3631" s="12"/>
      <c r="X3631" s="5"/>
      <c r="Y3631" s="11"/>
      <c r="Z3631" s="2"/>
      <c r="AA3631" s="64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2"/>
      <c r="DH3631" s="1"/>
      <c r="DI3631" s="1"/>
      <c r="DJ3631" s="1"/>
      <c r="DK3631" s="1"/>
      <c r="DL3631" s="1"/>
      <c r="DM3631" s="1"/>
    </row>
    <row r="3632" spans="1:117" x14ac:dyDescent="0.2">
      <c r="A3632" s="97"/>
      <c r="B3632" s="5"/>
      <c r="C3632" s="5"/>
      <c r="D3632" s="63"/>
      <c r="E3632" s="11"/>
      <c r="F3632" s="143"/>
      <c r="G3632" s="9"/>
      <c r="H3632" s="64"/>
      <c r="I3632" s="64"/>
      <c r="J3632" s="1"/>
      <c r="K3632" s="1"/>
      <c r="L3632" s="5"/>
      <c r="M3632" s="12"/>
      <c r="N3632" s="12"/>
      <c r="O3632" s="5"/>
      <c r="P3632" s="5"/>
      <c r="Q3632" s="10"/>
      <c r="R3632" s="37"/>
      <c r="S3632" s="5"/>
      <c r="T3632" s="6"/>
      <c r="U3632" s="10"/>
      <c r="V3632" s="10"/>
      <c r="W3632" s="12"/>
      <c r="X3632" s="5"/>
      <c r="Y3632" s="11"/>
      <c r="Z3632" s="2"/>
      <c r="AA3632" s="64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2"/>
      <c r="DH3632" s="1"/>
      <c r="DI3632" s="1"/>
      <c r="DJ3632" s="1"/>
      <c r="DK3632" s="1"/>
      <c r="DL3632" s="1"/>
      <c r="DM3632" s="1"/>
    </row>
    <row r="3633" spans="1:117" x14ac:dyDescent="0.2">
      <c r="A3633" s="97"/>
      <c r="B3633" s="5"/>
      <c r="C3633" s="5"/>
      <c r="D3633" s="63"/>
      <c r="E3633" s="11"/>
      <c r="F3633" s="143"/>
      <c r="G3633" s="9"/>
      <c r="H3633" s="64"/>
      <c r="I3633" s="64"/>
      <c r="J3633" s="1"/>
      <c r="K3633" s="1"/>
      <c r="L3633" s="5"/>
      <c r="M3633" s="12"/>
      <c r="N3633" s="12"/>
      <c r="O3633" s="5"/>
      <c r="P3633" s="5"/>
      <c r="Q3633" s="10"/>
      <c r="R3633" s="37"/>
      <c r="S3633" s="5"/>
      <c r="T3633" s="6"/>
      <c r="U3633" s="10"/>
      <c r="V3633" s="10"/>
      <c r="W3633" s="12"/>
      <c r="X3633" s="5"/>
      <c r="Y3633" s="11"/>
      <c r="Z3633" s="2"/>
      <c r="AA3633" s="64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2"/>
      <c r="DH3633" s="1"/>
      <c r="DI3633" s="1"/>
      <c r="DJ3633" s="1"/>
      <c r="DK3633" s="1"/>
      <c r="DL3633" s="1"/>
      <c r="DM3633" s="1"/>
    </row>
    <row r="3634" spans="1:117" x14ac:dyDescent="0.2">
      <c r="A3634" s="97"/>
      <c r="B3634" s="5"/>
      <c r="C3634" s="5"/>
      <c r="D3634" s="63"/>
      <c r="E3634" s="11"/>
      <c r="F3634" s="143"/>
      <c r="G3634" s="9"/>
      <c r="H3634" s="64"/>
      <c r="I3634" s="64"/>
      <c r="J3634" s="1"/>
      <c r="K3634" s="1"/>
      <c r="L3634" s="5"/>
      <c r="M3634" s="12"/>
      <c r="N3634" s="12"/>
      <c r="O3634" s="5"/>
      <c r="P3634" s="5"/>
      <c r="Q3634" s="10"/>
      <c r="R3634" s="37"/>
      <c r="S3634" s="5"/>
      <c r="T3634" s="6"/>
      <c r="U3634" s="10"/>
      <c r="V3634" s="10"/>
      <c r="W3634" s="12"/>
      <c r="X3634" s="5"/>
      <c r="Y3634" s="11"/>
      <c r="Z3634" s="2"/>
      <c r="AA3634" s="64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2"/>
      <c r="DH3634" s="1"/>
      <c r="DI3634" s="1"/>
      <c r="DJ3634" s="1"/>
      <c r="DK3634" s="1"/>
      <c r="DL3634" s="1"/>
      <c r="DM3634" s="1"/>
    </row>
    <row r="3635" spans="1:117" x14ac:dyDescent="0.2">
      <c r="A3635" s="97"/>
      <c r="B3635" s="5"/>
      <c r="C3635" s="5"/>
      <c r="D3635" s="63"/>
      <c r="E3635" s="11"/>
      <c r="F3635" s="143"/>
      <c r="G3635" s="9"/>
      <c r="H3635" s="64"/>
      <c r="I3635" s="64"/>
      <c r="J3635" s="1"/>
      <c r="K3635" s="1"/>
      <c r="L3635" s="5"/>
      <c r="M3635" s="12"/>
      <c r="N3635" s="12"/>
      <c r="O3635" s="5"/>
      <c r="P3635" s="5"/>
      <c r="Q3635" s="10"/>
      <c r="R3635" s="37"/>
      <c r="S3635" s="5"/>
      <c r="T3635" s="6"/>
      <c r="U3635" s="10"/>
      <c r="V3635" s="10"/>
      <c r="W3635" s="12"/>
      <c r="X3635" s="5"/>
      <c r="Y3635" s="11"/>
      <c r="Z3635" s="2"/>
      <c r="AA3635" s="64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2"/>
      <c r="DH3635" s="1"/>
      <c r="DI3635" s="1"/>
      <c r="DJ3635" s="1"/>
      <c r="DK3635" s="1"/>
      <c r="DL3635" s="1"/>
      <c r="DM3635" s="1"/>
    </row>
    <row r="3636" spans="1:117" x14ac:dyDescent="0.2">
      <c r="A3636" s="97"/>
      <c r="B3636" s="5"/>
      <c r="C3636" s="5"/>
      <c r="D3636" s="63"/>
      <c r="E3636" s="11"/>
      <c r="F3636" s="143"/>
      <c r="G3636" s="9"/>
      <c r="H3636" s="64"/>
      <c r="I3636" s="64"/>
      <c r="J3636" s="1"/>
      <c r="K3636" s="1"/>
      <c r="L3636" s="5"/>
      <c r="M3636" s="12"/>
      <c r="N3636" s="12"/>
      <c r="O3636" s="5"/>
      <c r="P3636" s="5"/>
      <c r="Q3636" s="10"/>
      <c r="R3636" s="37"/>
      <c r="S3636" s="5"/>
      <c r="T3636" s="6"/>
      <c r="U3636" s="10"/>
      <c r="V3636" s="10"/>
      <c r="W3636" s="12"/>
      <c r="X3636" s="5"/>
      <c r="Y3636" s="11"/>
      <c r="Z3636" s="2"/>
      <c r="AA3636" s="64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2"/>
      <c r="DH3636" s="1"/>
      <c r="DI3636" s="1"/>
      <c r="DJ3636" s="1"/>
      <c r="DK3636" s="1"/>
      <c r="DL3636" s="1"/>
      <c r="DM3636" s="1"/>
    </row>
    <row r="3637" spans="1:117" x14ac:dyDescent="0.2">
      <c r="A3637" s="97"/>
      <c r="B3637" s="5"/>
      <c r="C3637" s="5"/>
      <c r="D3637" s="63"/>
      <c r="E3637" s="11"/>
      <c r="F3637" s="143"/>
      <c r="G3637" s="9"/>
      <c r="H3637" s="64"/>
      <c r="I3637" s="64"/>
      <c r="J3637" s="1"/>
      <c r="K3637" s="1"/>
      <c r="L3637" s="5"/>
      <c r="M3637" s="12"/>
      <c r="N3637" s="12"/>
      <c r="O3637" s="5"/>
      <c r="P3637" s="5"/>
      <c r="Q3637" s="10"/>
      <c r="R3637" s="37"/>
      <c r="S3637" s="5"/>
      <c r="T3637" s="6"/>
      <c r="U3637" s="10"/>
      <c r="V3637" s="10"/>
      <c r="W3637" s="12"/>
      <c r="X3637" s="5"/>
      <c r="Y3637" s="11"/>
      <c r="Z3637" s="2"/>
      <c r="AA3637" s="64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2"/>
      <c r="DH3637" s="1"/>
      <c r="DI3637" s="1"/>
      <c r="DJ3637" s="1"/>
      <c r="DK3637" s="1"/>
      <c r="DL3637" s="1"/>
      <c r="DM3637" s="1"/>
    </row>
    <row r="3638" spans="1:117" x14ac:dyDescent="0.2">
      <c r="A3638" s="97"/>
      <c r="B3638" s="5"/>
      <c r="C3638" s="5"/>
      <c r="D3638" s="63"/>
      <c r="E3638" s="11"/>
      <c r="F3638" s="143"/>
      <c r="G3638" s="9"/>
      <c r="H3638" s="64"/>
      <c r="I3638" s="64"/>
      <c r="J3638" s="1"/>
      <c r="K3638" s="1"/>
      <c r="L3638" s="5"/>
      <c r="M3638" s="12"/>
      <c r="N3638" s="12"/>
      <c r="O3638" s="5"/>
      <c r="P3638" s="5"/>
      <c r="Q3638" s="10"/>
      <c r="R3638" s="37"/>
      <c r="S3638" s="5"/>
      <c r="T3638" s="6"/>
      <c r="U3638" s="10"/>
      <c r="V3638" s="10"/>
      <c r="W3638" s="12"/>
      <c r="X3638" s="5"/>
      <c r="Y3638" s="11"/>
      <c r="Z3638" s="2"/>
      <c r="AA3638" s="64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2"/>
      <c r="DH3638" s="1"/>
      <c r="DI3638" s="1"/>
      <c r="DJ3638" s="1"/>
      <c r="DK3638" s="1"/>
      <c r="DL3638" s="1"/>
      <c r="DM3638" s="1"/>
    </row>
    <row r="3639" spans="1:117" x14ac:dyDescent="0.2">
      <c r="A3639" s="97"/>
      <c r="B3639" s="5"/>
      <c r="C3639" s="5"/>
      <c r="D3639" s="63"/>
      <c r="E3639" s="11"/>
      <c r="F3639" s="143"/>
      <c r="G3639" s="9"/>
      <c r="H3639" s="64"/>
      <c r="I3639" s="64"/>
      <c r="J3639" s="1"/>
      <c r="K3639" s="1"/>
      <c r="L3639" s="5"/>
      <c r="M3639" s="12"/>
      <c r="N3639" s="12"/>
      <c r="O3639" s="5"/>
      <c r="P3639" s="5"/>
      <c r="Q3639" s="10"/>
      <c r="R3639" s="37"/>
      <c r="S3639" s="5"/>
      <c r="T3639" s="6"/>
      <c r="U3639" s="10"/>
      <c r="V3639" s="10"/>
      <c r="W3639" s="12"/>
      <c r="X3639" s="5"/>
      <c r="Y3639" s="11"/>
      <c r="Z3639" s="2"/>
      <c r="AA3639" s="64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2"/>
      <c r="DH3639" s="1"/>
      <c r="DI3639" s="1"/>
      <c r="DJ3639" s="1"/>
      <c r="DK3639" s="1"/>
      <c r="DL3639" s="1"/>
      <c r="DM3639" s="1"/>
    </row>
    <row r="3640" spans="1:117" x14ac:dyDescent="0.2">
      <c r="A3640" s="97"/>
      <c r="B3640" s="5"/>
      <c r="C3640" s="5"/>
      <c r="D3640" s="63"/>
      <c r="E3640" s="11"/>
      <c r="F3640" s="143"/>
      <c r="G3640" s="9"/>
      <c r="H3640" s="64"/>
      <c r="I3640" s="64"/>
      <c r="J3640" s="1"/>
      <c r="K3640" s="1"/>
      <c r="L3640" s="5"/>
      <c r="M3640" s="12"/>
      <c r="N3640" s="12"/>
      <c r="O3640" s="5"/>
      <c r="P3640" s="5"/>
      <c r="Q3640" s="10"/>
      <c r="R3640" s="37"/>
      <c r="S3640" s="5"/>
      <c r="T3640" s="6"/>
      <c r="U3640" s="10"/>
      <c r="V3640" s="10"/>
      <c r="W3640" s="12"/>
      <c r="X3640" s="5"/>
      <c r="Y3640" s="11"/>
      <c r="Z3640" s="2"/>
      <c r="AA3640" s="64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2"/>
      <c r="DH3640" s="1"/>
      <c r="DI3640" s="1"/>
      <c r="DJ3640" s="1"/>
      <c r="DK3640" s="1"/>
      <c r="DL3640" s="1"/>
      <c r="DM3640" s="1"/>
    </row>
    <row r="3641" spans="1:117" x14ac:dyDescent="0.2">
      <c r="A3641" s="97"/>
      <c r="B3641" s="5"/>
      <c r="C3641" s="5"/>
      <c r="D3641" s="63"/>
      <c r="E3641" s="11"/>
      <c r="F3641" s="143"/>
      <c r="G3641" s="9"/>
      <c r="H3641" s="64"/>
      <c r="I3641" s="64"/>
      <c r="J3641" s="1"/>
      <c r="K3641" s="1"/>
      <c r="L3641" s="5"/>
      <c r="M3641" s="12"/>
      <c r="N3641" s="12"/>
      <c r="O3641" s="5"/>
      <c r="P3641" s="5"/>
      <c r="Q3641" s="10"/>
      <c r="R3641" s="37"/>
      <c r="S3641" s="5"/>
      <c r="T3641" s="6"/>
      <c r="U3641" s="10"/>
      <c r="V3641" s="10"/>
      <c r="W3641" s="12"/>
      <c r="X3641" s="5"/>
      <c r="Y3641" s="11"/>
      <c r="Z3641" s="2"/>
      <c r="AA3641" s="64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2"/>
      <c r="DH3641" s="1"/>
      <c r="DI3641" s="1"/>
      <c r="DJ3641" s="1"/>
      <c r="DK3641" s="1"/>
      <c r="DL3641" s="1"/>
      <c r="DM3641" s="1"/>
    </row>
    <row r="3642" spans="1:117" x14ac:dyDescent="0.2">
      <c r="A3642" s="97"/>
      <c r="B3642" s="5"/>
      <c r="C3642" s="5"/>
      <c r="D3642" s="63"/>
      <c r="E3642" s="11"/>
      <c r="F3642" s="143"/>
      <c r="G3642" s="9"/>
      <c r="H3642" s="64"/>
      <c r="I3642" s="64"/>
      <c r="J3642" s="1"/>
      <c r="K3642" s="1"/>
      <c r="L3642" s="5"/>
      <c r="M3642" s="12"/>
      <c r="N3642" s="12"/>
      <c r="O3642" s="5"/>
      <c r="P3642" s="5"/>
      <c r="Q3642" s="10"/>
      <c r="R3642" s="37"/>
      <c r="S3642" s="5"/>
      <c r="T3642" s="6"/>
      <c r="U3642" s="10"/>
      <c r="V3642" s="10"/>
      <c r="W3642" s="12"/>
      <c r="X3642" s="5"/>
      <c r="Y3642" s="11"/>
      <c r="Z3642" s="2"/>
      <c r="AA3642" s="64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2"/>
      <c r="DH3642" s="1"/>
      <c r="DI3642" s="1"/>
      <c r="DJ3642" s="1"/>
      <c r="DK3642" s="1"/>
      <c r="DL3642" s="1"/>
      <c r="DM3642" s="1"/>
    </row>
    <row r="3643" spans="1:117" x14ac:dyDescent="0.2">
      <c r="A3643" s="97"/>
      <c r="B3643" s="5"/>
      <c r="C3643" s="5"/>
      <c r="D3643" s="63"/>
      <c r="E3643" s="11"/>
      <c r="F3643" s="143"/>
      <c r="G3643" s="9"/>
      <c r="H3643" s="64"/>
      <c r="I3643" s="64"/>
      <c r="J3643" s="1"/>
      <c r="K3643" s="1"/>
      <c r="L3643" s="5"/>
      <c r="M3643" s="12"/>
      <c r="N3643" s="12"/>
      <c r="O3643" s="5"/>
      <c r="P3643" s="5"/>
      <c r="Q3643" s="10"/>
      <c r="R3643" s="37"/>
      <c r="S3643" s="5"/>
      <c r="T3643" s="6"/>
      <c r="U3643" s="10"/>
      <c r="V3643" s="10"/>
      <c r="W3643" s="12"/>
      <c r="X3643" s="5"/>
      <c r="Y3643" s="11"/>
      <c r="Z3643" s="2"/>
      <c r="AA3643" s="64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2"/>
      <c r="DH3643" s="1"/>
      <c r="DI3643" s="1"/>
      <c r="DJ3643" s="1"/>
      <c r="DK3643" s="1"/>
      <c r="DL3643" s="1"/>
      <c r="DM3643" s="1"/>
    </row>
    <row r="3644" spans="1:117" x14ac:dyDescent="0.2">
      <c r="A3644" s="97"/>
      <c r="B3644" s="5"/>
      <c r="C3644" s="5"/>
      <c r="D3644" s="63"/>
      <c r="E3644" s="11"/>
      <c r="F3644" s="143"/>
      <c r="G3644" s="9"/>
      <c r="H3644" s="64"/>
      <c r="I3644" s="64"/>
      <c r="J3644" s="1"/>
      <c r="K3644" s="1"/>
      <c r="L3644" s="5"/>
      <c r="M3644" s="12"/>
      <c r="N3644" s="12"/>
      <c r="O3644" s="5"/>
      <c r="P3644" s="5"/>
      <c r="Q3644" s="10"/>
      <c r="R3644" s="37"/>
      <c r="S3644" s="5"/>
      <c r="T3644" s="6"/>
      <c r="U3644" s="10"/>
      <c r="V3644" s="10"/>
      <c r="W3644" s="12"/>
      <c r="X3644" s="5"/>
      <c r="Y3644" s="11"/>
      <c r="Z3644" s="2"/>
      <c r="AA3644" s="64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2"/>
      <c r="DH3644" s="1"/>
      <c r="DI3644" s="1"/>
      <c r="DJ3644" s="1"/>
      <c r="DK3644" s="1"/>
      <c r="DL3644" s="1"/>
      <c r="DM3644" s="1"/>
    </row>
    <row r="3645" spans="1:117" x14ac:dyDescent="0.2">
      <c r="A3645" s="97"/>
      <c r="B3645" s="5"/>
      <c r="C3645" s="5"/>
      <c r="D3645" s="63"/>
      <c r="E3645" s="11"/>
      <c r="F3645" s="143"/>
      <c r="G3645" s="9"/>
      <c r="H3645" s="64"/>
      <c r="I3645" s="64"/>
      <c r="J3645" s="1"/>
      <c r="K3645" s="1"/>
      <c r="L3645" s="5"/>
      <c r="M3645" s="12"/>
      <c r="N3645" s="12"/>
      <c r="O3645" s="5"/>
      <c r="P3645" s="5"/>
      <c r="Q3645" s="10"/>
      <c r="R3645" s="37"/>
      <c r="S3645" s="5"/>
      <c r="T3645" s="6"/>
      <c r="U3645" s="10"/>
      <c r="V3645" s="10"/>
      <c r="W3645" s="12"/>
      <c r="X3645" s="5"/>
      <c r="Y3645" s="11"/>
      <c r="Z3645" s="2"/>
      <c r="AA3645" s="64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2"/>
      <c r="DH3645" s="1"/>
      <c r="DI3645" s="1"/>
      <c r="DJ3645" s="1"/>
      <c r="DK3645" s="1"/>
      <c r="DL3645" s="1"/>
      <c r="DM3645" s="1"/>
    </row>
    <row r="3646" spans="1:117" x14ac:dyDescent="0.2">
      <c r="A3646" s="97"/>
      <c r="B3646" s="5"/>
      <c r="C3646" s="5"/>
      <c r="D3646" s="63"/>
      <c r="E3646" s="11"/>
      <c r="F3646" s="143"/>
      <c r="G3646" s="9"/>
      <c r="H3646" s="64"/>
      <c r="I3646" s="64"/>
      <c r="J3646" s="1"/>
      <c r="K3646" s="1"/>
      <c r="L3646" s="5"/>
      <c r="M3646" s="12"/>
      <c r="N3646" s="12"/>
      <c r="O3646" s="5"/>
      <c r="P3646" s="5"/>
      <c r="Q3646" s="10"/>
      <c r="R3646" s="37"/>
      <c r="S3646" s="5"/>
      <c r="T3646" s="6"/>
      <c r="U3646" s="10"/>
      <c r="V3646" s="10"/>
      <c r="W3646" s="12"/>
      <c r="X3646" s="5"/>
      <c r="Y3646" s="11"/>
      <c r="Z3646" s="2"/>
      <c r="AA3646" s="64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2"/>
      <c r="DH3646" s="1"/>
      <c r="DI3646" s="1"/>
      <c r="DJ3646" s="1"/>
      <c r="DK3646" s="1"/>
      <c r="DL3646" s="1"/>
      <c r="DM3646" s="1"/>
    </row>
    <row r="3647" spans="1:117" x14ac:dyDescent="0.2">
      <c r="A3647" s="97"/>
      <c r="B3647" s="5"/>
      <c r="C3647" s="5"/>
      <c r="D3647" s="63"/>
      <c r="E3647" s="11"/>
      <c r="F3647" s="143"/>
      <c r="G3647" s="9"/>
      <c r="H3647" s="64"/>
      <c r="I3647" s="64"/>
      <c r="J3647" s="1"/>
      <c r="K3647" s="1"/>
      <c r="L3647" s="5"/>
      <c r="M3647" s="12"/>
      <c r="N3647" s="12"/>
      <c r="O3647" s="5"/>
      <c r="P3647" s="5"/>
      <c r="Q3647" s="10"/>
      <c r="R3647" s="37"/>
      <c r="S3647" s="5"/>
      <c r="T3647" s="6"/>
      <c r="U3647" s="10"/>
      <c r="V3647" s="10"/>
      <c r="W3647" s="12"/>
      <c r="X3647" s="5"/>
      <c r="Y3647" s="11"/>
      <c r="Z3647" s="2"/>
      <c r="AA3647" s="64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2"/>
      <c r="DH3647" s="1"/>
      <c r="DI3647" s="1"/>
      <c r="DJ3647" s="1"/>
      <c r="DK3647" s="1"/>
      <c r="DL3647" s="1"/>
      <c r="DM3647" s="1"/>
    </row>
    <row r="3648" spans="1:117" x14ac:dyDescent="0.2">
      <c r="A3648" s="97"/>
      <c r="B3648" s="5"/>
      <c r="C3648" s="5"/>
      <c r="D3648" s="63"/>
      <c r="E3648" s="11"/>
      <c r="F3648" s="143"/>
      <c r="G3648" s="9"/>
      <c r="H3648" s="64"/>
      <c r="I3648" s="64"/>
      <c r="J3648" s="1"/>
      <c r="K3648" s="1"/>
      <c r="L3648" s="5"/>
      <c r="M3648" s="12"/>
      <c r="N3648" s="12"/>
      <c r="O3648" s="5"/>
      <c r="P3648" s="5"/>
      <c r="Q3648" s="10"/>
      <c r="R3648" s="37"/>
      <c r="S3648" s="5"/>
      <c r="T3648" s="6"/>
      <c r="U3648" s="10"/>
      <c r="V3648" s="10"/>
      <c r="W3648" s="12"/>
      <c r="X3648" s="5"/>
      <c r="Y3648" s="11"/>
      <c r="Z3648" s="2"/>
      <c r="AA3648" s="64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2"/>
      <c r="DH3648" s="1"/>
      <c r="DI3648" s="1"/>
      <c r="DJ3648" s="1"/>
      <c r="DK3648" s="1"/>
      <c r="DL3648" s="1"/>
      <c r="DM3648" s="1"/>
    </row>
    <row r="3649" spans="1:117" x14ac:dyDescent="0.2">
      <c r="A3649" s="97"/>
      <c r="B3649" s="5"/>
      <c r="C3649" s="5"/>
      <c r="D3649" s="63"/>
      <c r="E3649" s="11"/>
      <c r="F3649" s="143"/>
      <c r="G3649" s="9"/>
      <c r="H3649" s="64"/>
      <c r="I3649" s="64"/>
      <c r="J3649" s="1"/>
      <c r="K3649" s="1"/>
      <c r="L3649" s="5"/>
      <c r="M3649" s="12"/>
      <c r="N3649" s="12"/>
      <c r="O3649" s="5"/>
      <c r="P3649" s="5"/>
      <c r="Q3649" s="10"/>
      <c r="R3649" s="37"/>
      <c r="S3649" s="5"/>
      <c r="T3649" s="6"/>
      <c r="U3649" s="10"/>
      <c r="V3649" s="10"/>
      <c r="W3649" s="12"/>
      <c r="X3649" s="5"/>
      <c r="Y3649" s="11"/>
      <c r="Z3649" s="2"/>
      <c r="AA3649" s="64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2"/>
      <c r="DH3649" s="1"/>
      <c r="DI3649" s="1"/>
      <c r="DJ3649" s="1"/>
      <c r="DK3649" s="1"/>
      <c r="DL3649" s="1"/>
      <c r="DM3649" s="1"/>
    </row>
    <row r="3650" spans="1:117" x14ac:dyDescent="0.2">
      <c r="A3650" s="97"/>
      <c r="B3650" s="5"/>
      <c r="C3650" s="5"/>
      <c r="D3650" s="63"/>
      <c r="E3650" s="11"/>
      <c r="F3650" s="143"/>
      <c r="G3650" s="9"/>
      <c r="H3650" s="64"/>
      <c r="I3650" s="64"/>
      <c r="J3650" s="1"/>
      <c r="K3650" s="1"/>
      <c r="L3650" s="5"/>
      <c r="M3650" s="12"/>
      <c r="N3650" s="12"/>
      <c r="O3650" s="5"/>
      <c r="P3650" s="5"/>
      <c r="Q3650" s="10"/>
      <c r="R3650" s="37"/>
      <c r="S3650" s="5"/>
      <c r="T3650" s="6"/>
      <c r="U3650" s="10"/>
      <c r="V3650" s="10"/>
      <c r="W3650" s="12"/>
      <c r="X3650" s="5"/>
      <c r="Y3650" s="11"/>
      <c r="Z3650" s="2"/>
      <c r="AA3650" s="64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2"/>
      <c r="DH3650" s="1"/>
      <c r="DI3650" s="1"/>
      <c r="DJ3650" s="1"/>
      <c r="DK3650" s="1"/>
      <c r="DL3650" s="1"/>
      <c r="DM3650" s="1"/>
    </row>
    <row r="3651" spans="1:117" x14ac:dyDescent="0.2">
      <c r="A3651" s="97"/>
      <c r="B3651" s="5"/>
      <c r="C3651" s="5"/>
      <c r="D3651" s="63"/>
      <c r="E3651" s="11"/>
      <c r="F3651" s="143"/>
      <c r="G3651" s="9"/>
      <c r="H3651" s="64"/>
      <c r="I3651" s="64"/>
      <c r="J3651" s="1"/>
      <c r="K3651" s="1"/>
      <c r="L3651" s="5"/>
      <c r="M3651" s="12"/>
      <c r="N3651" s="12"/>
      <c r="O3651" s="5"/>
      <c r="P3651" s="5"/>
      <c r="Q3651" s="10"/>
      <c r="R3651" s="37"/>
      <c r="S3651" s="5"/>
      <c r="T3651" s="6"/>
      <c r="U3651" s="10"/>
      <c r="V3651" s="10"/>
      <c r="W3651" s="12"/>
      <c r="X3651" s="5"/>
      <c r="Y3651" s="11"/>
      <c r="Z3651" s="2"/>
      <c r="AA3651" s="64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2"/>
      <c r="DH3651" s="1"/>
      <c r="DI3651" s="1"/>
      <c r="DJ3651" s="1"/>
      <c r="DK3651" s="1"/>
      <c r="DL3651" s="1"/>
      <c r="DM3651" s="1"/>
    </row>
    <row r="3652" spans="1:117" x14ac:dyDescent="0.2">
      <c r="A3652" s="97"/>
      <c r="B3652" s="5"/>
      <c r="C3652" s="5"/>
      <c r="D3652" s="63"/>
      <c r="E3652" s="11"/>
      <c r="F3652" s="143"/>
      <c r="G3652" s="9"/>
      <c r="H3652" s="64"/>
      <c r="I3652" s="64"/>
      <c r="J3652" s="1"/>
      <c r="K3652" s="1"/>
      <c r="L3652" s="5"/>
      <c r="M3652" s="12"/>
      <c r="N3652" s="12"/>
      <c r="O3652" s="5"/>
      <c r="P3652" s="5"/>
      <c r="Q3652" s="10"/>
      <c r="R3652" s="37"/>
      <c r="S3652" s="5"/>
      <c r="T3652" s="6"/>
      <c r="U3652" s="10"/>
      <c r="V3652" s="10"/>
      <c r="W3652" s="12"/>
      <c r="X3652" s="5"/>
      <c r="Y3652" s="11"/>
      <c r="Z3652" s="2"/>
      <c r="AA3652" s="64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2"/>
      <c r="DH3652" s="1"/>
      <c r="DI3652" s="1"/>
      <c r="DJ3652" s="1"/>
      <c r="DK3652" s="1"/>
      <c r="DL3652" s="1"/>
      <c r="DM3652" s="1"/>
    </row>
    <row r="3653" spans="1:117" x14ac:dyDescent="0.2">
      <c r="A3653" s="97"/>
      <c r="B3653" s="5"/>
      <c r="C3653" s="5"/>
      <c r="D3653" s="63"/>
      <c r="E3653" s="11"/>
      <c r="F3653" s="143"/>
      <c r="G3653" s="9"/>
      <c r="H3653" s="64"/>
      <c r="I3653" s="64"/>
      <c r="J3653" s="1"/>
      <c r="K3653" s="1"/>
      <c r="L3653" s="5"/>
      <c r="M3653" s="12"/>
      <c r="N3653" s="12"/>
      <c r="O3653" s="5"/>
      <c r="P3653" s="5"/>
      <c r="Q3653" s="10"/>
      <c r="R3653" s="37"/>
      <c r="S3653" s="5"/>
      <c r="T3653" s="6"/>
      <c r="U3653" s="10"/>
      <c r="V3653" s="10"/>
      <c r="W3653" s="12"/>
      <c r="X3653" s="5"/>
      <c r="Y3653" s="11"/>
      <c r="Z3653" s="2"/>
      <c r="AA3653" s="64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2"/>
      <c r="DH3653" s="1"/>
      <c r="DI3653" s="1"/>
      <c r="DJ3653" s="1"/>
      <c r="DK3653" s="1"/>
      <c r="DL3653" s="1"/>
      <c r="DM3653" s="1"/>
    </row>
    <row r="3654" spans="1:117" x14ac:dyDescent="0.2">
      <c r="A3654" s="97"/>
      <c r="B3654" s="5"/>
      <c r="C3654" s="5"/>
      <c r="D3654" s="63"/>
      <c r="E3654" s="11"/>
      <c r="F3654" s="143"/>
      <c r="G3654" s="9"/>
      <c r="H3654" s="64"/>
      <c r="I3654" s="64"/>
      <c r="J3654" s="1"/>
      <c r="K3654" s="1"/>
      <c r="L3654" s="5"/>
      <c r="M3654" s="12"/>
      <c r="N3654" s="12"/>
      <c r="O3654" s="5"/>
      <c r="P3654" s="5"/>
      <c r="Q3654" s="10"/>
      <c r="R3654" s="37"/>
      <c r="S3654" s="5"/>
      <c r="T3654" s="6"/>
      <c r="U3654" s="10"/>
      <c r="V3654" s="10"/>
      <c r="W3654" s="12"/>
      <c r="X3654" s="5"/>
      <c r="Y3654" s="11"/>
      <c r="Z3654" s="2"/>
      <c r="AA3654" s="64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2"/>
      <c r="DH3654" s="1"/>
      <c r="DI3654" s="1"/>
      <c r="DJ3654" s="1"/>
      <c r="DK3654" s="1"/>
      <c r="DL3654" s="1"/>
      <c r="DM3654" s="1"/>
    </row>
    <row r="3655" spans="1:117" x14ac:dyDescent="0.2">
      <c r="A3655" s="97"/>
      <c r="B3655" s="5"/>
      <c r="C3655" s="5"/>
      <c r="D3655" s="63"/>
      <c r="E3655" s="11"/>
      <c r="F3655" s="143"/>
      <c r="G3655" s="9"/>
      <c r="H3655" s="64"/>
      <c r="I3655" s="64"/>
      <c r="J3655" s="1"/>
      <c r="K3655" s="1"/>
      <c r="L3655" s="5"/>
      <c r="M3655" s="12"/>
      <c r="N3655" s="12"/>
      <c r="O3655" s="5"/>
      <c r="P3655" s="5"/>
      <c r="Q3655" s="10"/>
      <c r="R3655" s="37"/>
      <c r="S3655" s="5"/>
      <c r="T3655" s="6"/>
      <c r="U3655" s="10"/>
      <c r="V3655" s="10"/>
      <c r="W3655" s="12"/>
      <c r="X3655" s="5"/>
      <c r="Y3655" s="11"/>
      <c r="Z3655" s="2"/>
      <c r="AA3655" s="64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2"/>
      <c r="DH3655" s="1"/>
      <c r="DI3655" s="1"/>
      <c r="DJ3655" s="1"/>
      <c r="DK3655" s="1"/>
      <c r="DL3655" s="1"/>
      <c r="DM3655" s="1"/>
    </row>
    <row r="3656" spans="1:117" x14ac:dyDescent="0.2">
      <c r="A3656" s="97"/>
      <c r="B3656" s="5"/>
      <c r="C3656" s="5"/>
      <c r="D3656" s="63"/>
      <c r="E3656" s="11"/>
      <c r="F3656" s="143"/>
      <c r="G3656" s="9"/>
      <c r="H3656" s="64"/>
      <c r="I3656" s="64"/>
      <c r="J3656" s="1"/>
      <c r="K3656" s="1"/>
      <c r="L3656" s="5"/>
      <c r="M3656" s="12"/>
      <c r="N3656" s="12"/>
      <c r="O3656" s="5"/>
      <c r="P3656" s="5"/>
      <c r="Q3656" s="10"/>
      <c r="R3656" s="37"/>
      <c r="S3656" s="5"/>
      <c r="T3656" s="6"/>
      <c r="U3656" s="10"/>
      <c r="V3656" s="10"/>
      <c r="W3656" s="12"/>
      <c r="X3656" s="5"/>
      <c r="Y3656" s="11"/>
      <c r="Z3656" s="2"/>
      <c r="AA3656" s="64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2"/>
      <c r="DH3656" s="1"/>
      <c r="DI3656" s="1"/>
      <c r="DJ3656" s="1"/>
      <c r="DK3656" s="1"/>
      <c r="DL3656" s="1"/>
      <c r="DM3656" s="1"/>
    </row>
    <row r="3657" spans="1:117" x14ac:dyDescent="0.2">
      <c r="A3657" s="97"/>
      <c r="B3657" s="5"/>
      <c r="C3657" s="5"/>
      <c r="D3657" s="63"/>
      <c r="E3657" s="11"/>
      <c r="F3657" s="143"/>
      <c r="G3657" s="9"/>
      <c r="H3657" s="64"/>
      <c r="I3657" s="64"/>
      <c r="J3657" s="1"/>
      <c r="K3657" s="1"/>
      <c r="L3657" s="5"/>
      <c r="M3657" s="12"/>
      <c r="N3657" s="12"/>
      <c r="O3657" s="5"/>
      <c r="P3657" s="5"/>
      <c r="Q3657" s="10"/>
      <c r="R3657" s="37"/>
      <c r="S3657" s="5"/>
      <c r="T3657" s="6"/>
      <c r="U3657" s="10"/>
      <c r="V3657" s="10"/>
      <c r="W3657" s="12"/>
      <c r="X3657" s="5"/>
      <c r="Y3657" s="11"/>
      <c r="Z3657" s="2"/>
      <c r="AA3657" s="64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2"/>
      <c r="DH3657" s="1"/>
      <c r="DI3657" s="1"/>
      <c r="DJ3657" s="1"/>
      <c r="DK3657" s="1"/>
      <c r="DL3657" s="1"/>
      <c r="DM3657" s="1"/>
    </row>
    <row r="3658" spans="1:117" x14ac:dyDescent="0.2">
      <c r="A3658" s="97"/>
      <c r="B3658" s="5"/>
      <c r="C3658" s="5"/>
      <c r="D3658" s="63"/>
      <c r="E3658" s="11"/>
      <c r="F3658" s="143"/>
      <c r="G3658" s="9"/>
      <c r="H3658" s="64"/>
      <c r="I3658" s="64"/>
      <c r="J3658" s="1"/>
      <c r="K3658" s="1"/>
      <c r="L3658" s="5"/>
      <c r="M3658" s="12"/>
      <c r="N3658" s="12"/>
      <c r="O3658" s="5"/>
      <c r="P3658" s="5"/>
      <c r="Q3658" s="10"/>
      <c r="R3658" s="37"/>
      <c r="S3658" s="5"/>
      <c r="T3658" s="6"/>
      <c r="U3658" s="10"/>
      <c r="V3658" s="10"/>
      <c r="W3658" s="12"/>
      <c r="X3658" s="5"/>
      <c r="Y3658" s="11"/>
      <c r="Z3658" s="2"/>
      <c r="AA3658" s="64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2"/>
      <c r="DH3658" s="1"/>
      <c r="DI3658" s="1"/>
      <c r="DJ3658" s="1"/>
      <c r="DK3658" s="1"/>
      <c r="DL3658" s="1"/>
      <c r="DM3658" s="1"/>
    </row>
    <row r="3659" spans="1:117" x14ac:dyDescent="0.2">
      <c r="A3659" s="97"/>
      <c r="B3659" s="5"/>
      <c r="C3659" s="5"/>
      <c r="D3659" s="63"/>
      <c r="E3659" s="11"/>
      <c r="F3659" s="143"/>
      <c r="G3659" s="9"/>
      <c r="H3659" s="64"/>
      <c r="I3659" s="64"/>
      <c r="J3659" s="1"/>
      <c r="K3659" s="1"/>
      <c r="L3659" s="5"/>
      <c r="M3659" s="12"/>
      <c r="N3659" s="12"/>
      <c r="O3659" s="5"/>
      <c r="P3659" s="5"/>
      <c r="Q3659" s="10"/>
      <c r="R3659" s="37"/>
      <c r="S3659" s="5"/>
      <c r="T3659" s="6"/>
      <c r="U3659" s="10"/>
      <c r="V3659" s="10"/>
      <c r="W3659" s="12"/>
      <c r="X3659" s="5"/>
      <c r="Y3659" s="11"/>
      <c r="Z3659" s="2"/>
      <c r="AA3659" s="64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2"/>
      <c r="DH3659" s="1"/>
      <c r="DI3659" s="1"/>
      <c r="DJ3659" s="1"/>
      <c r="DK3659" s="1"/>
      <c r="DL3659" s="1"/>
      <c r="DM3659" s="1"/>
    </row>
    <row r="3660" spans="1:117" x14ac:dyDescent="0.2">
      <c r="A3660" s="97"/>
      <c r="B3660" s="5"/>
      <c r="C3660" s="5"/>
      <c r="D3660" s="63"/>
      <c r="E3660" s="11"/>
      <c r="F3660" s="143"/>
      <c r="G3660" s="9"/>
      <c r="H3660" s="64"/>
      <c r="I3660" s="64"/>
      <c r="J3660" s="1"/>
      <c r="K3660" s="1"/>
      <c r="L3660" s="5"/>
      <c r="M3660" s="12"/>
      <c r="N3660" s="12"/>
      <c r="O3660" s="5"/>
      <c r="P3660" s="5"/>
      <c r="Q3660" s="10"/>
      <c r="R3660" s="37"/>
      <c r="S3660" s="5"/>
      <c r="T3660" s="6"/>
      <c r="U3660" s="10"/>
      <c r="V3660" s="10"/>
      <c r="W3660" s="12"/>
      <c r="X3660" s="5"/>
      <c r="Y3660" s="11"/>
      <c r="Z3660" s="2"/>
      <c r="AA3660" s="64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2"/>
      <c r="DH3660" s="1"/>
      <c r="DI3660" s="1"/>
      <c r="DJ3660" s="1"/>
      <c r="DK3660" s="1"/>
      <c r="DL3660" s="1"/>
      <c r="DM3660" s="1"/>
    </row>
    <row r="3661" spans="1:117" x14ac:dyDescent="0.2">
      <c r="A3661" s="97"/>
      <c r="B3661" s="5"/>
      <c r="C3661" s="5"/>
      <c r="D3661" s="63"/>
      <c r="E3661" s="11"/>
      <c r="F3661" s="143"/>
      <c r="G3661" s="9"/>
      <c r="H3661" s="64"/>
      <c r="I3661" s="64"/>
      <c r="J3661" s="1"/>
      <c r="K3661" s="1"/>
      <c r="L3661" s="5"/>
      <c r="M3661" s="12"/>
      <c r="N3661" s="12"/>
      <c r="O3661" s="5"/>
      <c r="P3661" s="5"/>
      <c r="Q3661" s="10"/>
      <c r="R3661" s="37"/>
      <c r="S3661" s="5"/>
      <c r="T3661" s="6"/>
      <c r="U3661" s="10"/>
      <c r="V3661" s="10"/>
      <c r="W3661" s="12"/>
      <c r="X3661" s="5"/>
      <c r="Y3661" s="11"/>
      <c r="Z3661" s="2"/>
      <c r="AA3661" s="64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2"/>
      <c r="DH3661" s="1"/>
      <c r="DI3661" s="1"/>
      <c r="DJ3661" s="1"/>
      <c r="DK3661" s="1"/>
      <c r="DL3661" s="1"/>
      <c r="DM3661" s="1"/>
    </row>
    <row r="3662" spans="1:117" x14ac:dyDescent="0.2">
      <c r="A3662" s="97"/>
      <c r="B3662" s="5"/>
      <c r="C3662" s="5"/>
      <c r="D3662" s="63"/>
      <c r="E3662" s="11"/>
      <c r="F3662" s="143"/>
      <c r="G3662" s="9"/>
      <c r="H3662" s="64"/>
      <c r="I3662" s="64"/>
      <c r="J3662" s="1"/>
      <c r="K3662" s="1"/>
      <c r="L3662" s="5"/>
      <c r="M3662" s="12"/>
      <c r="N3662" s="12"/>
      <c r="O3662" s="5"/>
      <c r="P3662" s="5"/>
      <c r="Q3662" s="10"/>
      <c r="R3662" s="37"/>
      <c r="S3662" s="5"/>
      <c r="T3662" s="6"/>
      <c r="U3662" s="10"/>
      <c r="V3662" s="10"/>
      <c r="W3662" s="12"/>
      <c r="X3662" s="5"/>
      <c r="Y3662" s="11"/>
      <c r="Z3662" s="2"/>
      <c r="AA3662" s="64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2"/>
      <c r="DH3662" s="1"/>
      <c r="DI3662" s="1"/>
      <c r="DJ3662" s="1"/>
      <c r="DK3662" s="1"/>
      <c r="DL3662" s="1"/>
      <c r="DM3662" s="1"/>
    </row>
    <row r="3663" spans="1:117" x14ac:dyDescent="0.2">
      <c r="A3663" s="97"/>
      <c r="B3663" s="5"/>
      <c r="C3663" s="5"/>
      <c r="D3663" s="63"/>
      <c r="E3663" s="11"/>
      <c r="F3663" s="143"/>
      <c r="G3663" s="9"/>
      <c r="H3663" s="64"/>
      <c r="I3663" s="64"/>
      <c r="J3663" s="1"/>
      <c r="K3663" s="1"/>
      <c r="L3663" s="5"/>
      <c r="M3663" s="12"/>
      <c r="N3663" s="12"/>
      <c r="O3663" s="5"/>
      <c r="P3663" s="5"/>
      <c r="Q3663" s="10"/>
      <c r="R3663" s="37"/>
      <c r="S3663" s="5"/>
      <c r="T3663" s="6"/>
      <c r="U3663" s="10"/>
      <c r="V3663" s="10"/>
      <c r="W3663" s="12"/>
      <c r="X3663" s="5"/>
      <c r="Y3663" s="11"/>
      <c r="Z3663" s="2"/>
      <c r="AA3663" s="64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2"/>
      <c r="DH3663" s="1"/>
      <c r="DI3663" s="1"/>
      <c r="DJ3663" s="1"/>
      <c r="DK3663" s="1"/>
      <c r="DL3663" s="1"/>
      <c r="DM3663" s="1"/>
    </row>
    <row r="3664" spans="1:117" x14ac:dyDescent="0.2">
      <c r="A3664" s="97"/>
      <c r="B3664" s="5"/>
      <c r="C3664" s="5"/>
      <c r="D3664" s="63"/>
      <c r="E3664" s="11"/>
      <c r="F3664" s="143"/>
      <c r="G3664" s="9"/>
      <c r="H3664" s="64"/>
      <c r="I3664" s="64"/>
      <c r="J3664" s="1"/>
      <c r="K3664" s="1"/>
      <c r="L3664" s="5"/>
      <c r="M3664" s="12"/>
      <c r="N3664" s="12"/>
      <c r="O3664" s="5"/>
      <c r="P3664" s="5"/>
      <c r="Q3664" s="10"/>
      <c r="R3664" s="37"/>
      <c r="S3664" s="5"/>
      <c r="T3664" s="6"/>
      <c r="U3664" s="10"/>
      <c r="V3664" s="10"/>
      <c r="W3664" s="12"/>
      <c r="X3664" s="5"/>
      <c r="Y3664" s="11"/>
      <c r="Z3664" s="2"/>
      <c r="AA3664" s="64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2"/>
      <c r="DH3664" s="1"/>
      <c r="DI3664" s="1"/>
      <c r="DJ3664" s="1"/>
      <c r="DK3664" s="1"/>
      <c r="DL3664" s="1"/>
      <c r="DM3664" s="1"/>
    </row>
    <row r="3665" spans="1:117" x14ac:dyDescent="0.2">
      <c r="A3665" s="97"/>
      <c r="B3665" s="5"/>
      <c r="C3665" s="5"/>
      <c r="D3665" s="63"/>
      <c r="E3665" s="11"/>
      <c r="F3665" s="143"/>
      <c r="G3665" s="9"/>
      <c r="H3665" s="64"/>
      <c r="I3665" s="64"/>
      <c r="J3665" s="1"/>
      <c r="K3665" s="1"/>
      <c r="L3665" s="5"/>
      <c r="M3665" s="12"/>
      <c r="N3665" s="12"/>
      <c r="O3665" s="5"/>
      <c r="P3665" s="5"/>
      <c r="Q3665" s="10"/>
      <c r="R3665" s="37"/>
      <c r="S3665" s="5"/>
      <c r="T3665" s="6"/>
      <c r="U3665" s="10"/>
      <c r="V3665" s="10"/>
      <c r="W3665" s="12"/>
      <c r="X3665" s="5"/>
      <c r="Y3665" s="11"/>
      <c r="Z3665" s="2"/>
      <c r="AA3665" s="64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2"/>
      <c r="DH3665" s="1"/>
      <c r="DI3665" s="1"/>
      <c r="DJ3665" s="1"/>
      <c r="DK3665" s="1"/>
      <c r="DL3665" s="1"/>
      <c r="DM3665" s="1"/>
    </row>
    <row r="3666" spans="1:117" x14ac:dyDescent="0.2">
      <c r="A3666" s="105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37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2"/>
      <c r="DH3666" s="1"/>
      <c r="DI3666" s="1"/>
      <c r="DJ3666" s="1"/>
      <c r="DK3666" s="1"/>
      <c r="DL3666" s="1"/>
      <c r="DM3666" s="1"/>
    </row>
    <row r="3667" spans="1:117" x14ac:dyDescent="0.2">
      <c r="A3667" s="105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37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2"/>
      <c r="DH3667" s="1"/>
      <c r="DI3667" s="1"/>
      <c r="DJ3667" s="1"/>
      <c r="DK3667" s="1"/>
      <c r="DL3667" s="1"/>
      <c r="DM3667" s="1"/>
    </row>
    <row r="3668" spans="1:117" x14ac:dyDescent="0.2">
      <c r="A3668" s="105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37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2"/>
      <c r="DH3668" s="1"/>
      <c r="DI3668" s="1"/>
      <c r="DJ3668" s="1"/>
      <c r="DK3668" s="1"/>
      <c r="DL3668" s="1"/>
      <c r="DM3668" s="1"/>
    </row>
    <row r="3669" spans="1:117" x14ac:dyDescent="0.2">
      <c r="A3669" s="105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37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2"/>
      <c r="DH3669" s="1"/>
      <c r="DI3669" s="1"/>
      <c r="DJ3669" s="1"/>
      <c r="DK3669" s="1"/>
      <c r="DL3669" s="1"/>
      <c r="DM3669" s="1"/>
    </row>
    <row r="3670" spans="1:117" x14ac:dyDescent="0.2">
      <c r="A3670" s="105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37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2"/>
      <c r="DH3670" s="1"/>
      <c r="DI3670" s="1"/>
      <c r="DJ3670" s="1"/>
      <c r="DK3670" s="1"/>
      <c r="DL3670" s="1"/>
      <c r="DM3670" s="1"/>
    </row>
    <row r="3671" spans="1:117" x14ac:dyDescent="0.2">
      <c r="A3671" s="105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37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2"/>
      <c r="DH3671" s="1"/>
      <c r="DI3671" s="1"/>
      <c r="DJ3671" s="1"/>
      <c r="DK3671" s="1"/>
      <c r="DL3671" s="1"/>
      <c r="DM3671" s="1"/>
    </row>
    <row r="3672" spans="1:117" x14ac:dyDescent="0.2">
      <c r="A3672" s="105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37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2"/>
      <c r="DH3672" s="1"/>
      <c r="DI3672" s="1"/>
      <c r="DJ3672" s="1"/>
      <c r="DK3672" s="1"/>
      <c r="DL3672" s="1"/>
      <c r="DM3672" s="1"/>
    </row>
    <row r="3673" spans="1:117" x14ac:dyDescent="0.2">
      <c r="A3673" s="105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37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2"/>
      <c r="DH3673" s="1"/>
      <c r="DI3673" s="1"/>
      <c r="DJ3673" s="1"/>
      <c r="DK3673" s="1"/>
      <c r="DL3673" s="1"/>
      <c r="DM3673" s="1"/>
    </row>
    <row r="3674" spans="1:117" x14ac:dyDescent="0.2">
      <c r="A3674" s="105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37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2"/>
      <c r="DH3674" s="1"/>
      <c r="DI3674" s="1"/>
      <c r="DJ3674" s="1"/>
      <c r="DK3674" s="1"/>
      <c r="DL3674" s="1"/>
      <c r="DM3674" s="1"/>
    </row>
    <row r="3675" spans="1:117" x14ac:dyDescent="0.2">
      <c r="A3675" s="105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37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2"/>
      <c r="DH3675" s="1"/>
      <c r="DI3675" s="1"/>
      <c r="DJ3675" s="1"/>
      <c r="DK3675" s="1"/>
      <c r="DL3675" s="1"/>
      <c r="DM3675" s="1"/>
    </row>
    <row r="3676" spans="1:117" x14ac:dyDescent="0.2">
      <c r="A3676" s="105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37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2"/>
      <c r="DH3676" s="1"/>
      <c r="DI3676" s="1"/>
      <c r="DJ3676" s="1"/>
      <c r="DK3676" s="1"/>
      <c r="DL3676" s="1"/>
      <c r="DM3676" s="1"/>
    </row>
    <row r="3677" spans="1:117" x14ac:dyDescent="0.2">
      <c r="A3677" s="105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37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2"/>
      <c r="DH3677" s="1"/>
      <c r="DI3677" s="1"/>
      <c r="DJ3677" s="1"/>
      <c r="DK3677" s="1"/>
      <c r="DL3677" s="1"/>
      <c r="DM3677" s="1"/>
    </row>
    <row r="3678" spans="1:117" x14ac:dyDescent="0.2">
      <c r="A3678" s="105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37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2"/>
      <c r="DH3678" s="1"/>
      <c r="DI3678" s="1"/>
      <c r="DJ3678" s="1"/>
      <c r="DK3678" s="1"/>
      <c r="DL3678" s="1"/>
      <c r="DM3678" s="1"/>
    </row>
    <row r="3679" spans="1:117" x14ac:dyDescent="0.2">
      <c r="A3679" s="105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37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2"/>
      <c r="DH3679" s="1"/>
      <c r="DI3679" s="1"/>
      <c r="DJ3679" s="1"/>
      <c r="DK3679" s="1"/>
      <c r="DL3679" s="1"/>
      <c r="DM3679" s="1"/>
    </row>
    <row r="3680" spans="1:117" x14ac:dyDescent="0.2">
      <c r="A3680" s="105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37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2"/>
      <c r="DH3680" s="1"/>
      <c r="DI3680" s="1"/>
      <c r="DJ3680" s="1"/>
      <c r="DK3680" s="1"/>
      <c r="DL3680" s="1"/>
      <c r="DM3680" s="1"/>
    </row>
    <row r="3681" spans="1:117" x14ac:dyDescent="0.2">
      <c r="A3681" s="105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37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2"/>
      <c r="DH3681" s="1"/>
      <c r="DI3681" s="1"/>
      <c r="DJ3681" s="1"/>
      <c r="DK3681" s="1"/>
      <c r="DL3681" s="1"/>
      <c r="DM3681" s="1"/>
    </row>
    <row r="3682" spans="1:117" x14ac:dyDescent="0.2">
      <c r="A3682" s="105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37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2"/>
      <c r="DH3682" s="1"/>
      <c r="DI3682" s="1"/>
      <c r="DJ3682" s="1"/>
      <c r="DK3682" s="1"/>
      <c r="DL3682" s="1"/>
      <c r="DM3682" s="1"/>
    </row>
    <row r="3683" spans="1:117" x14ac:dyDescent="0.2">
      <c r="A3683" s="105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37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2"/>
      <c r="DH3683" s="1"/>
      <c r="DI3683" s="1"/>
      <c r="DJ3683" s="1"/>
      <c r="DK3683" s="1"/>
      <c r="DL3683" s="1"/>
      <c r="DM3683" s="1"/>
    </row>
    <row r="3684" spans="1:117" x14ac:dyDescent="0.2">
      <c r="A3684" s="105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37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2"/>
      <c r="DH3684" s="1"/>
      <c r="DI3684" s="1"/>
      <c r="DJ3684" s="1"/>
      <c r="DK3684" s="1"/>
      <c r="DL3684" s="1"/>
      <c r="DM3684" s="1"/>
    </row>
    <row r="3685" spans="1:117" x14ac:dyDescent="0.2">
      <c r="A3685" s="105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37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2"/>
      <c r="DH3685" s="1"/>
      <c r="DI3685" s="1"/>
      <c r="DJ3685" s="1"/>
      <c r="DK3685" s="1"/>
      <c r="DL3685" s="1"/>
      <c r="DM3685" s="1"/>
    </row>
    <row r="3686" spans="1:117" x14ac:dyDescent="0.2">
      <c r="A3686" s="105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37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2"/>
      <c r="DH3686" s="1"/>
      <c r="DI3686" s="1"/>
      <c r="DJ3686" s="1"/>
      <c r="DK3686" s="1"/>
      <c r="DL3686" s="1"/>
      <c r="DM3686" s="1"/>
    </row>
    <row r="3687" spans="1:117" x14ac:dyDescent="0.2">
      <c r="A3687" s="105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37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2"/>
      <c r="DH3687" s="1"/>
      <c r="DI3687" s="1"/>
      <c r="DJ3687" s="1"/>
      <c r="DK3687" s="1"/>
      <c r="DL3687" s="1"/>
      <c r="DM3687" s="1"/>
    </row>
    <row r="3688" spans="1:117" x14ac:dyDescent="0.2">
      <c r="A3688" s="105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37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2"/>
      <c r="DH3688" s="1"/>
      <c r="DI3688" s="1"/>
      <c r="DJ3688" s="1"/>
      <c r="DK3688" s="1"/>
      <c r="DL3688" s="1"/>
      <c r="DM3688" s="1"/>
    </row>
    <row r="3689" spans="1:117" x14ac:dyDescent="0.2">
      <c r="A3689" s="105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37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2"/>
      <c r="DH3689" s="1"/>
      <c r="DI3689" s="1"/>
      <c r="DJ3689" s="1"/>
      <c r="DK3689" s="1"/>
      <c r="DL3689" s="1"/>
      <c r="DM3689" s="1"/>
    </row>
    <row r="3690" spans="1:117" x14ac:dyDescent="0.2">
      <c r="A3690" s="105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37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2"/>
      <c r="DH3690" s="1"/>
      <c r="DI3690" s="1"/>
      <c r="DJ3690" s="1"/>
      <c r="DK3690" s="1"/>
      <c r="DL3690" s="1"/>
      <c r="DM3690" s="1"/>
    </row>
    <row r="3691" spans="1:117" x14ac:dyDescent="0.2">
      <c r="A3691" s="105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37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2"/>
      <c r="DH3691" s="1"/>
      <c r="DI3691" s="1"/>
      <c r="DJ3691" s="1"/>
      <c r="DK3691" s="1"/>
      <c r="DL3691" s="1"/>
      <c r="DM3691" s="1"/>
    </row>
    <row r="3692" spans="1:117" x14ac:dyDescent="0.2">
      <c r="A3692" s="105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37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2"/>
      <c r="DH3692" s="1"/>
      <c r="DI3692" s="1"/>
      <c r="DJ3692" s="1"/>
      <c r="DK3692" s="1"/>
      <c r="DL3692" s="1"/>
      <c r="DM3692" s="1"/>
    </row>
    <row r="3693" spans="1:117" x14ac:dyDescent="0.2">
      <c r="A3693" s="105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37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2"/>
      <c r="DH3693" s="1"/>
      <c r="DI3693" s="1"/>
      <c r="DJ3693" s="1"/>
      <c r="DK3693" s="1"/>
      <c r="DL3693" s="1"/>
      <c r="DM3693" s="1"/>
    </row>
    <row r="3694" spans="1:117" x14ac:dyDescent="0.2">
      <c r="A3694" s="105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37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2"/>
      <c r="DH3694" s="1"/>
      <c r="DI3694" s="1"/>
      <c r="DJ3694" s="1"/>
      <c r="DK3694" s="1"/>
      <c r="DL3694" s="1"/>
      <c r="DM3694" s="1"/>
    </row>
    <row r="3695" spans="1:117" x14ac:dyDescent="0.2">
      <c r="A3695" s="105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37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2"/>
      <c r="DH3695" s="1"/>
      <c r="DI3695" s="1"/>
      <c r="DJ3695" s="1"/>
      <c r="DK3695" s="1"/>
      <c r="DL3695" s="1"/>
      <c r="DM3695" s="1"/>
    </row>
    <row r="3696" spans="1:117" x14ac:dyDescent="0.2">
      <c r="A3696" s="105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37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2"/>
      <c r="DH3696" s="1"/>
      <c r="DI3696" s="1"/>
      <c r="DJ3696" s="1"/>
      <c r="DK3696" s="1"/>
      <c r="DL3696" s="1"/>
      <c r="DM3696" s="1"/>
    </row>
    <row r="3697" spans="1:117" x14ac:dyDescent="0.2">
      <c r="A3697" s="105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37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2"/>
      <c r="DH3697" s="1"/>
      <c r="DI3697" s="1"/>
      <c r="DJ3697" s="1"/>
      <c r="DK3697" s="1"/>
      <c r="DL3697" s="1"/>
      <c r="DM3697" s="1"/>
    </row>
    <row r="3698" spans="1:117" x14ac:dyDescent="0.2">
      <c r="A3698" s="105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37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2"/>
      <c r="DH3698" s="1"/>
      <c r="DI3698" s="1"/>
      <c r="DJ3698" s="1"/>
      <c r="DK3698" s="1"/>
      <c r="DL3698" s="1"/>
      <c r="DM3698" s="1"/>
    </row>
    <row r="3699" spans="1:117" x14ac:dyDescent="0.2">
      <c r="A3699" s="105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37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2"/>
      <c r="DH3699" s="1"/>
      <c r="DI3699" s="1"/>
      <c r="DJ3699" s="1"/>
      <c r="DK3699" s="1"/>
      <c r="DL3699" s="1"/>
      <c r="DM3699" s="1"/>
    </row>
    <row r="3700" spans="1:117" x14ac:dyDescent="0.2">
      <c r="A3700" s="105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37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2"/>
      <c r="DH3700" s="1"/>
      <c r="DI3700" s="1"/>
      <c r="DJ3700" s="1"/>
      <c r="DK3700" s="1"/>
      <c r="DL3700" s="1"/>
      <c r="DM3700" s="1"/>
    </row>
    <row r="3701" spans="1:117" x14ac:dyDescent="0.2">
      <c r="A3701" s="105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37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2"/>
      <c r="DH3701" s="1"/>
      <c r="DI3701" s="1"/>
      <c r="DJ3701" s="1"/>
      <c r="DK3701" s="1"/>
      <c r="DL3701" s="1"/>
      <c r="DM3701" s="1"/>
    </row>
    <row r="3702" spans="1:117" x14ac:dyDescent="0.2">
      <c r="A3702" s="105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37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2"/>
      <c r="DH3702" s="1"/>
      <c r="DI3702" s="1"/>
      <c r="DJ3702" s="1"/>
      <c r="DK3702" s="1"/>
      <c r="DL3702" s="1"/>
      <c r="DM3702" s="1"/>
    </row>
    <row r="3703" spans="1:117" x14ac:dyDescent="0.2">
      <c r="A3703" s="105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37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2"/>
      <c r="DH3703" s="1"/>
      <c r="DI3703" s="1"/>
      <c r="DJ3703" s="1"/>
      <c r="DK3703" s="1"/>
      <c r="DL3703" s="1"/>
      <c r="DM3703" s="1"/>
    </row>
    <row r="3704" spans="1:117" x14ac:dyDescent="0.2">
      <c r="A3704" s="105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37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2"/>
      <c r="DH3704" s="1"/>
      <c r="DI3704" s="1"/>
      <c r="DJ3704" s="1"/>
      <c r="DK3704" s="1"/>
      <c r="DL3704" s="1"/>
      <c r="DM3704" s="1"/>
    </row>
    <row r="3705" spans="1:117" x14ac:dyDescent="0.2">
      <c r="A3705" s="105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37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2"/>
      <c r="DH3705" s="1"/>
      <c r="DI3705" s="1"/>
      <c r="DJ3705" s="1"/>
      <c r="DK3705" s="1"/>
      <c r="DL3705" s="1"/>
      <c r="DM3705" s="1"/>
    </row>
    <row r="3706" spans="1:117" x14ac:dyDescent="0.2">
      <c r="A3706" s="105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37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2"/>
      <c r="DH3706" s="1"/>
      <c r="DI3706" s="1"/>
      <c r="DJ3706" s="1"/>
      <c r="DK3706" s="1"/>
      <c r="DL3706" s="1"/>
      <c r="DM3706" s="1"/>
    </row>
    <row r="3707" spans="1:117" x14ac:dyDescent="0.2">
      <c r="A3707" s="105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37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2"/>
      <c r="DH3707" s="1"/>
      <c r="DI3707" s="1"/>
      <c r="DJ3707" s="1"/>
      <c r="DK3707" s="1"/>
      <c r="DL3707" s="1"/>
      <c r="DM3707" s="1"/>
    </row>
    <row r="3708" spans="1:117" x14ac:dyDescent="0.2">
      <c r="A3708" s="105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37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2"/>
      <c r="DH3708" s="1"/>
      <c r="DI3708" s="1"/>
      <c r="DJ3708" s="1"/>
      <c r="DK3708" s="1"/>
      <c r="DL3708" s="1"/>
      <c r="DM3708" s="1"/>
    </row>
    <row r="3709" spans="1:117" x14ac:dyDescent="0.2">
      <c r="A3709" s="105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37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2"/>
      <c r="DH3709" s="1"/>
      <c r="DI3709" s="1"/>
      <c r="DJ3709" s="1"/>
      <c r="DK3709" s="1"/>
      <c r="DL3709" s="1"/>
      <c r="DM3709" s="1"/>
    </row>
    <row r="3710" spans="1:117" x14ac:dyDescent="0.2">
      <c r="A3710" s="105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37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2"/>
      <c r="DH3710" s="1"/>
      <c r="DI3710" s="1"/>
      <c r="DJ3710" s="1"/>
      <c r="DK3710" s="1"/>
      <c r="DL3710" s="1"/>
      <c r="DM3710" s="1"/>
    </row>
    <row r="3711" spans="1:117" x14ac:dyDescent="0.2">
      <c r="A3711" s="105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37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2"/>
      <c r="DH3711" s="1"/>
      <c r="DI3711" s="1"/>
      <c r="DJ3711" s="1"/>
      <c r="DK3711" s="1"/>
      <c r="DL3711" s="1"/>
      <c r="DM3711" s="1"/>
    </row>
    <row r="3712" spans="1:117" x14ac:dyDescent="0.2">
      <c r="A3712" s="105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37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2"/>
      <c r="DH3712" s="1"/>
      <c r="DI3712" s="1"/>
      <c r="DJ3712" s="1"/>
      <c r="DK3712" s="1"/>
      <c r="DL3712" s="1"/>
      <c r="DM3712" s="1"/>
    </row>
    <row r="3713" spans="1:117" x14ac:dyDescent="0.2">
      <c r="A3713" s="105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37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2"/>
      <c r="DH3713" s="1"/>
      <c r="DI3713" s="1"/>
      <c r="DJ3713" s="1"/>
      <c r="DK3713" s="1"/>
      <c r="DL3713" s="1"/>
      <c r="DM3713" s="1"/>
    </row>
    <row r="3714" spans="1:117" x14ac:dyDescent="0.2">
      <c r="A3714" s="105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37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2"/>
      <c r="DH3714" s="1"/>
      <c r="DI3714" s="1"/>
      <c r="DJ3714" s="1"/>
      <c r="DK3714" s="1"/>
      <c r="DL3714" s="1"/>
      <c r="DM3714" s="1"/>
    </row>
    <row r="3715" spans="1:117" x14ac:dyDescent="0.2">
      <c r="A3715" s="105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37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2"/>
      <c r="DH3715" s="1"/>
      <c r="DI3715" s="1"/>
      <c r="DJ3715" s="1"/>
      <c r="DK3715" s="1"/>
      <c r="DL3715" s="1"/>
      <c r="DM3715" s="1"/>
    </row>
    <row r="3716" spans="1:117" x14ac:dyDescent="0.2">
      <c r="A3716" s="105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37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2"/>
      <c r="DH3716" s="1"/>
      <c r="DI3716" s="1"/>
      <c r="DJ3716" s="1"/>
      <c r="DK3716" s="1"/>
      <c r="DL3716" s="1"/>
      <c r="DM3716" s="1"/>
    </row>
    <row r="3717" spans="1:117" x14ac:dyDescent="0.2">
      <c r="A3717" s="105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37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2"/>
      <c r="DH3717" s="1"/>
      <c r="DI3717" s="1"/>
      <c r="DJ3717" s="1"/>
      <c r="DK3717" s="1"/>
      <c r="DL3717" s="1"/>
      <c r="DM3717" s="1"/>
    </row>
    <row r="3718" spans="1:117" x14ac:dyDescent="0.2">
      <c r="A3718" s="105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37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2"/>
      <c r="DH3718" s="1"/>
      <c r="DI3718" s="1"/>
      <c r="DJ3718" s="1"/>
      <c r="DK3718" s="1"/>
      <c r="DL3718" s="1"/>
      <c r="DM3718" s="1"/>
    </row>
    <row r="3719" spans="1:117" x14ac:dyDescent="0.2">
      <c r="A3719" s="105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37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2"/>
      <c r="DH3719" s="1"/>
      <c r="DI3719" s="1"/>
      <c r="DJ3719" s="1"/>
      <c r="DK3719" s="1"/>
      <c r="DL3719" s="1"/>
      <c r="DM3719" s="1"/>
    </row>
    <row r="3720" spans="1:117" x14ac:dyDescent="0.2">
      <c r="A3720" s="105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37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2"/>
      <c r="DH3720" s="1"/>
      <c r="DI3720" s="1"/>
      <c r="DJ3720" s="1"/>
      <c r="DK3720" s="1"/>
      <c r="DL3720" s="1"/>
      <c r="DM3720" s="1"/>
    </row>
    <row r="3721" spans="1:117" x14ac:dyDescent="0.2">
      <c r="A3721" s="105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37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2"/>
      <c r="DH3721" s="1"/>
      <c r="DI3721" s="1"/>
      <c r="DJ3721" s="1"/>
      <c r="DK3721" s="1"/>
      <c r="DL3721" s="1"/>
      <c r="DM3721" s="1"/>
    </row>
    <row r="3722" spans="1:117" x14ac:dyDescent="0.2">
      <c r="A3722" s="105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37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2"/>
      <c r="DH3722" s="1"/>
      <c r="DI3722" s="1"/>
      <c r="DJ3722" s="1"/>
      <c r="DK3722" s="1"/>
      <c r="DL3722" s="1"/>
      <c r="DM3722" s="1"/>
    </row>
    <row r="3723" spans="1:117" x14ac:dyDescent="0.2">
      <c r="A3723" s="105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37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2"/>
      <c r="DH3723" s="1"/>
      <c r="DI3723" s="1"/>
      <c r="DJ3723" s="1"/>
      <c r="DK3723" s="1"/>
      <c r="DL3723" s="1"/>
      <c r="DM3723" s="1"/>
    </row>
    <row r="3724" spans="1:117" x14ac:dyDescent="0.2">
      <c r="A3724" s="105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37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2"/>
      <c r="DH3724" s="1"/>
      <c r="DI3724" s="1"/>
      <c r="DJ3724" s="1"/>
      <c r="DK3724" s="1"/>
      <c r="DL3724" s="1"/>
      <c r="DM3724" s="1"/>
    </row>
    <row r="3725" spans="1:117" x14ac:dyDescent="0.2">
      <c r="A3725" s="105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37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2"/>
      <c r="DH3725" s="1"/>
      <c r="DI3725" s="1"/>
      <c r="DJ3725" s="1"/>
      <c r="DK3725" s="1"/>
      <c r="DL3725" s="1"/>
      <c r="DM3725" s="1"/>
    </row>
    <row r="3726" spans="1:117" x14ac:dyDescent="0.2">
      <c r="A3726" s="105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37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2"/>
      <c r="DH3726" s="1"/>
      <c r="DI3726" s="1"/>
      <c r="DJ3726" s="1"/>
      <c r="DK3726" s="1"/>
      <c r="DL3726" s="1"/>
      <c r="DM3726" s="1"/>
    </row>
    <row r="3727" spans="1:117" x14ac:dyDescent="0.2">
      <c r="A3727" s="105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37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2"/>
      <c r="DH3727" s="1"/>
      <c r="DI3727" s="1"/>
      <c r="DJ3727" s="1"/>
      <c r="DK3727" s="1"/>
      <c r="DL3727" s="1"/>
      <c r="DM3727" s="1"/>
    </row>
    <row r="3728" spans="1:117" x14ac:dyDescent="0.2">
      <c r="A3728" s="105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37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2"/>
      <c r="DH3728" s="1"/>
      <c r="DI3728" s="1"/>
      <c r="DJ3728" s="1"/>
      <c r="DK3728" s="1"/>
      <c r="DL3728" s="1"/>
      <c r="DM3728" s="1"/>
    </row>
    <row r="3729" spans="1:117" x14ac:dyDescent="0.2">
      <c r="A3729" s="105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37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2"/>
      <c r="DH3729" s="1"/>
      <c r="DI3729" s="1"/>
      <c r="DJ3729" s="1"/>
      <c r="DK3729" s="1"/>
      <c r="DL3729" s="1"/>
      <c r="DM3729" s="1"/>
    </row>
    <row r="3730" spans="1:117" x14ac:dyDescent="0.2">
      <c r="A3730" s="105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37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2"/>
      <c r="DH3730" s="1"/>
      <c r="DI3730" s="1"/>
      <c r="DJ3730" s="1"/>
      <c r="DK3730" s="1"/>
      <c r="DL3730" s="1"/>
      <c r="DM3730" s="1"/>
    </row>
    <row r="3731" spans="1:117" x14ac:dyDescent="0.2">
      <c r="A3731" s="105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37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2"/>
      <c r="DH3731" s="1"/>
      <c r="DI3731" s="1"/>
      <c r="DJ3731" s="1"/>
      <c r="DK3731" s="1"/>
      <c r="DL3731" s="1"/>
      <c r="DM3731" s="1"/>
    </row>
    <row r="3732" spans="1:117" x14ac:dyDescent="0.2">
      <c r="A3732" s="105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37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2"/>
      <c r="DH3732" s="1"/>
      <c r="DI3732" s="1"/>
      <c r="DJ3732" s="1"/>
      <c r="DK3732" s="1"/>
      <c r="DL3732" s="1"/>
      <c r="DM3732" s="1"/>
    </row>
    <row r="3733" spans="1:117" x14ac:dyDescent="0.2">
      <c r="A3733" s="105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37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2"/>
      <c r="DH3733" s="1"/>
      <c r="DI3733" s="1"/>
      <c r="DJ3733" s="1"/>
      <c r="DK3733" s="1"/>
      <c r="DL3733" s="1"/>
      <c r="DM3733" s="1"/>
    </row>
    <row r="3734" spans="1:117" x14ac:dyDescent="0.2">
      <c r="A3734" s="105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37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2"/>
      <c r="DH3734" s="1"/>
      <c r="DI3734" s="1"/>
      <c r="DJ3734" s="1"/>
      <c r="DK3734" s="1"/>
      <c r="DL3734" s="1"/>
      <c r="DM3734" s="1"/>
    </row>
    <row r="3735" spans="1:117" x14ac:dyDescent="0.2">
      <c r="A3735" s="105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37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2"/>
      <c r="DH3735" s="1"/>
      <c r="DI3735" s="1"/>
      <c r="DJ3735" s="1"/>
      <c r="DK3735" s="1"/>
      <c r="DL3735" s="1"/>
      <c r="DM3735" s="1"/>
    </row>
    <row r="3736" spans="1:117" x14ac:dyDescent="0.2">
      <c r="A3736" s="105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37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2"/>
      <c r="DH3736" s="1"/>
      <c r="DI3736" s="1"/>
      <c r="DJ3736" s="1"/>
      <c r="DK3736" s="1"/>
      <c r="DL3736" s="1"/>
      <c r="DM3736" s="1"/>
    </row>
    <row r="3737" spans="1:117" x14ac:dyDescent="0.2">
      <c r="A3737" s="105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37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2"/>
      <c r="DH3737" s="1"/>
      <c r="DI3737" s="1"/>
      <c r="DJ3737" s="1"/>
      <c r="DK3737" s="1"/>
      <c r="DL3737" s="1"/>
      <c r="DM3737" s="1"/>
    </row>
    <row r="3738" spans="1:117" x14ac:dyDescent="0.2">
      <c r="A3738" s="105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37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2"/>
      <c r="DH3738" s="1"/>
      <c r="DI3738" s="1"/>
      <c r="DJ3738" s="1"/>
      <c r="DK3738" s="1"/>
      <c r="DL3738" s="1"/>
      <c r="DM3738" s="1"/>
    </row>
    <row r="3739" spans="1:117" x14ac:dyDescent="0.2">
      <c r="A3739" s="105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37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2"/>
      <c r="DH3739" s="1"/>
      <c r="DI3739" s="1"/>
      <c r="DJ3739" s="1"/>
      <c r="DK3739" s="1"/>
      <c r="DL3739" s="1"/>
      <c r="DM3739" s="1"/>
    </row>
    <row r="3740" spans="1:117" x14ac:dyDescent="0.2">
      <c r="A3740" s="105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37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2"/>
      <c r="DH3740" s="1"/>
      <c r="DI3740" s="1"/>
      <c r="DJ3740" s="1"/>
      <c r="DK3740" s="1"/>
      <c r="DL3740" s="1"/>
      <c r="DM3740" s="1"/>
    </row>
    <row r="3741" spans="1:117" x14ac:dyDescent="0.2">
      <c r="A3741" s="105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37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2"/>
      <c r="DH3741" s="1"/>
      <c r="DI3741" s="1"/>
      <c r="DJ3741" s="1"/>
      <c r="DK3741" s="1"/>
      <c r="DL3741" s="1"/>
      <c r="DM3741" s="1"/>
    </row>
    <row r="3742" spans="1:117" x14ac:dyDescent="0.2">
      <c r="A3742" s="105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37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2"/>
      <c r="DH3742" s="1"/>
      <c r="DI3742" s="1"/>
      <c r="DJ3742" s="1"/>
      <c r="DK3742" s="1"/>
      <c r="DL3742" s="1"/>
      <c r="DM3742" s="1"/>
    </row>
    <row r="3743" spans="1:117" x14ac:dyDescent="0.2">
      <c r="A3743" s="105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37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2"/>
      <c r="DH3743" s="1"/>
      <c r="DI3743" s="1"/>
      <c r="DJ3743" s="1"/>
      <c r="DK3743" s="1"/>
      <c r="DL3743" s="1"/>
      <c r="DM3743" s="1"/>
    </row>
    <row r="3744" spans="1:117" x14ac:dyDescent="0.2">
      <c r="A3744" s="105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37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2"/>
      <c r="DH3744" s="1"/>
      <c r="DI3744" s="1"/>
      <c r="DJ3744" s="1"/>
      <c r="DK3744" s="1"/>
      <c r="DL3744" s="1"/>
      <c r="DM3744" s="1"/>
    </row>
    <row r="3745" spans="1:117" x14ac:dyDescent="0.2">
      <c r="A3745" s="105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37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2"/>
      <c r="DH3745" s="1"/>
      <c r="DI3745" s="1"/>
      <c r="DJ3745" s="1"/>
      <c r="DK3745" s="1"/>
      <c r="DL3745" s="1"/>
      <c r="DM3745" s="1"/>
    </row>
    <row r="3746" spans="1:117" x14ac:dyDescent="0.2">
      <c r="A3746" s="105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37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2"/>
      <c r="DH3746" s="1"/>
      <c r="DI3746" s="1"/>
      <c r="DJ3746" s="1"/>
      <c r="DK3746" s="1"/>
      <c r="DL3746" s="1"/>
      <c r="DM3746" s="1"/>
    </row>
    <row r="3747" spans="1:117" x14ac:dyDescent="0.2">
      <c r="A3747" s="105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37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2"/>
      <c r="DH3747" s="1"/>
      <c r="DI3747" s="1"/>
      <c r="DJ3747" s="1"/>
      <c r="DK3747" s="1"/>
      <c r="DL3747" s="1"/>
      <c r="DM3747" s="1"/>
    </row>
    <row r="3748" spans="1:117" x14ac:dyDescent="0.2">
      <c r="A3748" s="105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37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2"/>
      <c r="DH3748" s="1"/>
      <c r="DI3748" s="1"/>
      <c r="DJ3748" s="1"/>
      <c r="DK3748" s="1"/>
      <c r="DL3748" s="1"/>
      <c r="DM3748" s="1"/>
    </row>
    <row r="3749" spans="1:117" x14ac:dyDescent="0.2">
      <c r="A3749" s="105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37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2"/>
      <c r="DH3749" s="1"/>
      <c r="DI3749" s="1"/>
      <c r="DJ3749" s="1"/>
      <c r="DK3749" s="1"/>
      <c r="DL3749" s="1"/>
      <c r="DM3749" s="1"/>
    </row>
    <row r="3750" spans="1:117" x14ac:dyDescent="0.2">
      <c r="A3750" s="105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37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2"/>
      <c r="DH3750" s="1"/>
      <c r="DI3750" s="1"/>
      <c r="DJ3750" s="1"/>
      <c r="DK3750" s="1"/>
      <c r="DL3750" s="1"/>
      <c r="DM3750" s="1"/>
    </row>
    <row r="3751" spans="1:117" x14ac:dyDescent="0.2">
      <c r="A3751" s="105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37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2"/>
      <c r="DH3751" s="1"/>
      <c r="DI3751" s="1"/>
      <c r="DJ3751" s="1"/>
      <c r="DK3751" s="1"/>
      <c r="DL3751" s="1"/>
      <c r="DM3751" s="1"/>
    </row>
    <row r="3752" spans="1:117" x14ac:dyDescent="0.2">
      <c r="A3752" s="105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37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2"/>
      <c r="DH3752" s="1"/>
      <c r="DI3752" s="1"/>
      <c r="DJ3752" s="1"/>
      <c r="DK3752" s="1"/>
      <c r="DL3752" s="1"/>
      <c r="DM3752" s="1"/>
    </row>
    <row r="3753" spans="1:117" x14ac:dyDescent="0.2">
      <c r="A3753" s="105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37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2"/>
      <c r="DH3753" s="1"/>
      <c r="DI3753" s="1"/>
      <c r="DJ3753" s="1"/>
      <c r="DK3753" s="1"/>
      <c r="DL3753" s="1"/>
      <c r="DM3753" s="1"/>
    </row>
    <row r="3754" spans="1:117" x14ac:dyDescent="0.2">
      <c r="A3754" s="105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37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2"/>
      <c r="DH3754" s="1"/>
      <c r="DI3754" s="1"/>
      <c r="DJ3754" s="1"/>
      <c r="DK3754" s="1"/>
      <c r="DL3754" s="1"/>
      <c r="DM3754" s="1"/>
    </row>
    <row r="3755" spans="1:117" x14ac:dyDescent="0.2">
      <c r="A3755" s="105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37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2"/>
      <c r="DH3755" s="1"/>
      <c r="DI3755" s="1"/>
      <c r="DJ3755" s="1"/>
      <c r="DK3755" s="1"/>
      <c r="DL3755" s="1"/>
      <c r="DM3755" s="1"/>
    </row>
    <row r="3756" spans="1:117" x14ac:dyDescent="0.2">
      <c r="A3756" s="105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37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2"/>
      <c r="DH3756" s="1"/>
      <c r="DI3756" s="1"/>
      <c r="DJ3756" s="1"/>
      <c r="DK3756" s="1"/>
      <c r="DL3756" s="1"/>
      <c r="DM3756" s="1"/>
    </row>
    <row r="3757" spans="1:117" x14ac:dyDescent="0.2">
      <c r="A3757" s="105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37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2"/>
      <c r="DH3757" s="1"/>
      <c r="DI3757" s="1"/>
      <c r="DJ3757" s="1"/>
      <c r="DK3757" s="1"/>
      <c r="DL3757" s="1"/>
      <c r="DM3757" s="1"/>
    </row>
    <row r="3758" spans="1:117" x14ac:dyDescent="0.2">
      <c r="A3758" s="105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37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2"/>
      <c r="DH3758" s="1"/>
      <c r="DI3758" s="1"/>
      <c r="DJ3758" s="1"/>
      <c r="DK3758" s="1"/>
      <c r="DL3758" s="1"/>
      <c r="DM3758" s="1"/>
    </row>
    <row r="3759" spans="1:117" x14ac:dyDescent="0.2">
      <c r="A3759" s="105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37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2"/>
      <c r="DH3759" s="1"/>
      <c r="DI3759" s="1"/>
      <c r="DJ3759" s="1"/>
      <c r="DK3759" s="1"/>
      <c r="DL3759" s="1"/>
      <c r="DM3759" s="1"/>
    </row>
    <row r="3760" spans="1:117" x14ac:dyDescent="0.2">
      <c r="A3760" s="105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37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2"/>
      <c r="DH3760" s="1"/>
      <c r="DI3760" s="1"/>
      <c r="DJ3760" s="1"/>
      <c r="DK3760" s="1"/>
      <c r="DL3760" s="1"/>
      <c r="DM3760" s="1"/>
    </row>
    <row r="3761" spans="1:117" x14ac:dyDescent="0.2">
      <c r="A3761" s="105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37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2"/>
      <c r="DH3761" s="1"/>
      <c r="DI3761" s="1"/>
      <c r="DJ3761" s="1"/>
      <c r="DK3761" s="1"/>
      <c r="DL3761" s="1"/>
      <c r="DM3761" s="1"/>
    </row>
    <row r="3762" spans="1:117" x14ac:dyDescent="0.2">
      <c r="A3762" s="105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37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2"/>
      <c r="DH3762" s="1"/>
      <c r="DI3762" s="1"/>
      <c r="DJ3762" s="1"/>
      <c r="DK3762" s="1"/>
      <c r="DL3762" s="1"/>
      <c r="DM3762" s="1"/>
    </row>
    <row r="3763" spans="1:117" x14ac:dyDescent="0.2">
      <c r="A3763" s="105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37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2"/>
      <c r="DH3763" s="1"/>
      <c r="DI3763" s="1"/>
      <c r="DJ3763" s="1"/>
      <c r="DK3763" s="1"/>
      <c r="DL3763" s="1"/>
      <c r="DM3763" s="1"/>
    </row>
    <row r="3764" spans="1:117" x14ac:dyDescent="0.2">
      <c r="A3764" s="105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37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2"/>
      <c r="DH3764" s="1"/>
      <c r="DI3764" s="1"/>
      <c r="DJ3764" s="1"/>
      <c r="DK3764" s="1"/>
      <c r="DL3764" s="1"/>
      <c r="DM3764" s="1"/>
    </row>
    <row r="3765" spans="1:117" x14ac:dyDescent="0.2">
      <c r="A3765" s="105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37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2"/>
      <c r="DH3765" s="1"/>
      <c r="DI3765" s="1"/>
      <c r="DJ3765" s="1"/>
      <c r="DK3765" s="1"/>
      <c r="DL3765" s="1"/>
      <c r="DM3765" s="1"/>
    </row>
    <row r="3766" spans="1:117" x14ac:dyDescent="0.2">
      <c r="A3766" s="105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37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2"/>
      <c r="DH3766" s="1"/>
      <c r="DI3766" s="1"/>
      <c r="DJ3766" s="1"/>
      <c r="DK3766" s="1"/>
      <c r="DL3766" s="1"/>
      <c r="DM3766" s="1"/>
    </row>
    <row r="3767" spans="1:117" x14ac:dyDescent="0.2">
      <c r="A3767" s="105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37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2"/>
      <c r="DH3767" s="1"/>
      <c r="DI3767" s="1"/>
      <c r="DJ3767" s="1"/>
      <c r="DK3767" s="1"/>
      <c r="DL3767" s="1"/>
      <c r="DM3767" s="1"/>
    </row>
    <row r="3768" spans="1:117" x14ac:dyDescent="0.2">
      <c r="A3768" s="105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37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2"/>
      <c r="DH3768" s="1"/>
      <c r="DI3768" s="1"/>
      <c r="DJ3768" s="1"/>
      <c r="DK3768" s="1"/>
      <c r="DL3768" s="1"/>
      <c r="DM3768" s="1"/>
    </row>
    <row r="3769" spans="1:117" x14ac:dyDescent="0.2">
      <c r="A3769" s="105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37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2"/>
      <c r="DH3769" s="1"/>
      <c r="DI3769" s="1"/>
      <c r="DJ3769" s="1"/>
      <c r="DK3769" s="1"/>
      <c r="DL3769" s="1"/>
      <c r="DM3769" s="1"/>
    </row>
    <row r="3770" spans="1:117" x14ac:dyDescent="0.2">
      <c r="A3770" s="105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37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2"/>
      <c r="DH3770" s="1"/>
      <c r="DI3770" s="1"/>
      <c r="DJ3770" s="1"/>
      <c r="DK3770" s="1"/>
      <c r="DL3770" s="1"/>
      <c r="DM3770" s="1"/>
    </row>
    <row r="3771" spans="1:117" x14ac:dyDescent="0.2">
      <c r="A3771" s="105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37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2"/>
      <c r="DH3771" s="1"/>
      <c r="DI3771" s="1"/>
      <c r="DJ3771" s="1"/>
      <c r="DK3771" s="1"/>
      <c r="DL3771" s="1"/>
      <c r="DM3771" s="1"/>
    </row>
    <row r="3772" spans="1:117" x14ac:dyDescent="0.2">
      <c r="A3772" s="105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37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2"/>
      <c r="DH3772" s="1"/>
      <c r="DI3772" s="1"/>
      <c r="DJ3772" s="1"/>
      <c r="DK3772" s="1"/>
      <c r="DL3772" s="1"/>
      <c r="DM3772" s="1"/>
    </row>
    <row r="3773" spans="1:117" x14ac:dyDescent="0.2">
      <c r="A3773" s="105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37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2"/>
      <c r="DH3773" s="1"/>
      <c r="DI3773" s="1"/>
      <c r="DJ3773" s="1"/>
      <c r="DK3773" s="1"/>
      <c r="DL3773" s="1"/>
      <c r="DM3773" s="1"/>
    </row>
    <row r="3774" spans="1:117" x14ac:dyDescent="0.2">
      <c r="A3774" s="105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37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2"/>
      <c r="DH3774" s="1"/>
      <c r="DI3774" s="1"/>
      <c r="DJ3774" s="1"/>
      <c r="DK3774" s="1"/>
      <c r="DL3774" s="1"/>
      <c r="DM3774" s="1"/>
    </row>
    <row r="3775" spans="1:117" x14ac:dyDescent="0.2">
      <c r="A3775" s="105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37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2"/>
      <c r="DH3775" s="1"/>
      <c r="DI3775" s="1"/>
      <c r="DJ3775" s="1"/>
      <c r="DK3775" s="1"/>
      <c r="DL3775" s="1"/>
      <c r="DM3775" s="1"/>
    </row>
    <row r="3776" spans="1:117" x14ac:dyDescent="0.2">
      <c r="A3776" s="105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37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2"/>
      <c r="DH3776" s="1"/>
      <c r="DI3776" s="1"/>
      <c r="DJ3776" s="1"/>
      <c r="DK3776" s="1"/>
      <c r="DL3776" s="1"/>
      <c r="DM3776" s="1"/>
    </row>
    <row r="3777" spans="1:117" x14ac:dyDescent="0.2">
      <c r="A3777" s="105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37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2"/>
      <c r="DH3777" s="1"/>
      <c r="DI3777" s="1"/>
      <c r="DJ3777" s="1"/>
      <c r="DK3777" s="1"/>
      <c r="DL3777" s="1"/>
      <c r="DM3777" s="1"/>
    </row>
    <row r="3778" spans="1:117" x14ac:dyDescent="0.2">
      <c r="A3778" s="105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37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2"/>
      <c r="DH3778" s="1"/>
      <c r="DI3778" s="1"/>
      <c r="DJ3778" s="1"/>
      <c r="DK3778" s="1"/>
      <c r="DL3778" s="1"/>
      <c r="DM3778" s="1"/>
    </row>
    <row r="3779" spans="1:117" x14ac:dyDescent="0.2">
      <c r="A3779" s="105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37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2"/>
      <c r="DH3779" s="1"/>
      <c r="DI3779" s="1"/>
      <c r="DJ3779" s="1"/>
      <c r="DK3779" s="1"/>
      <c r="DL3779" s="1"/>
      <c r="DM3779" s="1"/>
    </row>
    <row r="3780" spans="1:117" x14ac:dyDescent="0.2">
      <c r="A3780" s="105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37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2"/>
      <c r="DH3780" s="1"/>
      <c r="DI3780" s="1"/>
      <c r="DJ3780" s="1"/>
      <c r="DK3780" s="1"/>
      <c r="DL3780" s="1"/>
      <c r="DM3780" s="1"/>
    </row>
    <row r="3781" spans="1:117" x14ac:dyDescent="0.2">
      <c r="A3781" s="105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37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2"/>
      <c r="DH3781" s="1"/>
      <c r="DI3781" s="1"/>
      <c r="DJ3781" s="1"/>
      <c r="DK3781" s="1"/>
      <c r="DL3781" s="1"/>
      <c r="DM3781" s="1"/>
    </row>
    <row r="3782" spans="1:117" x14ac:dyDescent="0.2">
      <c r="A3782" s="105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37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2"/>
      <c r="DH3782" s="1"/>
      <c r="DI3782" s="1"/>
      <c r="DJ3782" s="1"/>
      <c r="DK3782" s="1"/>
      <c r="DL3782" s="1"/>
      <c r="DM3782" s="1"/>
    </row>
    <row r="3783" spans="1:117" x14ac:dyDescent="0.2">
      <c r="A3783" s="105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37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2"/>
      <c r="DH3783" s="1"/>
      <c r="DI3783" s="1"/>
      <c r="DJ3783" s="1"/>
      <c r="DK3783" s="1"/>
      <c r="DL3783" s="1"/>
      <c r="DM3783" s="1"/>
    </row>
    <row r="3784" spans="1:117" x14ac:dyDescent="0.2">
      <c r="A3784" s="105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37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2"/>
      <c r="DH3784" s="1"/>
      <c r="DI3784" s="1"/>
      <c r="DJ3784" s="1"/>
      <c r="DK3784" s="1"/>
      <c r="DL3784" s="1"/>
      <c r="DM3784" s="1"/>
    </row>
    <row r="3785" spans="1:117" x14ac:dyDescent="0.2">
      <c r="A3785" s="105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37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2"/>
      <c r="DH3785" s="1"/>
      <c r="DI3785" s="1"/>
      <c r="DJ3785" s="1"/>
      <c r="DK3785" s="1"/>
      <c r="DL3785" s="1"/>
      <c r="DM3785" s="1"/>
    </row>
    <row r="3786" spans="1:117" x14ac:dyDescent="0.2">
      <c r="A3786" s="105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37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2"/>
      <c r="DH3786" s="1"/>
      <c r="DI3786" s="1"/>
      <c r="DJ3786" s="1"/>
      <c r="DK3786" s="1"/>
      <c r="DL3786" s="1"/>
      <c r="DM3786" s="1"/>
    </row>
    <row r="3787" spans="1:117" x14ac:dyDescent="0.2">
      <c r="A3787" s="105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37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2"/>
      <c r="DH3787" s="1"/>
      <c r="DI3787" s="1"/>
      <c r="DJ3787" s="1"/>
      <c r="DK3787" s="1"/>
      <c r="DL3787" s="1"/>
      <c r="DM3787" s="1"/>
    </row>
    <row r="3788" spans="1:117" x14ac:dyDescent="0.2">
      <c r="A3788" s="105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37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2"/>
      <c r="DH3788" s="1"/>
      <c r="DI3788" s="1"/>
      <c r="DJ3788" s="1"/>
      <c r="DK3788" s="1"/>
      <c r="DL3788" s="1"/>
      <c r="DM3788" s="1"/>
    </row>
    <row r="3789" spans="1:117" x14ac:dyDescent="0.2">
      <c r="A3789" s="105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37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2"/>
      <c r="DH3789" s="1"/>
      <c r="DI3789" s="1"/>
      <c r="DJ3789" s="1"/>
      <c r="DK3789" s="1"/>
      <c r="DL3789" s="1"/>
      <c r="DM3789" s="1"/>
    </row>
    <row r="3790" spans="1:117" x14ac:dyDescent="0.2">
      <c r="A3790" s="105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37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2"/>
      <c r="DH3790" s="1"/>
      <c r="DI3790" s="1"/>
      <c r="DJ3790" s="1"/>
      <c r="DK3790" s="1"/>
      <c r="DL3790" s="1"/>
      <c r="DM3790" s="1"/>
    </row>
    <row r="3791" spans="1:117" x14ac:dyDescent="0.2">
      <c r="A3791" s="105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37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2"/>
      <c r="DH3791" s="1"/>
      <c r="DI3791" s="1"/>
      <c r="DJ3791" s="1"/>
      <c r="DK3791" s="1"/>
      <c r="DL3791" s="1"/>
      <c r="DM3791" s="1"/>
    </row>
    <row r="3792" spans="1:117" x14ac:dyDescent="0.2">
      <c r="A3792" s="105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37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2"/>
      <c r="DH3792" s="1"/>
      <c r="DI3792" s="1"/>
      <c r="DJ3792" s="1"/>
      <c r="DK3792" s="1"/>
      <c r="DL3792" s="1"/>
      <c r="DM3792" s="1"/>
    </row>
    <row r="3793" spans="1:117" x14ac:dyDescent="0.2">
      <c r="A3793" s="105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37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2"/>
      <c r="DH3793" s="1"/>
      <c r="DI3793" s="1"/>
      <c r="DJ3793" s="1"/>
      <c r="DK3793" s="1"/>
      <c r="DL3793" s="1"/>
      <c r="DM3793" s="1"/>
    </row>
    <row r="3794" spans="1:117" x14ac:dyDescent="0.2">
      <c r="A3794" s="105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37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2"/>
      <c r="DH3794" s="1"/>
      <c r="DI3794" s="1"/>
      <c r="DJ3794" s="1"/>
      <c r="DK3794" s="1"/>
      <c r="DL3794" s="1"/>
      <c r="DM3794" s="1"/>
    </row>
    <row r="3795" spans="1:117" x14ac:dyDescent="0.2">
      <c r="A3795" s="105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37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2"/>
      <c r="DH3795" s="1"/>
      <c r="DI3795" s="1"/>
      <c r="DJ3795" s="1"/>
      <c r="DK3795" s="1"/>
      <c r="DL3795" s="1"/>
      <c r="DM3795" s="1"/>
    </row>
    <row r="3796" spans="1:117" x14ac:dyDescent="0.2">
      <c r="A3796" s="105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37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2"/>
      <c r="DH3796" s="1"/>
      <c r="DI3796" s="1"/>
      <c r="DJ3796" s="1"/>
      <c r="DK3796" s="1"/>
      <c r="DL3796" s="1"/>
      <c r="DM3796" s="1"/>
    </row>
    <row r="3797" spans="1:117" x14ac:dyDescent="0.2">
      <c r="A3797" s="105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37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2"/>
      <c r="DH3797" s="1"/>
      <c r="DI3797" s="1"/>
      <c r="DJ3797" s="1"/>
      <c r="DK3797" s="1"/>
      <c r="DL3797" s="1"/>
      <c r="DM3797" s="1"/>
    </row>
    <row r="3798" spans="1:117" x14ac:dyDescent="0.2">
      <c r="A3798" s="105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37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2"/>
      <c r="DH3798" s="1"/>
      <c r="DI3798" s="1"/>
      <c r="DJ3798" s="1"/>
      <c r="DK3798" s="1"/>
      <c r="DL3798" s="1"/>
      <c r="DM3798" s="1"/>
    </row>
    <row r="3799" spans="1:117" x14ac:dyDescent="0.2">
      <c r="A3799" s="105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37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2"/>
      <c r="DH3799" s="1"/>
      <c r="DI3799" s="1"/>
      <c r="DJ3799" s="1"/>
      <c r="DK3799" s="1"/>
      <c r="DL3799" s="1"/>
      <c r="DM3799" s="1"/>
    </row>
    <row r="3800" spans="1:117" x14ac:dyDescent="0.2">
      <c r="A3800" s="105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37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2"/>
      <c r="DH3800" s="1"/>
      <c r="DI3800" s="1"/>
      <c r="DJ3800" s="1"/>
      <c r="DK3800" s="1"/>
      <c r="DL3800" s="1"/>
      <c r="DM3800" s="1"/>
    </row>
    <row r="3801" spans="1:117" x14ac:dyDescent="0.2">
      <c r="A3801" s="105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37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2"/>
      <c r="DH3801" s="1"/>
      <c r="DI3801" s="1"/>
      <c r="DJ3801" s="1"/>
      <c r="DK3801" s="1"/>
      <c r="DL3801" s="1"/>
      <c r="DM3801" s="1"/>
    </row>
    <row r="3802" spans="1:117" x14ac:dyDescent="0.2">
      <c r="A3802" s="105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37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2"/>
      <c r="DH3802" s="1"/>
      <c r="DI3802" s="1"/>
      <c r="DJ3802" s="1"/>
      <c r="DK3802" s="1"/>
      <c r="DL3802" s="1"/>
      <c r="DM3802" s="1"/>
    </row>
    <row r="3803" spans="1:117" x14ac:dyDescent="0.2">
      <c r="A3803" s="105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37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2"/>
      <c r="DH3803" s="1"/>
      <c r="DI3803" s="1"/>
      <c r="DJ3803" s="1"/>
      <c r="DK3803" s="1"/>
      <c r="DL3803" s="1"/>
      <c r="DM3803" s="1"/>
    </row>
    <row r="3804" spans="1:117" x14ac:dyDescent="0.2">
      <c r="A3804" s="105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37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2"/>
      <c r="DH3804" s="1"/>
      <c r="DI3804" s="1"/>
      <c r="DJ3804" s="1"/>
      <c r="DK3804" s="1"/>
      <c r="DL3804" s="1"/>
      <c r="DM3804" s="1"/>
    </row>
    <row r="3805" spans="1:117" x14ac:dyDescent="0.2">
      <c r="A3805" s="105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37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2"/>
      <c r="DH3805" s="1"/>
      <c r="DI3805" s="1"/>
      <c r="DJ3805" s="1"/>
      <c r="DK3805" s="1"/>
      <c r="DL3805" s="1"/>
      <c r="DM3805" s="1"/>
    </row>
    <row r="3806" spans="1:117" x14ac:dyDescent="0.2">
      <c r="A3806" s="105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37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2"/>
      <c r="DH3806" s="1"/>
      <c r="DI3806" s="1"/>
      <c r="DJ3806" s="1"/>
      <c r="DK3806" s="1"/>
      <c r="DL3806" s="1"/>
      <c r="DM3806" s="1"/>
    </row>
    <row r="3807" spans="1:117" x14ac:dyDescent="0.2">
      <c r="A3807" s="105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37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2"/>
      <c r="DH3807" s="1"/>
      <c r="DI3807" s="1"/>
      <c r="DJ3807" s="1"/>
      <c r="DK3807" s="1"/>
      <c r="DL3807" s="1"/>
      <c r="DM3807" s="1"/>
    </row>
    <row r="3808" spans="1:117" x14ac:dyDescent="0.2">
      <c r="A3808" s="105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37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2"/>
      <c r="DH3808" s="1"/>
      <c r="DI3808" s="1"/>
      <c r="DJ3808" s="1"/>
      <c r="DK3808" s="1"/>
      <c r="DL3808" s="1"/>
      <c r="DM3808" s="1"/>
    </row>
    <row r="3809" spans="1:117" x14ac:dyDescent="0.2">
      <c r="A3809" s="105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37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2"/>
      <c r="DH3809" s="1"/>
      <c r="DI3809" s="1"/>
      <c r="DJ3809" s="1"/>
      <c r="DK3809" s="1"/>
      <c r="DL3809" s="1"/>
      <c r="DM3809" s="1"/>
    </row>
    <row r="3810" spans="1:117" x14ac:dyDescent="0.2">
      <c r="A3810" s="105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37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2"/>
      <c r="DH3810" s="1"/>
      <c r="DI3810" s="1"/>
      <c r="DJ3810" s="1"/>
      <c r="DK3810" s="1"/>
      <c r="DL3810" s="1"/>
      <c r="DM3810" s="1"/>
    </row>
    <row r="3811" spans="1:117" x14ac:dyDescent="0.2">
      <c r="A3811" s="105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37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2"/>
      <c r="DH3811" s="1"/>
      <c r="DI3811" s="1"/>
      <c r="DJ3811" s="1"/>
      <c r="DK3811" s="1"/>
      <c r="DL3811" s="1"/>
      <c r="DM3811" s="1"/>
    </row>
    <row r="3812" spans="1:117" x14ac:dyDescent="0.2">
      <c r="A3812" s="105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37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2"/>
      <c r="DH3812" s="1"/>
      <c r="DI3812" s="1"/>
      <c r="DJ3812" s="1"/>
      <c r="DK3812" s="1"/>
      <c r="DL3812" s="1"/>
      <c r="DM3812" s="1"/>
    </row>
    <row r="3813" spans="1:117" x14ac:dyDescent="0.2">
      <c r="A3813" s="105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37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2"/>
      <c r="DH3813" s="1"/>
      <c r="DI3813" s="1"/>
      <c r="DJ3813" s="1"/>
      <c r="DK3813" s="1"/>
      <c r="DL3813" s="1"/>
      <c r="DM3813" s="1"/>
    </row>
    <row r="3814" spans="1:117" x14ac:dyDescent="0.2">
      <c r="A3814" s="105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37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2"/>
      <c r="DH3814" s="1"/>
      <c r="DI3814" s="1"/>
      <c r="DJ3814" s="1"/>
      <c r="DK3814" s="1"/>
      <c r="DL3814" s="1"/>
      <c r="DM3814" s="1"/>
    </row>
    <row r="3815" spans="1:117" x14ac:dyDescent="0.2">
      <c r="A3815" s="105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37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2"/>
      <c r="DH3815" s="1"/>
      <c r="DI3815" s="1"/>
      <c r="DJ3815" s="1"/>
      <c r="DK3815" s="1"/>
      <c r="DL3815" s="1"/>
      <c r="DM3815" s="1"/>
    </row>
    <row r="3816" spans="1:117" x14ac:dyDescent="0.2">
      <c r="A3816" s="105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37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2"/>
      <c r="DH3816" s="1"/>
      <c r="DI3816" s="1"/>
      <c r="DJ3816" s="1"/>
      <c r="DK3816" s="1"/>
      <c r="DL3816" s="1"/>
      <c r="DM3816" s="1"/>
    </row>
    <row r="3817" spans="1:117" x14ac:dyDescent="0.2">
      <c r="A3817" s="105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37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2"/>
      <c r="DH3817" s="1"/>
      <c r="DI3817" s="1"/>
      <c r="DJ3817" s="1"/>
      <c r="DK3817" s="1"/>
      <c r="DL3817" s="1"/>
      <c r="DM3817" s="1"/>
    </row>
    <row r="3818" spans="1:117" x14ac:dyDescent="0.2">
      <c r="A3818" s="105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37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2"/>
      <c r="DH3818" s="1"/>
      <c r="DI3818" s="1"/>
      <c r="DJ3818" s="1"/>
      <c r="DK3818" s="1"/>
      <c r="DL3818" s="1"/>
      <c r="DM3818" s="1"/>
    </row>
    <row r="3819" spans="1:117" x14ac:dyDescent="0.2">
      <c r="A3819" s="105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37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2"/>
      <c r="DH3819" s="1"/>
      <c r="DI3819" s="1"/>
      <c r="DJ3819" s="1"/>
      <c r="DK3819" s="1"/>
      <c r="DL3819" s="1"/>
      <c r="DM3819" s="1"/>
    </row>
    <row r="3820" spans="1:117" x14ac:dyDescent="0.2">
      <c r="A3820" s="105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37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2"/>
      <c r="DH3820" s="1"/>
      <c r="DI3820" s="1"/>
      <c r="DJ3820" s="1"/>
      <c r="DK3820" s="1"/>
      <c r="DL3820" s="1"/>
      <c r="DM3820" s="1"/>
    </row>
    <row r="3821" spans="1:117" x14ac:dyDescent="0.2">
      <c r="A3821" s="105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37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2"/>
      <c r="DH3821" s="1"/>
      <c r="DI3821" s="1"/>
      <c r="DJ3821" s="1"/>
      <c r="DK3821" s="1"/>
      <c r="DL3821" s="1"/>
      <c r="DM3821" s="1"/>
    </row>
    <row r="3822" spans="1:117" x14ac:dyDescent="0.2">
      <c r="A3822" s="105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37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2"/>
      <c r="DH3822" s="1"/>
      <c r="DI3822" s="1"/>
      <c r="DJ3822" s="1"/>
      <c r="DK3822" s="1"/>
      <c r="DL3822" s="1"/>
      <c r="DM3822" s="1"/>
    </row>
    <row r="3823" spans="1:117" x14ac:dyDescent="0.2">
      <c r="A3823" s="105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37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2"/>
      <c r="DH3823" s="1"/>
      <c r="DI3823" s="1"/>
      <c r="DJ3823" s="1"/>
      <c r="DK3823" s="1"/>
      <c r="DL3823" s="1"/>
      <c r="DM3823" s="1"/>
    </row>
    <row r="3824" spans="1:117" x14ac:dyDescent="0.2">
      <c r="A3824" s="105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37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2"/>
      <c r="DH3824" s="1"/>
      <c r="DI3824" s="1"/>
      <c r="DJ3824" s="1"/>
      <c r="DK3824" s="1"/>
      <c r="DL3824" s="1"/>
      <c r="DM3824" s="1"/>
    </row>
    <row r="3825" spans="1:117" x14ac:dyDescent="0.2">
      <c r="A3825" s="105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37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2"/>
      <c r="DH3825" s="1"/>
      <c r="DI3825" s="1"/>
      <c r="DJ3825" s="1"/>
      <c r="DK3825" s="1"/>
      <c r="DL3825" s="1"/>
      <c r="DM3825" s="1"/>
    </row>
    <row r="3826" spans="1:117" x14ac:dyDescent="0.2">
      <c r="A3826" s="105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37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2"/>
      <c r="DH3826" s="1"/>
      <c r="DI3826" s="1"/>
      <c r="DJ3826" s="1"/>
      <c r="DK3826" s="1"/>
      <c r="DL3826" s="1"/>
      <c r="DM3826" s="1"/>
    </row>
    <row r="3827" spans="1:117" x14ac:dyDescent="0.2">
      <c r="A3827" s="105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37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2"/>
      <c r="DH3827" s="1"/>
      <c r="DI3827" s="1"/>
      <c r="DJ3827" s="1"/>
      <c r="DK3827" s="1"/>
      <c r="DL3827" s="1"/>
      <c r="DM3827" s="1"/>
    </row>
    <row r="3828" spans="1:117" x14ac:dyDescent="0.2">
      <c r="A3828" s="105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37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2"/>
      <c r="DH3828" s="1"/>
      <c r="DI3828" s="1"/>
      <c r="DJ3828" s="1"/>
      <c r="DK3828" s="1"/>
      <c r="DL3828" s="1"/>
      <c r="DM3828" s="1"/>
    </row>
    <row r="3829" spans="1:117" x14ac:dyDescent="0.2">
      <c r="A3829" s="105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37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2"/>
      <c r="DH3829" s="1"/>
      <c r="DI3829" s="1"/>
      <c r="DJ3829" s="1"/>
      <c r="DK3829" s="1"/>
      <c r="DL3829" s="1"/>
      <c r="DM3829" s="1"/>
    </row>
    <row r="3830" spans="1:117" x14ac:dyDescent="0.2">
      <c r="A3830" s="105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37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2"/>
      <c r="DH3830" s="1"/>
      <c r="DI3830" s="1"/>
      <c r="DJ3830" s="1"/>
      <c r="DK3830" s="1"/>
      <c r="DL3830" s="1"/>
      <c r="DM3830" s="1"/>
    </row>
    <row r="3831" spans="1:117" x14ac:dyDescent="0.2">
      <c r="A3831" s="105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37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2"/>
      <c r="DH3831" s="1"/>
      <c r="DI3831" s="1"/>
      <c r="DJ3831" s="1"/>
      <c r="DK3831" s="1"/>
      <c r="DL3831" s="1"/>
      <c r="DM3831" s="1"/>
    </row>
    <row r="3832" spans="1:117" x14ac:dyDescent="0.2">
      <c r="A3832" s="105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37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2"/>
      <c r="DH3832" s="1"/>
      <c r="DI3832" s="1"/>
      <c r="DJ3832" s="1"/>
      <c r="DK3832" s="1"/>
      <c r="DL3832" s="1"/>
      <c r="DM3832" s="1"/>
    </row>
    <row r="3833" spans="1:117" x14ac:dyDescent="0.2">
      <c r="A3833" s="105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37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2"/>
      <c r="DH3833" s="1"/>
      <c r="DI3833" s="1"/>
      <c r="DJ3833" s="1"/>
      <c r="DK3833" s="1"/>
      <c r="DL3833" s="1"/>
      <c r="DM3833" s="1"/>
    </row>
    <row r="3834" spans="1:117" x14ac:dyDescent="0.2">
      <c r="A3834" s="105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37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2"/>
      <c r="DH3834" s="1"/>
      <c r="DI3834" s="1"/>
      <c r="DJ3834" s="1"/>
      <c r="DK3834" s="1"/>
      <c r="DL3834" s="1"/>
      <c r="DM3834" s="1"/>
    </row>
    <row r="3835" spans="1:117" x14ac:dyDescent="0.2">
      <c r="A3835" s="105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37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2"/>
      <c r="DH3835" s="1"/>
      <c r="DI3835" s="1"/>
      <c r="DJ3835" s="1"/>
      <c r="DK3835" s="1"/>
      <c r="DL3835" s="1"/>
      <c r="DM3835" s="1"/>
    </row>
    <row r="3836" spans="1:117" x14ac:dyDescent="0.2">
      <c r="A3836" s="105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37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2"/>
      <c r="DH3836" s="1"/>
      <c r="DI3836" s="1"/>
      <c r="DJ3836" s="1"/>
      <c r="DK3836" s="1"/>
      <c r="DL3836" s="1"/>
      <c r="DM3836" s="1"/>
    </row>
    <row r="3837" spans="1:117" x14ac:dyDescent="0.2">
      <c r="A3837" s="105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37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2"/>
      <c r="DH3837" s="1"/>
      <c r="DI3837" s="1"/>
      <c r="DJ3837" s="1"/>
      <c r="DK3837" s="1"/>
      <c r="DL3837" s="1"/>
      <c r="DM3837" s="1"/>
    </row>
    <row r="3838" spans="1:117" x14ac:dyDescent="0.2">
      <c r="A3838" s="105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37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2"/>
      <c r="DH3838" s="1"/>
      <c r="DI3838" s="1"/>
      <c r="DJ3838" s="1"/>
      <c r="DK3838" s="1"/>
      <c r="DL3838" s="1"/>
      <c r="DM3838" s="1"/>
    </row>
    <row r="3839" spans="1:117" x14ac:dyDescent="0.2">
      <c r="A3839" s="105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37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2"/>
      <c r="DH3839" s="1"/>
      <c r="DI3839" s="1"/>
      <c r="DJ3839" s="1"/>
      <c r="DK3839" s="1"/>
      <c r="DL3839" s="1"/>
      <c r="DM3839" s="1"/>
    </row>
    <row r="3840" spans="1:117" x14ac:dyDescent="0.2">
      <c r="A3840" s="105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37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2"/>
      <c r="DH3840" s="1"/>
      <c r="DI3840" s="1"/>
      <c r="DJ3840" s="1"/>
      <c r="DK3840" s="1"/>
      <c r="DL3840" s="1"/>
      <c r="DM3840" s="1"/>
    </row>
    <row r="3841" spans="1:117" x14ac:dyDescent="0.2">
      <c r="A3841" s="105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37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2"/>
      <c r="DH3841" s="1"/>
      <c r="DI3841" s="1"/>
      <c r="DJ3841" s="1"/>
      <c r="DK3841" s="1"/>
      <c r="DL3841" s="1"/>
      <c r="DM3841" s="1"/>
    </row>
    <row r="3842" spans="1:117" x14ac:dyDescent="0.2">
      <c r="A3842" s="105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37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2"/>
      <c r="DH3842" s="1"/>
      <c r="DI3842" s="1"/>
      <c r="DJ3842" s="1"/>
      <c r="DK3842" s="1"/>
      <c r="DL3842" s="1"/>
      <c r="DM3842" s="1"/>
    </row>
    <row r="3843" spans="1:117" x14ac:dyDescent="0.2">
      <c r="A3843" s="105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37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2"/>
      <c r="DH3843" s="1"/>
      <c r="DI3843" s="1"/>
      <c r="DJ3843" s="1"/>
      <c r="DK3843" s="1"/>
      <c r="DL3843" s="1"/>
      <c r="DM3843" s="1"/>
    </row>
    <row r="3844" spans="1:117" x14ac:dyDescent="0.2">
      <c r="A3844" s="105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37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2"/>
      <c r="DH3844" s="1"/>
      <c r="DI3844" s="1"/>
      <c r="DJ3844" s="1"/>
      <c r="DK3844" s="1"/>
      <c r="DL3844" s="1"/>
      <c r="DM3844" s="1"/>
    </row>
    <row r="3845" spans="1:117" x14ac:dyDescent="0.2">
      <c r="A3845" s="105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37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2"/>
      <c r="DH3845" s="1"/>
      <c r="DI3845" s="1"/>
      <c r="DJ3845" s="1"/>
      <c r="DK3845" s="1"/>
      <c r="DL3845" s="1"/>
      <c r="DM3845" s="1"/>
    </row>
    <row r="3846" spans="1:117" x14ac:dyDescent="0.2">
      <c r="A3846" s="105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37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2"/>
      <c r="DH3846" s="1"/>
      <c r="DI3846" s="1"/>
      <c r="DJ3846" s="1"/>
      <c r="DK3846" s="1"/>
      <c r="DL3846" s="1"/>
      <c r="DM3846" s="1"/>
    </row>
    <row r="3847" spans="1:117" x14ac:dyDescent="0.2">
      <c r="A3847" s="105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37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2"/>
      <c r="DH3847" s="1"/>
      <c r="DI3847" s="1"/>
      <c r="DJ3847" s="1"/>
      <c r="DK3847" s="1"/>
      <c r="DL3847" s="1"/>
      <c r="DM3847" s="1"/>
    </row>
    <row r="3848" spans="1:117" x14ac:dyDescent="0.2">
      <c r="A3848" s="105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37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2"/>
      <c r="DH3848" s="1"/>
      <c r="DI3848" s="1"/>
      <c r="DJ3848" s="1"/>
      <c r="DK3848" s="1"/>
      <c r="DL3848" s="1"/>
      <c r="DM3848" s="1"/>
    </row>
    <row r="3849" spans="1:117" x14ac:dyDescent="0.2">
      <c r="A3849" s="105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37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2"/>
      <c r="DH3849" s="1"/>
      <c r="DI3849" s="1"/>
      <c r="DJ3849" s="1"/>
      <c r="DK3849" s="1"/>
      <c r="DL3849" s="1"/>
      <c r="DM3849" s="1"/>
    </row>
    <row r="3850" spans="1:117" x14ac:dyDescent="0.2">
      <c r="A3850" s="105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37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2"/>
      <c r="DH3850" s="1"/>
      <c r="DI3850" s="1"/>
      <c r="DJ3850" s="1"/>
      <c r="DK3850" s="1"/>
      <c r="DL3850" s="1"/>
      <c r="DM3850" s="1"/>
    </row>
    <row r="3851" spans="1:117" x14ac:dyDescent="0.2">
      <c r="A3851" s="105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37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2"/>
      <c r="DH3851" s="1"/>
      <c r="DI3851" s="1"/>
      <c r="DJ3851" s="1"/>
      <c r="DK3851" s="1"/>
      <c r="DL3851" s="1"/>
      <c r="DM3851" s="1"/>
    </row>
    <row r="3852" spans="1:117" x14ac:dyDescent="0.2">
      <c r="A3852" s="105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37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2"/>
      <c r="DH3852" s="1"/>
      <c r="DI3852" s="1"/>
      <c r="DJ3852" s="1"/>
      <c r="DK3852" s="1"/>
      <c r="DL3852" s="1"/>
      <c r="DM3852" s="1"/>
    </row>
    <row r="3853" spans="1:117" x14ac:dyDescent="0.2">
      <c r="A3853" s="105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37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2"/>
      <c r="DH3853" s="1"/>
      <c r="DI3853" s="1"/>
      <c r="DJ3853" s="1"/>
      <c r="DK3853" s="1"/>
      <c r="DL3853" s="1"/>
      <c r="DM3853" s="1"/>
    </row>
    <row r="3854" spans="1:117" x14ac:dyDescent="0.2">
      <c r="A3854" s="105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37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2"/>
      <c r="DH3854" s="1"/>
      <c r="DI3854" s="1"/>
      <c r="DJ3854" s="1"/>
      <c r="DK3854" s="1"/>
      <c r="DL3854" s="1"/>
      <c r="DM3854" s="1"/>
    </row>
    <row r="3855" spans="1:117" x14ac:dyDescent="0.2">
      <c r="A3855" s="105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37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2"/>
      <c r="DH3855" s="1"/>
      <c r="DI3855" s="1"/>
      <c r="DJ3855" s="1"/>
      <c r="DK3855" s="1"/>
      <c r="DL3855" s="1"/>
      <c r="DM3855" s="1"/>
    </row>
    <row r="3856" spans="1:117" x14ac:dyDescent="0.2">
      <c r="A3856" s="105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37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2"/>
      <c r="DH3856" s="1"/>
      <c r="DI3856" s="1"/>
      <c r="DJ3856" s="1"/>
      <c r="DK3856" s="1"/>
      <c r="DL3856" s="1"/>
      <c r="DM3856" s="1"/>
    </row>
    <row r="3857" spans="1:117" x14ac:dyDescent="0.2">
      <c r="A3857" s="105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37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2"/>
      <c r="DH3857" s="1"/>
      <c r="DI3857" s="1"/>
      <c r="DJ3857" s="1"/>
      <c r="DK3857" s="1"/>
      <c r="DL3857" s="1"/>
      <c r="DM3857" s="1"/>
    </row>
    <row r="3858" spans="1:117" x14ac:dyDescent="0.2">
      <c r="A3858" s="105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37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2"/>
      <c r="DH3858" s="1"/>
      <c r="DI3858" s="1"/>
      <c r="DJ3858" s="1"/>
      <c r="DK3858" s="1"/>
      <c r="DL3858" s="1"/>
      <c r="DM3858" s="1"/>
    </row>
    <row r="3859" spans="1:117" x14ac:dyDescent="0.2">
      <c r="A3859" s="105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37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2"/>
      <c r="DH3859" s="1"/>
      <c r="DI3859" s="1"/>
      <c r="DJ3859" s="1"/>
      <c r="DK3859" s="1"/>
      <c r="DL3859" s="1"/>
      <c r="DM3859" s="1"/>
    </row>
    <row r="3860" spans="1:117" x14ac:dyDescent="0.2">
      <c r="A3860" s="105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37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2"/>
      <c r="DH3860" s="1"/>
      <c r="DI3860" s="1"/>
      <c r="DJ3860" s="1"/>
      <c r="DK3860" s="1"/>
      <c r="DL3860" s="1"/>
      <c r="DM3860" s="1"/>
    </row>
    <row r="3861" spans="1:117" x14ac:dyDescent="0.2">
      <c r="A3861" s="105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37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2"/>
      <c r="DH3861" s="1"/>
      <c r="DI3861" s="1"/>
      <c r="DJ3861" s="1"/>
      <c r="DK3861" s="1"/>
      <c r="DL3861" s="1"/>
      <c r="DM3861" s="1"/>
    </row>
    <row r="3862" spans="1:117" x14ac:dyDescent="0.2">
      <c r="A3862" s="105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37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2"/>
      <c r="DH3862" s="1"/>
      <c r="DI3862" s="1"/>
      <c r="DJ3862" s="1"/>
      <c r="DK3862" s="1"/>
      <c r="DL3862" s="1"/>
      <c r="DM3862" s="1"/>
    </row>
    <row r="3863" spans="1:117" x14ac:dyDescent="0.2">
      <c r="A3863" s="105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37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2"/>
      <c r="DH3863" s="1"/>
      <c r="DI3863" s="1"/>
      <c r="DJ3863" s="1"/>
      <c r="DK3863" s="1"/>
      <c r="DL3863" s="1"/>
      <c r="DM3863" s="1"/>
    </row>
    <row r="3864" spans="1:117" x14ac:dyDescent="0.2">
      <c r="A3864" s="105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37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2"/>
      <c r="DH3864" s="1"/>
      <c r="DI3864" s="1"/>
      <c r="DJ3864" s="1"/>
      <c r="DK3864" s="1"/>
      <c r="DL3864" s="1"/>
      <c r="DM3864" s="1"/>
    </row>
    <row r="3865" spans="1:117" x14ac:dyDescent="0.2">
      <c r="A3865" s="105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37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2"/>
      <c r="DH3865" s="1"/>
      <c r="DI3865" s="1"/>
      <c r="DJ3865" s="1"/>
      <c r="DK3865" s="1"/>
      <c r="DL3865" s="1"/>
      <c r="DM3865" s="1"/>
    </row>
    <row r="3866" spans="1:117" x14ac:dyDescent="0.2">
      <c r="A3866" s="105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37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2"/>
      <c r="DH3866" s="1"/>
      <c r="DI3866" s="1"/>
      <c r="DJ3866" s="1"/>
      <c r="DK3866" s="1"/>
      <c r="DL3866" s="1"/>
      <c r="DM3866" s="1"/>
    </row>
    <row r="3867" spans="1:117" x14ac:dyDescent="0.2">
      <c r="A3867" s="105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37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2"/>
      <c r="DH3867" s="1"/>
      <c r="DI3867" s="1"/>
      <c r="DJ3867" s="1"/>
      <c r="DK3867" s="1"/>
      <c r="DL3867" s="1"/>
      <c r="DM3867" s="1"/>
    </row>
    <row r="3868" spans="1:117" x14ac:dyDescent="0.2">
      <c r="A3868" s="105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37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2"/>
      <c r="DH3868" s="1"/>
      <c r="DI3868" s="1"/>
      <c r="DJ3868" s="1"/>
      <c r="DK3868" s="1"/>
      <c r="DL3868" s="1"/>
      <c r="DM3868" s="1"/>
    </row>
    <row r="3869" spans="1:117" x14ac:dyDescent="0.2">
      <c r="A3869" s="105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37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2"/>
      <c r="DH3869" s="1"/>
      <c r="DI3869" s="1"/>
      <c r="DJ3869" s="1"/>
      <c r="DK3869" s="1"/>
      <c r="DL3869" s="1"/>
      <c r="DM3869" s="1"/>
    </row>
    <row r="3870" spans="1:117" x14ac:dyDescent="0.2">
      <c r="A3870" s="105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37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2"/>
      <c r="DH3870" s="1"/>
      <c r="DI3870" s="1"/>
      <c r="DJ3870" s="1"/>
      <c r="DK3870" s="1"/>
      <c r="DL3870" s="1"/>
      <c r="DM3870" s="1"/>
    </row>
    <row r="3871" spans="1:117" x14ac:dyDescent="0.2">
      <c r="A3871" s="105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37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2"/>
      <c r="DH3871" s="1"/>
      <c r="DI3871" s="1"/>
      <c r="DJ3871" s="1"/>
      <c r="DK3871" s="1"/>
      <c r="DL3871" s="1"/>
      <c r="DM3871" s="1"/>
    </row>
    <row r="3872" spans="1:117" x14ac:dyDescent="0.2">
      <c r="A3872" s="105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37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2"/>
      <c r="DH3872" s="1"/>
      <c r="DI3872" s="1"/>
      <c r="DJ3872" s="1"/>
      <c r="DK3872" s="1"/>
      <c r="DL3872" s="1"/>
      <c r="DM3872" s="1"/>
    </row>
    <row r="3873" spans="1:117" x14ac:dyDescent="0.2">
      <c r="A3873" s="105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37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2"/>
      <c r="DH3873" s="1"/>
      <c r="DI3873" s="1"/>
      <c r="DJ3873" s="1"/>
      <c r="DK3873" s="1"/>
      <c r="DL3873" s="1"/>
      <c r="DM3873" s="1"/>
    </row>
    <row r="3874" spans="1:117" x14ac:dyDescent="0.2">
      <c r="A3874" s="105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37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2"/>
      <c r="DH3874" s="1"/>
      <c r="DI3874" s="1"/>
      <c r="DJ3874" s="1"/>
      <c r="DK3874" s="1"/>
      <c r="DL3874" s="1"/>
      <c r="DM3874" s="1"/>
    </row>
    <row r="3875" spans="1:117" x14ac:dyDescent="0.2">
      <c r="A3875" s="105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37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2"/>
      <c r="DH3875" s="1"/>
      <c r="DI3875" s="1"/>
      <c r="DJ3875" s="1"/>
      <c r="DK3875" s="1"/>
      <c r="DL3875" s="1"/>
      <c r="DM3875" s="1"/>
    </row>
    <row r="3876" spans="1:117" x14ac:dyDescent="0.2">
      <c r="A3876" s="105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37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2"/>
      <c r="DH3876" s="1"/>
      <c r="DI3876" s="1"/>
      <c r="DJ3876" s="1"/>
      <c r="DK3876" s="1"/>
      <c r="DL3876" s="1"/>
      <c r="DM3876" s="1"/>
    </row>
    <row r="3877" spans="1:117" x14ac:dyDescent="0.2">
      <c r="A3877" s="105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37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2"/>
      <c r="DH3877" s="1"/>
      <c r="DI3877" s="1"/>
      <c r="DJ3877" s="1"/>
      <c r="DK3877" s="1"/>
      <c r="DL3877" s="1"/>
      <c r="DM3877" s="1"/>
    </row>
    <row r="3878" spans="1:117" x14ac:dyDescent="0.2">
      <c r="A3878" s="105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37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2"/>
      <c r="DH3878" s="1"/>
      <c r="DI3878" s="1"/>
      <c r="DJ3878" s="1"/>
      <c r="DK3878" s="1"/>
      <c r="DL3878" s="1"/>
      <c r="DM3878" s="1"/>
    </row>
    <row r="3879" spans="1:117" x14ac:dyDescent="0.2">
      <c r="A3879" s="105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37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2"/>
      <c r="DH3879" s="1"/>
      <c r="DI3879" s="1"/>
      <c r="DJ3879" s="1"/>
      <c r="DK3879" s="1"/>
      <c r="DL3879" s="1"/>
      <c r="DM3879" s="1"/>
    </row>
    <row r="3880" spans="1:117" x14ac:dyDescent="0.2">
      <c r="A3880" s="105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37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2"/>
      <c r="DH3880" s="1"/>
      <c r="DI3880" s="1"/>
      <c r="DJ3880" s="1"/>
      <c r="DK3880" s="1"/>
      <c r="DL3880" s="1"/>
      <c r="DM3880" s="1"/>
    </row>
    <row r="3881" spans="1:117" x14ac:dyDescent="0.2">
      <c r="A3881" s="105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37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2"/>
      <c r="DH3881" s="1"/>
      <c r="DI3881" s="1"/>
      <c r="DJ3881" s="1"/>
      <c r="DK3881" s="1"/>
      <c r="DL3881" s="1"/>
      <c r="DM3881" s="1"/>
    </row>
    <row r="3882" spans="1:117" x14ac:dyDescent="0.2">
      <c r="A3882" s="105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37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2"/>
      <c r="DH3882" s="1"/>
      <c r="DI3882" s="1"/>
      <c r="DJ3882" s="1"/>
      <c r="DK3882" s="1"/>
      <c r="DL3882" s="1"/>
      <c r="DM3882" s="1"/>
    </row>
    <row r="3883" spans="1:117" x14ac:dyDescent="0.2">
      <c r="A3883" s="105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37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2"/>
      <c r="DH3883" s="1"/>
      <c r="DI3883" s="1"/>
      <c r="DJ3883" s="1"/>
      <c r="DK3883" s="1"/>
      <c r="DL3883" s="1"/>
      <c r="DM3883" s="1"/>
    </row>
    <row r="3884" spans="1:117" x14ac:dyDescent="0.2">
      <c r="A3884" s="105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37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2"/>
      <c r="DH3884" s="1"/>
      <c r="DI3884" s="1"/>
      <c r="DJ3884" s="1"/>
      <c r="DK3884" s="1"/>
      <c r="DL3884" s="1"/>
      <c r="DM3884" s="1"/>
    </row>
    <row r="3885" spans="1:117" x14ac:dyDescent="0.2">
      <c r="A3885" s="105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37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2"/>
      <c r="DH3885" s="1"/>
      <c r="DI3885" s="1"/>
      <c r="DJ3885" s="1"/>
      <c r="DK3885" s="1"/>
      <c r="DL3885" s="1"/>
      <c r="DM3885" s="1"/>
    </row>
    <row r="3886" spans="1:117" x14ac:dyDescent="0.2">
      <c r="A3886" s="105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37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2"/>
      <c r="DH3886" s="1"/>
      <c r="DI3886" s="1"/>
      <c r="DJ3886" s="1"/>
      <c r="DK3886" s="1"/>
      <c r="DL3886" s="1"/>
      <c r="DM3886" s="1"/>
    </row>
    <row r="3887" spans="1:117" x14ac:dyDescent="0.2">
      <c r="A3887" s="105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37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2"/>
      <c r="DH3887" s="1"/>
      <c r="DI3887" s="1"/>
      <c r="DJ3887" s="1"/>
      <c r="DK3887" s="1"/>
      <c r="DL3887" s="1"/>
      <c r="DM3887" s="1"/>
    </row>
    <row r="3888" spans="1:117" x14ac:dyDescent="0.2">
      <c r="A3888" s="105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37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2"/>
      <c r="DH3888" s="1"/>
      <c r="DI3888" s="1"/>
      <c r="DJ3888" s="1"/>
      <c r="DK3888" s="1"/>
      <c r="DL3888" s="1"/>
      <c r="DM3888" s="1"/>
    </row>
    <row r="3889" spans="1:117" x14ac:dyDescent="0.2">
      <c r="A3889" s="105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37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2"/>
      <c r="DH3889" s="1"/>
      <c r="DI3889" s="1"/>
      <c r="DJ3889" s="1"/>
      <c r="DK3889" s="1"/>
      <c r="DL3889" s="1"/>
      <c r="DM3889" s="1"/>
    </row>
    <row r="3890" spans="1:117" x14ac:dyDescent="0.2">
      <c r="A3890" s="105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37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2"/>
      <c r="DH3890" s="1"/>
      <c r="DI3890" s="1"/>
      <c r="DJ3890" s="1"/>
      <c r="DK3890" s="1"/>
      <c r="DL3890" s="1"/>
      <c r="DM3890" s="1"/>
    </row>
    <row r="3891" spans="1:117" x14ac:dyDescent="0.2">
      <c r="A3891" s="105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37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2"/>
      <c r="DH3891" s="1"/>
      <c r="DI3891" s="1"/>
      <c r="DJ3891" s="1"/>
      <c r="DK3891" s="1"/>
      <c r="DL3891" s="1"/>
      <c r="DM3891" s="1"/>
    </row>
    <row r="3892" spans="1:117" x14ac:dyDescent="0.2">
      <c r="A3892" s="105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37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2"/>
      <c r="DH3892" s="1"/>
      <c r="DI3892" s="1"/>
      <c r="DJ3892" s="1"/>
      <c r="DK3892" s="1"/>
      <c r="DL3892" s="1"/>
      <c r="DM3892" s="1"/>
    </row>
    <row r="3893" spans="1:117" x14ac:dyDescent="0.2">
      <c r="A3893" s="105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37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2"/>
      <c r="DH3893" s="1"/>
      <c r="DI3893" s="1"/>
      <c r="DJ3893" s="1"/>
      <c r="DK3893" s="1"/>
      <c r="DL3893" s="1"/>
      <c r="DM3893" s="1"/>
    </row>
    <row r="3894" spans="1:117" x14ac:dyDescent="0.2">
      <c r="A3894" s="105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37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2"/>
      <c r="DH3894" s="1"/>
      <c r="DI3894" s="1"/>
      <c r="DJ3894" s="1"/>
      <c r="DK3894" s="1"/>
      <c r="DL3894" s="1"/>
      <c r="DM3894" s="1"/>
    </row>
    <row r="3895" spans="1:117" x14ac:dyDescent="0.2">
      <c r="A3895" s="105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37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2"/>
      <c r="DH3895" s="1"/>
      <c r="DI3895" s="1"/>
      <c r="DJ3895" s="1"/>
      <c r="DK3895" s="1"/>
      <c r="DL3895" s="1"/>
      <c r="DM3895" s="1"/>
    </row>
    <row r="3896" spans="1:117" x14ac:dyDescent="0.2">
      <c r="A3896" s="105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37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2"/>
      <c r="DH3896" s="1"/>
      <c r="DI3896" s="1"/>
      <c r="DJ3896" s="1"/>
      <c r="DK3896" s="1"/>
      <c r="DL3896" s="1"/>
      <c r="DM3896" s="1"/>
    </row>
    <row r="3897" spans="1:117" x14ac:dyDescent="0.2">
      <c r="A3897" s="105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37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2"/>
      <c r="DH3897" s="1"/>
      <c r="DI3897" s="1"/>
      <c r="DJ3897" s="1"/>
      <c r="DK3897" s="1"/>
      <c r="DL3897" s="1"/>
      <c r="DM3897" s="1"/>
    </row>
    <row r="3898" spans="1:117" x14ac:dyDescent="0.2">
      <c r="A3898" s="105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37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2"/>
      <c r="DH3898" s="1"/>
      <c r="DI3898" s="1"/>
      <c r="DJ3898" s="1"/>
      <c r="DK3898" s="1"/>
      <c r="DL3898" s="1"/>
      <c r="DM3898" s="1"/>
    </row>
    <row r="3899" spans="1:117" x14ac:dyDescent="0.2">
      <c r="A3899" s="105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37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2"/>
      <c r="DH3899" s="1"/>
      <c r="DI3899" s="1"/>
      <c r="DJ3899" s="1"/>
      <c r="DK3899" s="1"/>
      <c r="DL3899" s="1"/>
      <c r="DM3899" s="1"/>
    </row>
    <row r="3900" spans="1:117" x14ac:dyDescent="0.2">
      <c r="A3900" s="105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37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2"/>
      <c r="DH3900" s="1"/>
      <c r="DI3900" s="1"/>
      <c r="DJ3900" s="1"/>
      <c r="DK3900" s="1"/>
      <c r="DL3900" s="1"/>
      <c r="DM3900" s="1"/>
    </row>
    <row r="3901" spans="1:117" x14ac:dyDescent="0.2">
      <c r="A3901" s="105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37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2"/>
      <c r="DH3901" s="1"/>
      <c r="DI3901" s="1"/>
      <c r="DJ3901" s="1"/>
      <c r="DK3901" s="1"/>
      <c r="DL3901" s="1"/>
      <c r="DM3901" s="1"/>
    </row>
    <row r="3902" spans="1:117" x14ac:dyDescent="0.2">
      <c r="A3902" s="105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37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2"/>
      <c r="DH3902" s="1"/>
      <c r="DI3902" s="1"/>
      <c r="DJ3902" s="1"/>
      <c r="DK3902" s="1"/>
      <c r="DL3902" s="1"/>
      <c r="DM3902" s="1"/>
    </row>
    <row r="3903" spans="1:117" x14ac:dyDescent="0.2">
      <c r="A3903" s="105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37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2"/>
      <c r="DH3903" s="1"/>
      <c r="DI3903" s="1"/>
      <c r="DJ3903" s="1"/>
      <c r="DK3903" s="1"/>
      <c r="DL3903" s="1"/>
      <c r="DM3903" s="1"/>
    </row>
    <row r="3904" spans="1:117" x14ac:dyDescent="0.2">
      <c r="A3904" s="105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37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2"/>
      <c r="DH3904" s="1"/>
      <c r="DI3904" s="1"/>
      <c r="DJ3904" s="1"/>
      <c r="DK3904" s="1"/>
      <c r="DL3904" s="1"/>
      <c r="DM3904" s="1"/>
    </row>
    <row r="3905" spans="1:117" x14ac:dyDescent="0.2">
      <c r="A3905" s="105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37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2"/>
      <c r="DH3905" s="1"/>
      <c r="DI3905" s="1"/>
      <c r="DJ3905" s="1"/>
      <c r="DK3905" s="1"/>
      <c r="DL3905" s="1"/>
      <c r="DM3905" s="1"/>
    </row>
    <row r="3906" spans="1:117" x14ac:dyDescent="0.2">
      <c r="A3906" s="105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37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2"/>
      <c r="DH3906" s="1"/>
      <c r="DI3906" s="1"/>
      <c r="DJ3906" s="1"/>
      <c r="DK3906" s="1"/>
      <c r="DL3906" s="1"/>
      <c r="DM3906" s="1"/>
    </row>
    <row r="3907" spans="1:117" x14ac:dyDescent="0.2">
      <c r="A3907" s="105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37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2"/>
      <c r="DH3907" s="1"/>
      <c r="DI3907" s="1"/>
      <c r="DJ3907" s="1"/>
      <c r="DK3907" s="1"/>
      <c r="DL3907" s="1"/>
      <c r="DM3907" s="1"/>
    </row>
    <row r="3908" spans="1:117" x14ac:dyDescent="0.2">
      <c r="A3908" s="105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37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2"/>
      <c r="DH3908" s="1"/>
      <c r="DI3908" s="1"/>
      <c r="DJ3908" s="1"/>
      <c r="DK3908" s="1"/>
      <c r="DL3908" s="1"/>
      <c r="DM3908" s="1"/>
    </row>
    <row r="3909" spans="1:117" x14ac:dyDescent="0.2">
      <c r="A3909" s="105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37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2"/>
      <c r="DH3909" s="1"/>
      <c r="DI3909" s="1"/>
      <c r="DJ3909" s="1"/>
      <c r="DK3909" s="1"/>
      <c r="DL3909" s="1"/>
      <c r="DM3909" s="1"/>
    </row>
    <row r="3910" spans="1:117" x14ac:dyDescent="0.2">
      <c r="A3910" s="105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37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2"/>
      <c r="DH3910" s="1"/>
      <c r="DI3910" s="1"/>
      <c r="DJ3910" s="1"/>
      <c r="DK3910" s="1"/>
      <c r="DL3910" s="1"/>
      <c r="DM3910" s="1"/>
    </row>
    <row r="3911" spans="1:117" x14ac:dyDescent="0.2">
      <c r="A3911" s="105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37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2"/>
      <c r="DH3911" s="1"/>
      <c r="DI3911" s="1"/>
      <c r="DJ3911" s="1"/>
      <c r="DK3911" s="1"/>
      <c r="DL3911" s="1"/>
      <c r="DM3911" s="1"/>
    </row>
    <row r="3912" spans="1:117" x14ac:dyDescent="0.2">
      <c r="A3912" s="105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37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2"/>
      <c r="DH3912" s="1"/>
      <c r="DI3912" s="1"/>
      <c r="DJ3912" s="1"/>
      <c r="DK3912" s="1"/>
      <c r="DL3912" s="1"/>
      <c r="DM3912" s="1"/>
    </row>
    <row r="3913" spans="1:117" x14ac:dyDescent="0.2">
      <c r="A3913" s="105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37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2"/>
      <c r="DH3913" s="1"/>
      <c r="DI3913" s="1"/>
      <c r="DJ3913" s="1"/>
      <c r="DK3913" s="1"/>
      <c r="DL3913" s="1"/>
      <c r="DM3913" s="1"/>
    </row>
    <row r="3914" spans="1:117" x14ac:dyDescent="0.2">
      <c r="A3914" s="105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37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2"/>
      <c r="DH3914" s="1"/>
      <c r="DI3914" s="1"/>
      <c r="DJ3914" s="1"/>
      <c r="DK3914" s="1"/>
      <c r="DL3914" s="1"/>
      <c r="DM3914" s="1"/>
    </row>
    <row r="3915" spans="1:117" x14ac:dyDescent="0.2">
      <c r="A3915" s="105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37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2"/>
      <c r="DH3915" s="1"/>
      <c r="DI3915" s="1"/>
      <c r="DJ3915" s="1"/>
      <c r="DK3915" s="1"/>
      <c r="DL3915" s="1"/>
      <c r="DM3915" s="1"/>
    </row>
    <row r="3916" spans="1:117" x14ac:dyDescent="0.2">
      <c r="A3916" s="105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37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2"/>
      <c r="DH3916" s="1"/>
      <c r="DI3916" s="1"/>
      <c r="DJ3916" s="1"/>
      <c r="DK3916" s="1"/>
      <c r="DL3916" s="1"/>
      <c r="DM3916" s="1"/>
    </row>
    <row r="3917" spans="1:117" x14ac:dyDescent="0.2">
      <c r="A3917" s="105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37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2"/>
      <c r="DH3917" s="1"/>
      <c r="DI3917" s="1"/>
      <c r="DJ3917" s="1"/>
      <c r="DK3917" s="1"/>
      <c r="DL3917" s="1"/>
      <c r="DM3917" s="1"/>
    </row>
    <row r="3918" spans="1:117" x14ac:dyDescent="0.2">
      <c r="A3918" s="105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37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2"/>
      <c r="DH3918" s="1"/>
      <c r="DI3918" s="1"/>
      <c r="DJ3918" s="1"/>
      <c r="DK3918" s="1"/>
      <c r="DL3918" s="1"/>
      <c r="DM3918" s="1"/>
    </row>
    <row r="3919" spans="1:117" x14ac:dyDescent="0.2">
      <c r="A3919" s="105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37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2"/>
      <c r="DH3919" s="1"/>
      <c r="DI3919" s="1"/>
      <c r="DJ3919" s="1"/>
      <c r="DK3919" s="1"/>
      <c r="DL3919" s="1"/>
      <c r="DM3919" s="1"/>
    </row>
    <row r="3920" spans="1:117" x14ac:dyDescent="0.2">
      <c r="A3920" s="105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37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2"/>
      <c r="DH3920" s="1"/>
      <c r="DI3920" s="1"/>
      <c r="DJ3920" s="1"/>
      <c r="DK3920" s="1"/>
      <c r="DL3920" s="1"/>
      <c r="DM3920" s="1"/>
    </row>
    <row r="3921" spans="1:117" x14ac:dyDescent="0.2">
      <c r="A3921" s="105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37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2"/>
      <c r="DH3921" s="1"/>
      <c r="DI3921" s="1"/>
      <c r="DJ3921" s="1"/>
      <c r="DK3921" s="1"/>
      <c r="DL3921" s="1"/>
      <c r="DM3921" s="1"/>
    </row>
    <row r="3922" spans="1:117" x14ac:dyDescent="0.2">
      <c r="A3922" s="105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37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2"/>
      <c r="DH3922" s="1"/>
      <c r="DI3922" s="1"/>
      <c r="DJ3922" s="1"/>
      <c r="DK3922" s="1"/>
      <c r="DL3922" s="1"/>
      <c r="DM3922" s="1"/>
    </row>
    <row r="3923" spans="1:117" x14ac:dyDescent="0.2">
      <c r="A3923" s="105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37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2"/>
      <c r="DH3923" s="1"/>
      <c r="DI3923" s="1"/>
      <c r="DJ3923" s="1"/>
      <c r="DK3923" s="1"/>
      <c r="DL3923" s="1"/>
      <c r="DM3923" s="1"/>
    </row>
    <row r="3924" spans="1:117" x14ac:dyDescent="0.2">
      <c r="A3924" s="105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37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2"/>
      <c r="DH3924" s="1"/>
      <c r="DI3924" s="1"/>
      <c r="DJ3924" s="1"/>
      <c r="DK3924" s="1"/>
      <c r="DL3924" s="1"/>
      <c r="DM3924" s="1"/>
    </row>
    <row r="3925" spans="1:117" x14ac:dyDescent="0.2">
      <c r="A3925" s="105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37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2"/>
      <c r="DH3925" s="1"/>
      <c r="DI3925" s="1"/>
      <c r="DJ3925" s="1"/>
      <c r="DK3925" s="1"/>
      <c r="DL3925" s="1"/>
      <c r="DM3925" s="1"/>
    </row>
    <row r="3926" spans="1:117" x14ac:dyDescent="0.2">
      <c r="A3926" s="105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37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2"/>
      <c r="DH3926" s="1"/>
      <c r="DI3926" s="1"/>
      <c r="DJ3926" s="1"/>
      <c r="DK3926" s="1"/>
      <c r="DL3926" s="1"/>
      <c r="DM3926" s="1"/>
    </row>
    <row r="3927" spans="1:117" x14ac:dyDescent="0.2">
      <c r="A3927" s="105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37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2"/>
      <c r="DH3927" s="1"/>
      <c r="DI3927" s="1"/>
      <c r="DJ3927" s="1"/>
      <c r="DK3927" s="1"/>
      <c r="DL3927" s="1"/>
      <c r="DM3927" s="1"/>
    </row>
    <row r="3928" spans="1:117" x14ac:dyDescent="0.2">
      <c r="A3928" s="105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37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2"/>
      <c r="DH3928" s="1"/>
      <c r="DI3928" s="1"/>
      <c r="DJ3928" s="1"/>
      <c r="DK3928" s="1"/>
      <c r="DL3928" s="1"/>
      <c r="DM3928" s="1"/>
    </row>
    <row r="3929" spans="1:117" x14ac:dyDescent="0.2">
      <c r="A3929" s="105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37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2"/>
      <c r="DH3929" s="1"/>
      <c r="DI3929" s="1"/>
      <c r="DJ3929" s="1"/>
      <c r="DK3929" s="1"/>
      <c r="DL3929" s="1"/>
      <c r="DM3929" s="1"/>
    </row>
    <row r="3930" spans="1:117" x14ac:dyDescent="0.2">
      <c r="A3930" s="105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37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2"/>
      <c r="DH3930" s="1"/>
      <c r="DI3930" s="1"/>
      <c r="DJ3930" s="1"/>
      <c r="DK3930" s="1"/>
      <c r="DL3930" s="1"/>
      <c r="DM3930" s="1"/>
    </row>
    <row r="3931" spans="1:117" x14ac:dyDescent="0.2">
      <c r="A3931" s="105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37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2"/>
      <c r="DH3931" s="1"/>
      <c r="DI3931" s="1"/>
      <c r="DJ3931" s="1"/>
      <c r="DK3931" s="1"/>
      <c r="DL3931" s="1"/>
      <c r="DM3931" s="1"/>
    </row>
    <row r="3932" spans="1:117" x14ac:dyDescent="0.2">
      <c r="A3932" s="105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37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2"/>
      <c r="DH3932" s="1"/>
      <c r="DI3932" s="1"/>
      <c r="DJ3932" s="1"/>
      <c r="DK3932" s="1"/>
      <c r="DL3932" s="1"/>
      <c r="DM3932" s="1"/>
    </row>
    <row r="3933" spans="1:117" x14ac:dyDescent="0.2">
      <c r="A3933" s="105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37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2"/>
      <c r="DH3933" s="1"/>
      <c r="DI3933" s="1"/>
      <c r="DJ3933" s="1"/>
      <c r="DK3933" s="1"/>
      <c r="DL3933" s="1"/>
      <c r="DM3933" s="1"/>
    </row>
    <row r="3934" spans="1:117" x14ac:dyDescent="0.2">
      <c r="A3934" s="105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37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2"/>
      <c r="DH3934" s="1"/>
      <c r="DI3934" s="1"/>
      <c r="DJ3934" s="1"/>
      <c r="DK3934" s="1"/>
      <c r="DL3934" s="1"/>
      <c r="DM3934" s="1"/>
    </row>
    <row r="3935" spans="1:117" x14ac:dyDescent="0.2">
      <c r="A3935" s="105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37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2"/>
      <c r="DH3935" s="1"/>
      <c r="DI3935" s="1"/>
      <c r="DJ3935" s="1"/>
      <c r="DK3935" s="1"/>
      <c r="DL3935" s="1"/>
      <c r="DM3935" s="1"/>
    </row>
    <row r="3936" spans="1:117" x14ac:dyDescent="0.2">
      <c r="A3936" s="105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37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2"/>
      <c r="DH3936" s="1"/>
      <c r="DI3936" s="1"/>
      <c r="DJ3936" s="1"/>
      <c r="DK3936" s="1"/>
      <c r="DL3936" s="1"/>
      <c r="DM3936" s="1"/>
    </row>
    <row r="3937" spans="1:117" x14ac:dyDescent="0.2">
      <c r="A3937" s="105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37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2"/>
      <c r="DH3937" s="1"/>
      <c r="DI3937" s="1"/>
      <c r="DJ3937" s="1"/>
      <c r="DK3937" s="1"/>
      <c r="DL3937" s="1"/>
      <c r="DM3937" s="1"/>
    </row>
    <row r="3938" spans="1:117" x14ac:dyDescent="0.2">
      <c r="A3938" s="105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37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2"/>
      <c r="DH3938" s="1"/>
      <c r="DI3938" s="1"/>
      <c r="DJ3938" s="1"/>
      <c r="DK3938" s="1"/>
      <c r="DL3938" s="1"/>
      <c r="DM3938" s="1"/>
    </row>
    <row r="3939" spans="1:117" x14ac:dyDescent="0.2">
      <c r="A3939" s="105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37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2"/>
      <c r="DH3939" s="1"/>
      <c r="DI3939" s="1"/>
      <c r="DJ3939" s="1"/>
      <c r="DK3939" s="1"/>
      <c r="DL3939" s="1"/>
      <c r="DM3939" s="1"/>
    </row>
    <row r="3940" spans="1:117" x14ac:dyDescent="0.2">
      <c r="A3940" s="105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37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2"/>
      <c r="DH3940" s="1"/>
      <c r="DI3940" s="1"/>
      <c r="DJ3940" s="1"/>
      <c r="DK3940" s="1"/>
      <c r="DL3940" s="1"/>
      <c r="DM3940" s="1"/>
    </row>
    <row r="3941" spans="1:117" x14ac:dyDescent="0.2">
      <c r="A3941" s="105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37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2"/>
      <c r="DH3941" s="1"/>
      <c r="DI3941" s="1"/>
      <c r="DJ3941" s="1"/>
      <c r="DK3941" s="1"/>
      <c r="DL3941" s="1"/>
      <c r="DM3941" s="1"/>
    </row>
    <row r="3942" spans="1:117" x14ac:dyDescent="0.2">
      <c r="A3942" s="105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37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2"/>
      <c r="DH3942" s="1"/>
      <c r="DI3942" s="1"/>
      <c r="DJ3942" s="1"/>
      <c r="DK3942" s="1"/>
      <c r="DL3942" s="1"/>
      <c r="DM3942" s="1"/>
    </row>
    <row r="3943" spans="1:117" x14ac:dyDescent="0.2">
      <c r="A3943" s="105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37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2"/>
      <c r="DH3943" s="1"/>
      <c r="DI3943" s="1"/>
      <c r="DJ3943" s="1"/>
      <c r="DK3943" s="1"/>
      <c r="DL3943" s="1"/>
      <c r="DM3943" s="1"/>
    </row>
    <row r="3944" spans="1:117" x14ac:dyDescent="0.2">
      <c r="A3944" s="105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37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2"/>
      <c r="DH3944" s="1"/>
      <c r="DI3944" s="1"/>
      <c r="DJ3944" s="1"/>
      <c r="DK3944" s="1"/>
      <c r="DL3944" s="1"/>
      <c r="DM3944" s="1"/>
    </row>
    <row r="3945" spans="1:117" x14ac:dyDescent="0.2">
      <c r="A3945" s="105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37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2"/>
      <c r="DH3945" s="1"/>
      <c r="DI3945" s="1"/>
      <c r="DJ3945" s="1"/>
      <c r="DK3945" s="1"/>
      <c r="DL3945" s="1"/>
      <c r="DM3945" s="1"/>
    </row>
    <row r="3946" spans="1:117" x14ac:dyDescent="0.2">
      <c r="A3946" s="105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37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2"/>
      <c r="DH3946" s="1"/>
      <c r="DI3946" s="1"/>
      <c r="DJ3946" s="1"/>
      <c r="DK3946" s="1"/>
      <c r="DL3946" s="1"/>
      <c r="DM3946" s="1"/>
    </row>
    <row r="3947" spans="1:117" x14ac:dyDescent="0.2">
      <c r="A3947" s="105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37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2"/>
      <c r="DH3947" s="1"/>
      <c r="DI3947" s="1"/>
      <c r="DJ3947" s="1"/>
      <c r="DK3947" s="1"/>
      <c r="DL3947" s="1"/>
      <c r="DM3947" s="1"/>
    </row>
    <row r="3948" spans="1:117" x14ac:dyDescent="0.2">
      <c r="A3948" s="105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37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2"/>
      <c r="DH3948" s="1"/>
      <c r="DI3948" s="1"/>
      <c r="DJ3948" s="1"/>
      <c r="DK3948" s="1"/>
      <c r="DL3948" s="1"/>
      <c r="DM3948" s="1"/>
    </row>
    <row r="3949" spans="1:117" x14ac:dyDescent="0.2">
      <c r="A3949" s="105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37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2"/>
      <c r="DH3949" s="1"/>
      <c r="DI3949" s="1"/>
      <c r="DJ3949" s="1"/>
      <c r="DK3949" s="1"/>
      <c r="DL3949" s="1"/>
      <c r="DM3949" s="1"/>
    </row>
    <row r="3950" spans="1:117" x14ac:dyDescent="0.2">
      <c r="A3950" s="105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37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2"/>
      <c r="DH3950" s="1"/>
      <c r="DI3950" s="1"/>
      <c r="DJ3950" s="1"/>
      <c r="DK3950" s="1"/>
      <c r="DL3950" s="1"/>
      <c r="DM3950" s="1"/>
    </row>
    <row r="3951" spans="1:117" x14ac:dyDescent="0.2">
      <c r="A3951" s="105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37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2"/>
      <c r="DH3951" s="1"/>
      <c r="DI3951" s="1"/>
      <c r="DJ3951" s="1"/>
      <c r="DK3951" s="1"/>
      <c r="DL3951" s="1"/>
      <c r="DM3951" s="1"/>
    </row>
    <row r="3952" spans="1:117" x14ac:dyDescent="0.2">
      <c r="A3952" s="105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37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2"/>
      <c r="DH3952" s="1"/>
      <c r="DI3952" s="1"/>
      <c r="DJ3952" s="1"/>
      <c r="DK3952" s="1"/>
      <c r="DL3952" s="1"/>
      <c r="DM3952" s="1"/>
    </row>
    <row r="3953" spans="1:117" x14ac:dyDescent="0.2">
      <c r="A3953" s="105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37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2"/>
      <c r="DH3953" s="1"/>
      <c r="DI3953" s="1"/>
      <c r="DJ3953" s="1"/>
      <c r="DK3953" s="1"/>
      <c r="DL3953" s="1"/>
      <c r="DM3953" s="1"/>
    </row>
    <row r="3954" spans="1:117" x14ac:dyDescent="0.2">
      <c r="A3954" s="105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37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2"/>
      <c r="DH3954" s="1"/>
      <c r="DI3954" s="1"/>
      <c r="DJ3954" s="1"/>
      <c r="DK3954" s="1"/>
      <c r="DL3954" s="1"/>
      <c r="DM3954" s="1"/>
    </row>
    <row r="3955" spans="1:117" x14ac:dyDescent="0.2">
      <c r="A3955" s="105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37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2"/>
      <c r="DH3955" s="1"/>
      <c r="DI3955" s="1"/>
      <c r="DJ3955" s="1"/>
      <c r="DK3955" s="1"/>
      <c r="DL3955" s="1"/>
      <c r="DM3955" s="1"/>
    </row>
    <row r="3956" spans="1:117" x14ac:dyDescent="0.2">
      <c r="A3956" s="105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37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2"/>
      <c r="DH3956" s="1"/>
      <c r="DI3956" s="1"/>
      <c r="DJ3956" s="1"/>
      <c r="DK3956" s="1"/>
      <c r="DL3956" s="1"/>
      <c r="DM3956" s="1"/>
    </row>
    <row r="3957" spans="1:117" x14ac:dyDescent="0.2">
      <c r="A3957" s="105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37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2"/>
      <c r="DH3957" s="1"/>
      <c r="DI3957" s="1"/>
      <c r="DJ3957" s="1"/>
      <c r="DK3957" s="1"/>
      <c r="DL3957" s="1"/>
      <c r="DM3957" s="1"/>
    </row>
    <row r="3958" spans="1:117" x14ac:dyDescent="0.2">
      <c r="A3958" s="105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37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2"/>
      <c r="DH3958" s="1"/>
      <c r="DI3958" s="1"/>
      <c r="DJ3958" s="1"/>
      <c r="DK3958" s="1"/>
      <c r="DL3958" s="1"/>
      <c r="DM3958" s="1"/>
    </row>
    <row r="3959" spans="1:117" x14ac:dyDescent="0.2">
      <c r="A3959" s="105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37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2"/>
      <c r="DH3959" s="1"/>
      <c r="DI3959" s="1"/>
      <c r="DJ3959" s="1"/>
      <c r="DK3959" s="1"/>
      <c r="DL3959" s="1"/>
      <c r="DM3959" s="1"/>
    </row>
    <row r="3960" spans="1:117" x14ac:dyDescent="0.2">
      <c r="A3960" s="105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37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2"/>
      <c r="DH3960" s="1"/>
      <c r="DI3960" s="1"/>
      <c r="DJ3960" s="1"/>
      <c r="DK3960" s="1"/>
      <c r="DL3960" s="1"/>
      <c r="DM3960" s="1"/>
    </row>
    <row r="3961" spans="1:117" x14ac:dyDescent="0.2">
      <c r="A3961" s="105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37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2"/>
      <c r="DH3961" s="1"/>
      <c r="DI3961" s="1"/>
      <c r="DJ3961" s="1"/>
      <c r="DK3961" s="1"/>
      <c r="DL3961" s="1"/>
      <c r="DM3961" s="1"/>
    </row>
    <row r="3962" spans="1:117" x14ac:dyDescent="0.2">
      <c r="A3962" s="105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37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2"/>
      <c r="DH3962" s="1"/>
      <c r="DI3962" s="1"/>
      <c r="DJ3962" s="1"/>
      <c r="DK3962" s="1"/>
      <c r="DL3962" s="1"/>
      <c r="DM3962" s="1"/>
    </row>
    <row r="3963" spans="1:117" x14ac:dyDescent="0.2">
      <c r="A3963" s="105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37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2"/>
      <c r="DH3963" s="1"/>
      <c r="DI3963" s="1"/>
      <c r="DJ3963" s="1"/>
      <c r="DK3963" s="1"/>
      <c r="DL3963" s="1"/>
      <c r="DM3963" s="1"/>
    </row>
    <row r="3964" spans="1:117" x14ac:dyDescent="0.2">
      <c r="A3964" s="105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37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2"/>
      <c r="DH3964" s="1"/>
      <c r="DI3964" s="1"/>
      <c r="DJ3964" s="1"/>
      <c r="DK3964" s="1"/>
      <c r="DL3964" s="1"/>
      <c r="DM3964" s="1"/>
    </row>
    <row r="3965" spans="1:117" x14ac:dyDescent="0.2">
      <c r="A3965" s="105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37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2"/>
      <c r="DH3965" s="1"/>
      <c r="DI3965" s="1"/>
      <c r="DJ3965" s="1"/>
      <c r="DK3965" s="1"/>
      <c r="DL3965" s="1"/>
      <c r="DM3965" s="1"/>
    </row>
    <row r="3966" spans="1:117" x14ac:dyDescent="0.2">
      <c r="A3966" s="105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37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2"/>
      <c r="DH3966" s="1"/>
      <c r="DI3966" s="1"/>
      <c r="DJ3966" s="1"/>
      <c r="DK3966" s="1"/>
      <c r="DL3966" s="1"/>
      <c r="DM3966" s="1"/>
    </row>
    <row r="3967" spans="1:117" x14ac:dyDescent="0.2">
      <c r="A3967" s="105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37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2"/>
      <c r="DH3967" s="1"/>
      <c r="DI3967" s="1"/>
      <c r="DJ3967" s="1"/>
      <c r="DK3967" s="1"/>
      <c r="DL3967" s="1"/>
      <c r="DM3967" s="1"/>
    </row>
    <row r="3968" spans="1:117" x14ac:dyDescent="0.2">
      <c r="A3968" s="105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37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2"/>
      <c r="DH3968" s="1"/>
      <c r="DI3968" s="1"/>
      <c r="DJ3968" s="1"/>
      <c r="DK3968" s="1"/>
      <c r="DL3968" s="1"/>
      <c r="DM3968" s="1"/>
    </row>
    <row r="3969" spans="1:117" x14ac:dyDescent="0.2">
      <c r="A3969" s="105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37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2"/>
      <c r="DH3969" s="1"/>
      <c r="DI3969" s="1"/>
      <c r="DJ3969" s="1"/>
      <c r="DK3969" s="1"/>
      <c r="DL3969" s="1"/>
      <c r="DM3969" s="1"/>
    </row>
    <row r="3970" spans="1:117" x14ac:dyDescent="0.2">
      <c r="A3970" s="105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37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2"/>
      <c r="DH3970" s="1"/>
      <c r="DI3970" s="1"/>
      <c r="DJ3970" s="1"/>
      <c r="DK3970" s="1"/>
      <c r="DL3970" s="1"/>
      <c r="DM3970" s="1"/>
    </row>
    <row r="3971" spans="1:117" x14ac:dyDescent="0.2">
      <c r="A3971" s="105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37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2"/>
      <c r="DH3971" s="1"/>
      <c r="DI3971" s="1"/>
      <c r="DJ3971" s="1"/>
      <c r="DK3971" s="1"/>
      <c r="DL3971" s="1"/>
      <c r="DM3971" s="1"/>
    </row>
    <row r="3972" spans="1:117" x14ac:dyDescent="0.2">
      <c r="A3972" s="105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37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2"/>
      <c r="DH3972" s="1"/>
      <c r="DI3972" s="1"/>
      <c r="DJ3972" s="1"/>
      <c r="DK3972" s="1"/>
      <c r="DL3972" s="1"/>
      <c r="DM3972" s="1"/>
    </row>
    <row r="3973" spans="1:117" x14ac:dyDescent="0.2">
      <c r="A3973" s="105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37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2"/>
      <c r="DH3973" s="1"/>
      <c r="DI3973" s="1"/>
      <c r="DJ3973" s="1"/>
      <c r="DK3973" s="1"/>
      <c r="DL3973" s="1"/>
      <c r="DM3973" s="1"/>
    </row>
    <row r="3974" spans="1:117" x14ac:dyDescent="0.2">
      <c r="A3974" s="105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37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2"/>
      <c r="DH3974" s="1"/>
      <c r="DI3974" s="1"/>
      <c r="DJ3974" s="1"/>
      <c r="DK3974" s="1"/>
      <c r="DL3974" s="1"/>
      <c r="DM3974" s="1"/>
    </row>
    <row r="3975" spans="1:117" x14ac:dyDescent="0.2">
      <c r="A3975" s="105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37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2"/>
      <c r="DH3975" s="1"/>
      <c r="DI3975" s="1"/>
      <c r="DJ3975" s="1"/>
      <c r="DK3975" s="1"/>
      <c r="DL3975" s="1"/>
      <c r="DM3975" s="1"/>
    </row>
    <row r="3976" spans="1:117" x14ac:dyDescent="0.2">
      <c r="A3976" s="105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37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2"/>
      <c r="DH3976" s="1"/>
      <c r="DI3976" s="1"/>
      <c r="DJ3976" s="1"/>
      <c r="DK3976" s="1"/>
      <c r="DL3976" s="1"/>
      <c r="DM3976" s="1"/>
    </row>
    <row r="3977" spans="1:117" x14ac:dyDescent="0.2">
      <c r="A3977" s="105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37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2"/>
      <c r="DH3977" s="1"/>
      <c r="DI3977" s="1"/>
      <c r="DJ3977" s="1"/>
      <c r="DK3977" s="1"/>
      <c r="DL3977" s="1"/>
      <c r="DM3977" s="1"/>
    </row>
    <row r="3978" spans="1:117" x14ac:dyDescent="0.2">
      <c r="A3978" s="105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37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2"/>
      <c r="DH3978" s="1"/>
      <c r="DI3978" s="1"/>
      <c r="DJ3978" s="1"/>
      <c r="DK3978" s="1"/>
      <c r="DL3978" s="1"/>
      <c r="DM3978" s="1"/>
    </row>
    <row r="3979" spans="1:117" x14ac:dyDescent="0.2">
      <c r="A3979" s="105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37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2"/>
      <c r="DH3979" s="1"/>
      <c r="DI3979" s="1"/>
      <c r="DJ3979" s="1"/>
      <c r="DK3979" s="1"/>
      <c r="DL3979" s="1"/>
      <c r="DM3979" s="1"/>
    </row>
    <row r="3980" spans="1:117" x14ac:dyDescent="0.2">
      <c r="A3980" s="105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37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2"/>
      <c r="DH3980" s="1"/>
      <c r="DI3980" s="1"/>
      <c r="DJ3980" s="1"/>
      <c r="DK3980" s="1"/>
      <c r="DL3980" s="1"/>
      <c r="DM3980" s="1"/>
    </row>
    <row r="3981" spans="1:117" x14ac:dyDescent="0.2">
      <c r="A3981" s="105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37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2"/>
      <c r="DH3981" s="1"/>
      <c r="DI3981" s="1"/>
      <c r="DJ3981" s="1"/>
      <c r="DK3981" s="1"/>
      <c r="DL3981" s="1"/>
      <c r="DM3981" s="1"/>
    </row>
    <row r="3982" spans="1:117" x14ac:dyDescent="0.2">
      <c r="A3982" s="105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37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2"/>
      <c r="DH3982" s="1"/>
      <c r="DI3982" s="1"/>
      <c r="DJ3982" s="1"/>
      <c r="DK3982" s="1"/>
      <c r="DL3982" s="1"/>
      <c r="DM3982" s="1"/>
    </row>
    <row r="3983" spans="1:117" x14ac:dyDescent="0.2">
      <c r="A3983" s="105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37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2"/>
      <c r="DH3983" s="1"/>
      <c r="DI3983" s="1"/>
      <c r="DJ3983" s="1"/>
      <c r="DK3983" s="1"/>
      <c r="DL3983" s="1"/>
      <c r="DM3983" s="1"/>
    </row>
    <row r="3984" spans="1:117" x14ac:dyDescent="0.2">
      <c r="A3984" s="105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37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2"/>
      <c r="DH3984" s="1"/>
      <c r="DI3984" s="1"/>
      <c r="DJ3984" s="1"/>
      <c r="DK3984" s="1"/>
      <c r="DL3984" s="1"/>
      <c r="DM3984" s="1"/>
    </row>
    <row r="3985" spans="1:117" x14ac:dyDescent="0.2">
      <c r="A3985" s="105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37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2"/>
      <c r="DH3985" s="1"/>
      <c r="DI3985" s="1"/>
      <c r="DJ3985" s="1"/>
      <c r="DK3985" s="1"/>
      <c r="DL3985" s="1"/>
      <c r="DM3985" s="1"/>
    </row>
    <row r="3986" spans="1:117" x14ac:dyDescent="0.2">
      <c r="A3986" s="105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37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2"/>
      <c r="DH3986" s="1"/>
      <c r="DI3986" s="1"/>
      <c r="DJ3986" s="1"/>
      <c r="DK3986" s="1"/>
      <c r="DL3986" s="1"/>
      <c r="DM3986" s="1"/>
    </row>
    <row r="3987" spans="1:117" x14ac:dyDescent="0.2">
      <c r="A3987" s="105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37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2"/>
      <c r="DH3987" s="1"/>
      <c r="DI3987" s="1"/>
      <c r="DJ3987" s="1"/>
      <c r="DK3987" s="1"/>
      <c r="DL3987" s="1"/>
      <c r="DM3987" s="1"/>
    </row>
    <row r="3988" spans="1:117" x14ac:dyDescent="0.2">
      <c r="A3988" s="105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37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2"/>
      <c r="DH3988" s="1"/>
      <c r="DI3988" s="1"/>
      <c r="DJ3988" s="1"/>
      <c r="DK3988" s="1"/>
      <c r="DL3988" s="1"/>
      <c r="DM3988" s="1"/>
    </row>
    <row r="3989" spans="1:117" x14ac:dyDescent="0.2">
      <c r="A3989" s="105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37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2"/>
      <c r="DH3989" s="1"/>
      <c r="DI3989" s="1"/>
      <c r="DJ3989" s="1"/>
      <c r="DK3989" s="1"/>
      <c r="DL3989" s="1"/>
      <c r="DM3989" s="1"/>
    </row>
    <row r="3990" spans="1:117" x14ac:dyDescent="0.2">
      <c r="A3990" s="105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37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2"/>
      <c r="DH3990" s="1"/>
      <c r="DI3990" s="1"/>
      <c r="DJ3990" s="1"/>
      <c r="DK3990" s="1"/>
      <c r="DL3990" s="1"/>
      <c r="DM3990" s="1"/>
    </row>
    <row r="3991" spans="1:117" x14ac:dyDescent="0.2">
      <c r="A3991" s="105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37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2"/>
      <c r="DH3991" s="1"/>
      <c r="DI3991" s="1"/>
      <c r="DJ3991" s="1"/>
      <c r="DK3991" s="1"/>
      <c r="DL3991" s="1"/>
      <c r="DM3991" s="1"/>
    </row>
    <row r="3992" spans="1:117" x14ac:dyDescent="0.2">
      <c r="A3992" s="105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37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2"/>
      <c r="DH3992" s="1"/>
      <c r="DI3992" s="1"/>
      <c r="DJ3992" s="1"/>
      <c r="DK3992" s="1"/>
      <c r="DL3992" s="1"/>
      <c r="DM3992" s="1"/>
    </row>
    <row r="3993" spans="1:117" x14ac:dyDescent="0.2">
      <c r="A3993" s="105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37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2"/>
      <c r="DH3993" s="1"/>
      <c r="DI3993" s="1"/>
      <c r="DJ3993" s="1"/>
      <c r="DK3993" s="1"/>
      <c r="DL3993" s="1"/>
      <c r="DM3993" s="1"/>
    </row>
    <row r="3994" spans="1:117" x14ac:dyDescent="0.2">
      <c r="A3994" s="105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37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2"/>
      <c r="DH3994" s="1"/>
      <c r="DI3994" s="1"/>
      <c r="DJ3994" s="1"/>
      <c r="DK3994" s="1"/>
      <c r="DL3994" s="1"/>
      <c r="DM3994" s="1"/>
    </row>
    <row r="3995" spans="1:117" x14ac:dyDescent="0.2">
      <c r="A3995" s="105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37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2"/>
      <c r="DH3995" s="1"/>
      <c r="DI3995" s="1"/>
      <c r="DJ3995" s="1"/>
      <c r="DK3995" s="1"/>
      <c r="DL3995" s="1"/>
      <c r="DM3995" s="1"/>
    </row>
    <row r="3996" spans="1:117" x14ac:dyDescent="0.2">
      <c r="A3996" s="105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37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2"/>
      <c r="DH3996" s="1"/>
      <c r="DI3996" s="1"/>
      <c r="DJ3996" s="1"/>
      <c r="DK3996" s="1"/>
      <c r="DL3996" s="1"/>
      <c r="DM3996" s="1"/>
    </row>
    <row r="3997" spans="1:117" x14ac:dyDescent="0.2">
      <c r="A3997" s="105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37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2"/>
      <c r="DH3997" s="1"/>
      <c r="DI3997" s="1"/>
      <c r="DJ3997" s="1"/>
      <c r="DK3997" s="1"/>
      <c r="DL3997" s="1"/>
      <c r="DM3997" s="1"/>
    </row>
    <row r="3998" spans="1:117" x14ac:dyDescent="0.2">
      <c r="A3998" s="105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37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2"/>
      <c r="DH3998" s="1"/>
      <c r="DI3998" s="1"/>
      <c r="DJ3998" s="1"/>
      <c r="DK3998" s="1"/>
      <c r="DL3998" s="1"/>
      <c r="DM3998" s="1"/>
    </row>
    <row r="3999" spans="1:117" x14ac:dyDescent="0.2">
      <c r="A3999" s="105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37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2"/>
      <c r="DH3999" s="1"/>
      <c r="DI3999" s="1"/>
      <c r="DJ3999" s="1"/>
      <c r="DK3999" s="1"/>
      <c r="DL3999" s="1"/>
      <c r="DM3999" s="1"/>
    </row>
    <row r="4000" spans="1:117" x14ac:dyDescent="0.2">
      <c r="A4000" s="105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37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2"/>
      <c r="DH4000" s="1"/>
      <c r="DI4000" s="1"/>
      <c r="DJ4000" s="1"/>
      <c r="DK4000" s="1"/>
      <c r="DL4000" s="1"/>
      <c r="DM4000" s="1"/>
    </row>
    <row r="4001" spans="1:117" x14ac:dyDescent="0.2">
      <c r="A4001" s="105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37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2"/>
      <c r="DH4001" s="1"/>
      <c r="DI4001" s="1"/>
      <c r="DJ4001" s="1"/>
      <c r="DK4001" s="1"/>
      <c r="DL4001" s="1"/>
      <c r="DM4001" s="1"/>
    </row>
    <row r="4002" spans="1:117" x14ac:dyDescent="0.2">
      <c r="A4002" s="105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37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2"/>
      <c r="DH4002" s="1"/>
      <c r="DI4002" s="1"/>
      <c r="DJ4002" s="1"/>
      <c r="DK4002" s="1"/>
      <c r="DL4002" s="1"/>
      <c r="DM4002" s="1"/>
    </row>
    <row r="4003" spans="1:117" x14ac:dyDescent="0.2">
      <c r="A4003" s="105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37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2"/>
      <c r="DH4003" s="1"/>
      <c r="DI4003" s="1"/>
      <c r="DJ4003" s="1"/>
      <c r="DK4003" s="1"/>
      <c r="DL4003" s="1"/>
      <c r="DM4003" s="1"/>
    </row>
    <row r="4004" spans="1:117" x14ac:dyDescent="0.2">
      <c r="A4004" s="105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37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2"/>
      <c r="DH4004" s="1"/>
      <c r="DI4004" s="1"/>
      <c r="DJ4004" s="1"/>
      <c r="DK4004" s="1"/>
      <c r="DL4004" s="1"/>
      <c r="DM4004" s="1"/>
    </row>
    <row r="4005" spans="1:117" x14ac:dyDescent="0.2">
      <c r="A4005" s="105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37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2"/>
      <c r="DH4005" s="1"/>
      <c r="DI4005" s="1"/>
      <c r="DJ4005" s="1"/>
      <c r="DK4005" s="1"/>
      <c r="DL4005" s="1"/>
      <c r="DM4005" s="1"/>
    </row>
    <row r="4006" spans="1:117" x14ac:dyDescent="0.2">
      <c r="A4006" s="105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37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2"/>
      <c r="DH4006" s="1"/>
      <c r="DI4006" s="1"/>
      <c r="DJ4006" s="1"/>
      <c r="DK4006" s="1"/>
      <c r="DL4006" s="1"/>
      <c r="DM4006" s="1"/>
    </row>
    <row r="4007" spans="1:117" x14ac:dyDescent="0.2">
      <c r="A4007" s="105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37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2"/>
      <c r="DH4007" s="1"/>
      <c r="DI4007" s="1"/>
      <c r="DJ4007" s="1"/>
      <c r="DK4007" s="1"/>
      <c r="DL4007" s="1"/>
      <c r="DM4007" s="1"/>
    </row>
    <row r="4008" spans="1:117" x14ac:dyDescent="0.2">
      <c r="A4008" s="105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37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2"/>
      <c r="DH4008" s="1"/>
      <c r="DI4008" s="1"/>
      <c r="DJ4008" s="1"/>
      <c r="DK4008" s="1"/>
      <c r="DL4008" s="1"/>
      <c r="DM4008" s="1"/>
    </row>
    <row r="4009" spans="1:117" x14ac:dyDescent="0.2">
      <c r="A4009" s="105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37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2"/>
      <c r="DH4009" s="1"/>
      <c r="DI4009" s="1"/>
      <c r="DJ4009" s="1"/>
      <c r="DK4009" s="1"/>
      <c r="DL4009" s="1"/>
      <c r="DM4009" s="1"/>
    </row>
    <row r="4010" spans="1:117" x14ac:dyDescent="0.2">
      <c r="A4010" s="105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37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2"/>
      <c r="DH4010" s="1"/>
      <c r="DI4010" s="1"/>
      <c r="DJ4010" s="1"/>
      <c r="DK4010" s="1"/>
      <c r="DL4010" s="1"/>
      <c r="DM4010" s="1"/>
    </row>
    <row r="4011" spans="1:117" x14ac:dyDescent="0.2">
      <c r="A4011" s="105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37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2"/>
      <c r="DH4011" s="1"/>
      <c r="DI4011" s="1"/>
      <c r="DJ4011" s="1"/>
      <c r="DK4011" s="1"/>
      <c r="DL4011" s="1"/>
      <c r="DM4011" s="1"/>
    </row>
    <row r="4012" spans="1:117" x14ac:dyDescent="0.2">
      <c r="A4012" s="105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37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2"/>
      <c r="DH4012" s="1"/>
      <c r="DI4012" s="1"/>
      <c r="DJ4012" s="1"/>
      <c r="DK4012" s="1"/>
      <c r="DL4012" s="1"/>
      <c r="DM4012" s="1"/>
    </row>
    <row r="4013" spans="1:117" x14ac:dyDescent="0.2">
      <c r="A4013" s="105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37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2"/>
      <c r="DH4013" s="1"/>
      <c r="DI4013" s="1"/>
      <c r="DJ4013" s="1"/>
      <c r="DK4013" s="1"/>
      <c r="DL4013" s="1"/>
      <c r="DM4013" s="1"/>
    </row>
    <row r="4014" spans="1:117" x14ac:dyDescent="0.2">
      <c r="A4014" s="105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37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2"/>
      <c r="DH4014" s="1"/>
      <c r="DI4014" s="1"/>
      <c r="DJ4014" s="1"/>
      <c r="DK4014" s="1"/>
      <c r="DL4014" s="1"/>
      <c r="DM4014" s="1"/>
    </row>
    <row r="4015" spans="1:117" x14ac:dyDescent="0.2">
      <c r="A4015" s="105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37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2"/>
      <c r="DH4015" s="1"/>
      <c r="DI4015" s="1"/>
      <c r="DJ4015" s="1"/>
      <c r="DK4015" s="1"/>
      <c r="DL4015" s="1"/>
      <c r="DM4015" s="1"/>
    </row>
    <row r="4016" spans="1:117" x14ac:dyDescent="0.2">
      <c r="A4016" s="105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37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2"/>
      <c r="DH4016" s="1"/>
      <c r="DI4016" s="1"/>
      <c r="DJ4016" s="1"/>
      <c r="DK4016" s="1"/>
      <c r="DL4016" s="1"/>
      <c r="DM4016" s="1"/>
    </row>
    <row r="4017" spans="1:117" x14ac:dyDescent="0.2">
      <c r="A4017" s="105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37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2"/>
      <c r="DH4017" s="1"/>
      <c r="DI4017" s="1"/>
      <c r="DJ4017" s="1"/>
      <c r="DK4017" s="1"/>
      <c r="DL4017" s="1"/>
      <c r="DM4017" s="1"/>
    </row>
    <row r="4018" spans="1:117" x14ac:dyDescent="0.2">
      <c r="A4018" s="105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37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2"/>
      <c r="DH4018" s="1"/>
      <c r="DI4018" s="1"/>
      <c r="DJ4018" s="1"/>
      <c r="DK4018" s="1"/>
      <c r="DL4018" s="1"/>
      <c r="DM4018" s="1"/>
    </row>
    <row r="4019" spans="1:117" x14ac:dyDescent="0.2">
      <c r="A4019" s="105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37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2"/>
      <c r="DH4019" s="1"/>
      <c r="DI4019" s="1"/>
      <c r="DJ4019" s="1"/>
      <c r="DK4019" s="1"/>
      <c r="DL4019" s="1"/>
      <c r="DM4019" s="1"/>
    </row>
    <row r="4020" spans="1:117" x14ac:dyDescent="0.2">
      <c r="A4020" s="105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37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2"/>
      <c r="DH4020" s="1"/>
      <c r="DI4020" s="1"/>
      <c r="DJ4020" s="1"/>
      <c r="DK4020" s="1"/>
      <c r="DL4020" s="1"/>
      <c r="DM4020" s="1"/>
    </row>
    <row r="4021" spans="1:117" x14ac:dyDescent="0.2">
      <c r="A4021" s="105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37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2"/>
      <c r="DH4021" s="1"/>
      <c r="DI4021" s="1"/>
      <c r="DJ4021" s="1"/>
      <c r="DK4021" s="1"/>
      <c r="DL4021" s="1"/>
      <c r="DM4021" s="1"/>
    </row>
    <row r="4022" spans="1:117" x14ac:dyDescent="0.2">
      <c r="A4022" s="105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37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2"/>
      <c r="DH4022" s="1"/>
      <c r="DI4022" s="1"/>
      <c r="DJ4022" s="1"/>
      <c r="DK4022" s="1"/>
      <c r="DL4022" s="1"/>
      <c r="DM4022" s="1"/>
    </row>
    <row r="4023" spans="1:117" x14ac:dyDescent="0.2">
      <c r="A4023" s="105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37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2"/>
      <c r="DH4023" s="1"/>
      <c r="DI4023" s="1"/>
      <c r="DJ4023" s="1"/>
      <c r="DK4023" s="1"/>
      <c r="DL4023" s="1"/>
      <c r="DM4023" s="1"/>
    </row>
    <row r="4024" spans="1:117" x14ac:dyDescent="0.2">
      <c r="A4024" s="105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37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2"/>
      <c r="DH4024" s="1"/>
      <c r="DI4024" s="1"/>
      <c r="DJ4024" s="1"/>
      <c r="DK4024" s="1"/>
      <c r="DL4024" s="1"/>
      <c r="DM4024" s="1"/>
    </row>
    <row r="4025" spans="1:117" x14ac:dyDescent="0.2">
      <c r="A4025" s="105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37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2"/>
      <c r="DH4025" s="1"/>
      <c r="DI4025" s="1"/>
      <c r="DJ4025" s="1"/>
      <c r="DK4025" s="1"/>
      <c r="DL4025" s="1"/>
      <c r="DM4025" s="1"/>
    </row>
    <row r="4026" spans="1:117" x14ac:dyDescent="0.2">
      <c r="A4026" s="105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37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2"/>
      <c r="DH4026" s="1"/>
      <c r="DI4026" s="1"/>
      <c r="DJ4026" s="1"/>
      <c r="DK4026" s="1"/>
      <c r="DL4026" s="1"/>
      <c r="DM4026" s="1"/>
    </row>
    <row r="4027" spans="1:117" x14ac:dyDescent="0.2">
      <c r="A4027" s="105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37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2"/>
      <c r="DH4027" s="1"/>
      <c r="DI4027" s="1"/>
      <c r="DJ4027" s="1"/>
      <c r="DK4027" s="1"/>
      <c r="DL4027" s="1"/>
      <c r="DM4027" s="1"/>
    </row>
    <row r="4028" spans="1:117" x14ac:dyDescent="0.2">
      <c r="A4028" s="105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37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2"/>
      <c r="DH4028" s="1"/>
      <c r="DI4028" s="1"/>
      <c r="DJ4028" s="1"/>
      <c r="DK4028" s="1"/>
      <c r="DL4028" s="1"/>
      <c r="DM4028" s="1"/>
    </row>
    <row r="4029" spans="1:117" x14ac:dyDescent="0.2">
      <c r="A4029" s="105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37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2"/>
      <c r="DH4029" s="1"/>
      <c r="DI4029" s="1"/>
      <c r="DJ4029" s="1"/>
      <c r="DK4029" s="1"/>
      <c r="DL4029" s="1"/>
      <c r="DM4029" s="1"/>
    </row>
    <row r="4030" spans="1:117" x14ac:dyDescent="0.2">
      <c r="A4030" s="105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37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2"/>
      <c r="DH4030" s="1"/>
      <c r="DI4030" s="1"/>
      <c r="DJ4030" s="1"/>
      <c r="DK4030" s="1"/>
      <c r="DL4030" s="1"/>
      <c r="DM4030" s="1"/>
    </row>
    <row r="4031" spans="1:117" x14ac:dyDescent="0.2">
      <c r="A4031" s="105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37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2"/>
      <c r="DH4031" s="1"/>
      <c r="DI4031" s="1"/>
      <c r="DJ4031" s="1"/>
      <c r="DK4031" s="1"/>
      <c r="DL4031" s="1"/>
      <c r="DM4031" s="1"/>
    </row>
    <row r="4032" spans="1:117" x14ac:dyDescent="0.2">
      <c r="A4032" s="105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37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2"/>
      <c r="DH4032" s="1"/>
      <c r="DI4032" s="1"/>
      <c r="DJ4032" s="1"/>
      <c r="DK4032" s="1"/>
      <c r="DL4032" s="1"/>
      <c r="DM4032" s="1"/>
    </row>
    <row r="4033" spans="1:117" x14ac:dyDescent="0.2">
      <c r="A4033" s="105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37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2"/>
      <c r="DH4033" s="1"/>
      <c r="DI4033" s="1"/>
      <c r="DJ4033" s="1"/>
      <c r="DK4033" s="1"/>
      <c r="DL4033" s="1"/>
      <c r="DM4033" s="1"/>
    </row>
    <row r="4034" spans="1:117" x14ac:dyDescent="0.2">
      <c r="A4034" s="105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37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2"/>
      <c r="DH4034" s="1"/>
      <c r="DI4034" s="1"/>
      <c r="DJ4034" s="1"/>
      <c r="DK4034" s="1"/>
      <c r="DL4034" s="1"/>
      <c r="DM4034" s="1"/>
    </row>
    <row r="4035" spans="1:117" x14ac:dyDescent="0.2">
      <c r="A4035" s="105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37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2"/>
      <c r="DH4035" s="1"/>
      <c r="DI4035" s="1"/>
      <c r="DJ4035" s="1"/>
      <c r="DK4035" s="1"/>
      <c r="DL4035" s="1"/>
      <c r="DM4035" s="1"/>
    </row>
    <row r="4036" spans="1:117" x14ac:dyDescent="0.2">
      <c r="A4036" s="105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37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2"/>
      <c r="DH4036" s="1"/>
      <c r="DI4036" s="1"/>
      <c r="DJ4036" s="1"/>
      <c r="DK4036" s="1"/>
      <c r="DL4036" s="1"/>
      <c r="DM4036" s="1"/>
    </row>
    <row r="4037" spans="1:117" x14ac:dyDescent="0.2">
      <c r="A4037" s="105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37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2"/>
      <c r="DH4037" s="1"/>
      <c r="DI4037" s="1"/>
      <c r="DJ4037" s="1"/>
      <c r="DK4037" s="1"/>
      <c r="DL4037" s="1"/>
      <c r="DM4037" s="1"/>
    </row>
    <row r="4038" spans="1:117" x14ac:dyDescent="0.2">
      <c r="A4038" s="105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37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2"/>
      <c r="DH4038" s="1"/>
      <c r="DI4038" s="1"/>
      <c r="DJ4038" s="1"/>
      <c r="DK4038" s="1"/>
      <c r="DL4038" s="1"/>
      <c r="DM4038" s="1"/>
    </row>
    <row r="4039" spans="1:117" x14ac:dyDescent="0.2">
      <c r="A4039" s="105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37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2"/>
      <c r="DH4039" s="1"/>
      <c r="DI4039" s="1"/>
      <c r="DJ4039" s="1"/>
      <c r="DK4039" s="1"/>
      <c r="DL4039" s="1"/>
      <c r="DM4039" s="1"/>
    </row>
    <row r="4040" spans="1:117" x14ac:dyDescent="0.2">
      <c r="A4040" s="105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37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2"/>
      <c r="DH4040" s="1"/>
      <c r="DI4040" s="1"/>
      <c r="DJ4040" s="1"/>
      <c r="DK4040" s="1"/>
      <c r="DL4040" s="1"/>
      <c r="DM4040" s="1"/>
    </row>
    <row r="4041" spans="1:117" x14ac:dyDescent="0.2">
      <c r="A4041" s="105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37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2"/>
      <c r="DH4041" s="1"/>
      <c r="DI4041" s="1"/>
      <c r="DJ4041" s="1"/>
      <c r="DK4041" s="1"/>
      <c r="DL4041" s="1"/>
      <c r="DM4041" s="1"/>
    </row>
    <row r="4042" spans="1:117" x14ac:dyDescent="0.2">
      <c r="A4042" s="105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37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2"/>
      <c r="DH4042" s="1"/>
      <c r="DI4042" s="1"/>
      <c r="DJ4042" s="1"/>
      <c r="DK4042" s="1"/>
      <c r="DL4042" s="1"/>
      <c r="DM4042" s="1"/>
    </row>
    <row r="4043" spans="1:117" x14ac:dyDescent="0.2">
      <c r="A4043" s="105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37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2"/>
      <c r="DH4043" s="1"/>
      <c r="DI4043" s="1"/>
      <c r="DJ4043" s="1"/>
      <c r="DK4043" s="1"/>
      <c r="DL4043" s="1"/>
      <c r="DM4043" s="1"/>
    </row>
    <row r="4044" spans="1:117" x14ac:dyDescent="0.2">
      <c r="A4044" s="105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37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2"/>
      <c r="DH4044" s="1"/>
      <c r="DI4044" s="1"/>
      <c r="DJ4044" s="1"/>
      <c r="DK4044" s="1"/>
      <c r="DL4044" s="1"/>
      <c r="DM4044" s="1"/>
    </row>
    <row r="4045" spans="1:117" x14ac:dyDescent="0.2">
      <c r="A4045" s="105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37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2"/>
      <c r="DH4045" s="1"/>
      <c r="DI4045" s="1"/>
      <c r="DJ4045" s="1"/>
      <c r="DK4045" s="1"/>
      <c r="DL4045" s="1"/>
      <c r="DM4045" s="1"/>
    </row>
    <row r="4046" spans="1:117" x14ac:dyDescent="0.2">
      <c r="A4046" s="105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37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2"/>
      <c r="DH4046" s="1"/>
      <c r="DI4046" s="1"/>
      <c r="DJ4046" s="1"/>
      <c r="DK4046" s="1"/>
      <c r="DL4046" s="1"/>
      <c r="DM4046" s="1"/>
    </row>
    <row r="4047" spans="1:117" x14ac:dyDescent="0.2">
      <c r="A4047" s="105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37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2"/>
      <c r="DH4047" s="1"/>
      <c r="DI4047" s="1"/>
      <c r="DJ4047" s="1"/>
      <c r="DK4047" s="1"/>
      <c r="DL4047" s="1"/>
      <c r="DM4047" s="1"/>
    </row>
    <row r="4048" spans="1:117" x14ac:dyDescent="0.2">
      <c r="A4048" s="105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37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2"/>
      <c r="DH4048" s="1"/>
      <c r="DI4048" s="1"/>
      <c r="DJ4048" s="1"/>
      <c r="DK4048" s="1"/>
      <c r="DL4048" s="1"/>
      <c r="DM4048" s="1"/>
    </row>
    <row r="4049" spans="1:117" x14ac:dyDescent="0.2">
      <c r="A4049" s="105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37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2"/>
      <c r="DH4049" s="1"/>
      <c r="DI4049" s="1"/>
      <c r="DJ4049" s="1"/>
      <c r="DK4049" s="1"/>
      <c r="DL4049" s="1"/>
      <c r="DM4049" s="1"/>
    </row>
    <row r="4050" spans="1:117" x14ac:dyDescent="0.2">
      <c r="A4050" s="105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37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2"/>
      <c r="DH4050" s="1"/>
      <c r="DI4050" s="1"/>
      <c r="DJ4050" s="1"/>
      <c r="DK4050" s="1"/>
      <c r="DL4050" s="1"/>
      <c r="DM4050" s="1"/>
    </row>
    <row r="4051" spans="1:117" x14ac:dyDescent="0.2">
      <c r="A4051" s="105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37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2"/>
      <c r="DH4051" s="1"/>
      <c r="DI4051" s="1"/>
      <c r="DJ4051" s="1"/>
      <c r="DK4051" s="1"/>
      <c r="DL4051" s="1"/>
      <c r="DM4051" s="1"/>
    </row>
    <row r="4052" spans="1:117" x14ac:dyDescent="0.2">
      <c r="A4052" s="105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37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2"/>
      <c r="DH4052" s="1"/>
      <c r="DI4052" s="1"/>
      <c r="DJ4052" s="1"/>
      <c r="DK4052" s="1"/>
      <c r="DL4052" s="1"/>
      <c r="DM4052" s="1"/>
    </row>
    <row r="4053" spans="1:117" x14ac:dyDescent="0.2">
      <c r="A4053" s="105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37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2"/>
      <c r="DH4053" s="1"/>
      <c r="DI4053" s="1"/>
      <c r="DJ4053" s="1"/>
      <c r="DK4053" s="1"/>
      <c r="DL4053" s="1"/>
      <c r="DM4053" s="1"/>
    </row>
    <row r="4054" spans="1:117" x14ac:dyDescent="0.2">
      <c r="A4054" s="105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37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2"/>
      <c r="DH4054" s="1"/>
      <c r="DI4054" s="1"/>
      <c r="DJ4054" s="1"/>
      <c r="DK4054" s="1"/>
      <c r="DL4054" s="1"/>
      <c r="DM4054" s="1"/>
    </row>
    <row r="4055" spans="1:117" x14ac:dyDescent="0.2">
      <c r="A4055" s="105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37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2"/>
      <c r="DH4055" s="1"/>
      <c r="DI4055" s="1"/>
      <c r="DJ4055" s="1"/>
      <c r="DK4055" s="1"/>
      <c r="DL4055" s="1"/>
      <c r="DM4055" s="1"/>
    </row>
    <row r="4056" spans="1:117" x14ac:dyDescent="0.2">
      <c r="A4056" s="105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37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2"/>
      <c r="DH4056" s="1"/>
      <c r="DI4056" s="1"/>
      <c r="DJ4056" s="1"/>
      <c r="DK4056" s="1"/>
      <c r="DL4056" s="1"/>
      <c r="DM4056" s="1"/>
    </row>
    <row r="4057" spans="1:117" x14ac:dyDescent="0.2">
      <c r="A4057" s="105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37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2"/>
      <c r="DH4057" s="1"/>
      <c r="DI4057" s="1"/>
      <c r="DJ4057" s="1"/>
      <c r="DK4057" s="1"/>
      <c r="DL4057" s="1"/>
      <c r="DM4057" s="1"/>
    </row>
    <row r="4058" spans="1:117" x14ac:dyDescent="0.2">
      <c r="A4058" s="105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37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2"/>
      <c r="DH4058" s="1"/>
      <c r="DI4058" s="1"/>
      <c r="DJ4058" s="1"/>
      <c r="DK4058" s="1"/>
      <c r="DL4058" s="1"/>
      <c r="DM4058" s="1"/>
    </row>
    <row r="4059" spans="1:117" x14ac:dyDescent="0.2">
      <c r="A4059" s="105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37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2"/>
      <c r="DH4059" s="1"/>
      <c r="DI4059" s="1"/>
      <c r="DJ4059" s="1"/>
      <c r="DK4059" s="1"/>
      <c r="DL4059" s="1"/>
      <c r="DM4059" s="1"/>
    </row>
    <row r="4060" spans="1:117" x14ac:dyDescent="0.2">
      <c r="A4060" s="105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37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2"/>
      <c r="DH4060" s="1"/>
      <c r="DI4060" s="1"/>
      <c r="DJ4060" s="1"/>
      <c r="DK4060" s="1"/>
      <c r="DL4060" s="1"/>
      <c r="DM4060" s="1"/>
    </row>
    <row r="4061" spans="1:117" x14ac:dyDescent="0.2">
      <c r="A4061" s="105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37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2"/>
      <c r="DH4061" s="1"/>
      <c r="DI4061" s="1"/>
      <c r="DJ4061" s="1"/>
      <c r="DK4061" s="1"/>
      <c r="DL4061" s="1"/>
      <c r="DM4061" s="1"/>
    </row>
    <row r="4062" spans="1:117" x14ac:dyDescent="0.2">
      <c r="A4062" s="105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37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2"/>
      <c r="DH4062" s="1"/>
      <c r="DI4062" s="1"/>
      <c r="DJ4062" s="1"/>
      <c r="DK4062" s="1"/>
      <c r="DL4062" s="1"/>
      <c r="DM4062" s="1"/>
    </row>
    <row r="4063" spans="1:117" x14ac:dyDescent="0.2">
      <c r="A4063" s="105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37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2"/>
      <c r="DH4063" s="1"/>
      <c r="DI4063" s="1"/>
      <c r="DJ4063" s="1"/>
      <c r="DK4063" s="1"/>
      <c r="DL4063" s="1"/>
      <c r="DM4063" s="1"/>
    </row>
    <row r="4064" spans="1:117" x14ac:dyDescent="0.2">
      <c r="A4064" s="105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37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2"/>
      <c r="DH4064" s="1"/>
      <c r="DI4064" s="1"/>
      <c r="DJ4064" s="1"/>
      <c r="DK4064" s="1"/>
      <c r="DL4064" s="1"/>
      <c r="DM4064" s="1"/>
    </row>
    <row r="4065" spans="1:117" x14ac:dyDescent="0.2">
      <c r="A4065" s="105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37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2"/>
      <c r="DH4065" s="1"/>
      <c r="DI4065" s="1"/>
      <c r="DJ4065" s="1"/>
      <c r="DK4065" s="1"/>
      <c r="DL4065" s="1"/>
      <c r="DM4065" s="1"/>
    </row>
    <row r="4066" spans="1:117" x14ac:dyDescent="0.2">
      <c r="A4066" s="105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37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2"/>
      <c r="DH4066" s="1"/>
      <c r="DI4066" s="1"/>
      <c r="DJ4066" s="1"/>
      <c r="DK4066" s="1"/>
      <c r="DL4066" s="1"/>
      <c r="DM4066" s="1"/>
    </row>
    <row r="4067" spans="1:117" x14ac:dyDescent="0.2">
      <c r="A4067" s="105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37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2"/>
      <c r="DH4067" s="1"/>
      <c r="DI4067" s="1"/>
      <c r="DJ4067" s="1"/>
      <c r="DK4067" s="1"/>
      <c r="DL4067" s="1"/>
      <c r="DM4067" s="1"/>
    </row>
    <row r="4068" spans="1:117" x14ac:dyDescent="0.2">
      <c r="A4068" s="105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37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2"/>
      <c r="DH4068" s="1"/>
      <c r="DI4068" s="1"/>
      <c r="DJ4068" s="1"/>
      <c r="DK4068" s="1"/>
      <c r="DL4068" s="1"/>
      <c r="DM4068" s="1"/>
    </row>
    <row r="4069" spans="1:117" x14ac:dyDescent="0.2">
      <c r="A4069" s="105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37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2"/>
      <c r="DH4069" s="1"/>
      <c r="DI4069" s="1"/>
      <c r="DJ4069" s="1"/>
      <c r="DK4069" s="1"/>
      <c r="DL4069" s="1"/>
      <c r="DM4069" s="1"/>
    </row>
    <row r="4070" spans="1:117" x14ac:dyDescent="0.2">
      <c r="A4070" s="105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37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2"/>
      <c r="DH4070" s="1"/>
      <c r="DI4070" s="1"/>
      <c r="DJ4070" s="1"/>
      <c r="DK4070" s="1"/>
      <c r="DL4070" s="1"/>
      <c r="DM4070" s="1"/>
    </row>
    <row r="4071" spans="1:117" x14ac:dyDescent="0.2">
      <c r="A4071" s="105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37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2"/>
      <c r="DH4071" s="1"/>
      <c r="DI4071" s="1"/>
      <c r="DJ4071" s="1"/>
      <c r="DK4071" s="1"/>
      <c r="DL4071" s="1"/>
      <c r="DM4071" s="1"/>
    </row>
    <row r="4072" spans="1:117" x14ac:dyDescent="0.2">
      <c r="A4072" s="105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37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2"/>
      <c r="DH4072" s="1"/>
      <c r="DI4072" s="1"/>
      <c r="DJ4072" s="1"/>
      <c r="DK4072" s="1"/>
      <c r="DL4072" s="1"/>
      <c r="DM4072" s="1"/>
    </row>
    <row r="4073" spans="1:117" x14ac:dyDescent="0.2">
      <c r="A4073" s="105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37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2"/>
      <c r="DH4073" s="1"/>
      <c r="DI4073" s="1"/>
      <c r="DJ4073" s="1"/>
      <c r="DK4073" s="1"/>
      <c r="DL4073" s="1"/>
      <c r="DM4073" s="1"/>
    </row>
    <row r="4074" spans="1:117" x14ac:dyDescent="0.2">
      <c r="A4074" s="105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37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2"/>
      <c r="DH4074" s="1"/>
      <c r="DI4074" s="1"/>
      <c r="DJ4074" s="1"/>
      <c r="DK4074" s="1"/>
      <c r="DL4074" s="1"/>
      <c r="DM4074" s="1"/>
    </row>
    <row r="4075" spans="1:117" x14ac:dyDescent="0.2">
      <c r="A4075" s="105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37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2"/>
      <c r="DH4075" s="1"/>
      <c r="DI4075" s="1"/>
      <c r="DJ4075" s="1"/>
      <c r="DK4075" s="1"/>
      <c r="DL4075" s="1"/>
      <c r="DM4075" s="1"/>
    </row>
    <row r="4076" spans="1:117" x14ac:dyDescent="0.2">
      <c r="A4076" s="105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37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2"/>
      <c r="DH4076" s="1"/>
      <c r="DI4076" s="1"/>
      <c r="DJ4076" s="1"/>
      <c r="DK4076" s="1"/>
      <c r="DL4076" s="1"/>
      <c r="DM4076" s="1"/>
    </row>
    <row r="4077" spans="1:117" x14ac:dyDescent="0.2">
      <c r="A4077" s="105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37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2"/>
      <c r="DH4077" s="1"/>
      <c r="DI4077" s="1"/>
      <c r="DJ4077" s="1"/>
      <c r="DK4077" s="1"/>
      <c r="DL4077" s="1"/>
      <c r="DM4077" s="1"/>
    </row>
    <row r="4078" spans="1:117" x14ac:dyDescent="0.2">
      <c r="A4078" s="105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37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2"/>
      <c r="DH4078" s="1"/>
      <c r="DI4078" s="1"/>
      <c r="DJ4078" s="1"/>
      <c r="DK4078" s="1"/>
      <c r="DL4078" s="1"/>
      <c r="DM4078" s="1"/>
    </row>
    <row r="4079" spans="1:117" x14ac:dyDescent="0.2">
      <c r="A4079" s="105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37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2"/>
      <c r="DH4079" s="1"/>
      <c r="DI4079" s="1"/>
      <c r="DJ4079" s="1"/>
      <c r="DK4079" s="1"/>
      <c r="DL4079" s="1"/>
      <c r="DM4079" s="1"/>
    </row>
    <row r="4080" spans="1:117" x14ac:dyDescent="0.2">
      <c r="A4080" s="105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37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2"/>
      <c r="DH4080" s="1"/>
      <c r="DI4080" s="1"/>
      <c r="DJ4080" s="1"/>
      <c r="DK4080" s="1"/>
      <c r="DL4080" s="1"/>
      <c r="DM4080" s="1"/>
    </row>
    <row r="4081" spans="1:117" x14ac:dyDescent="0.2">
      <c r="A4081" s="105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37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2"/>
      <c r="DH4081" s="1"/>
      <c r="DI4081" s="1"/>
      <c r="DJ4081" s="1"/>
      <c r="DK4081" s="1"/>
      <c r="DL4081" s="1"/>
      <c r="DM4081" s="1"/>
    </row>
    <row r="4082" spans="1:117" x14ac:dyDescent="0.2">
      <c r="A4082" s="105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37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2"/>
      <c r="DH4082" s="1"/>
      <c r="DI4082" s="1"/>
      <c r="DJ4082" s="1"/>
      <c r="DK4082" s="1"/>
      <c r="DL4082" s="1"/>
      <c r="DM4082" s="1"/>
    </row>
    <row r="4083" spans="1:117" x14ac:dyDescent="0.2">
      <c r="A4083" s="105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37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2"/>
      <c r="DH4083" s="1"/>
      <c r="DI4083" s="1"/>
      <c r="DJ4083" s="1"/>
      <c r="DK4083" s="1"/>
      <c r="DL4083" s="1"/>
      <c r="DM4083" s="1"/>
    </row>
    <row r="4084" spans="1:117" x14ac:dyDescent="0.2">
      <c r="A4084" s="105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37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2"/>
      <c r="DH4084" s="1"/>
      <c r="DI4084" s="1"/>
      <c r="DJ4084" s="1"/>
      <c r="DK4084" s="1"/>
      <c r="DL4084" s="1"/>
      <c r="DM4084" s="1"/>
    </row>
    <row r="4085" spans="1:117" x14ac:dyDescent="0.2">
      <c r="A4085" s="105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37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2"/>
      <c r="DH4085" s="1"/>
      <c r="DI4085" s="1"/>
      <c r="DJ4085" s="1"/>
      <c r="DK4085" s="1"/>
      <c r="DL4085" s="1"/>
      <c r="DM4085" s="1"/>
    </row>
    <row r="4086" spans="1:117" x14ac:dyDescent="0.2">
      <c r="A4086" s="105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37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2"/>
      <c r="DH4086" s="1"/>
      <c r="DI4086" s="1"/>
      <c r="DJ4086" s="1"/>
      <c r="DK4086" s="1"/>
      <c r="DL4086" s="1"/>
      <c r="DM4086" s="1"/>
    </row>
    <row r="4087" spans="1:117" x14ac:dyDescent="0.2">
      <c r="A4087" s="105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37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2"/>
      <c r="DH4087" s="1"/>
      <c r="DI4087" s="1"/>
      <c r="DJ4087" s="1"/>
      <c r="DK4087" s="1"/>
      <c r="DL4087" s="1"/>
      <c r="DM4087" s="1"/>
    </row>
    <row r="4088" spans="1:117" x14ac:dyDescent="0.2">
      <c r="A4088" s="105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37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2"/>
      <c r="DH4088" s="1"/>
      <c r="DI4088" s="1"/>
      <c r="DJ4088" s="1"/>
      <c r="DK4088" s="1"/>
      <c r="DL4088" s="1"/>
      <c r="DM4088" s="1"/>
    </row>
    <row r="4089" spans="1:117" x14ac:dyDescent="0.2">
      <c r="A4089" s="105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37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2"/>
      <c r="DH4089" s="1"/>
      <c r="DI4089" s="1"/>
      <c r="DJ4089" s="1"/>
      <c r="DK4089" s="1"/>
      <c r="DL4089" s="1"/>
      <c r="DM4089" s="1"/>
    </row>
    <row r="4090" spans="1:117" x14ac:dyDescent="0.2">
      <c r="A4090" s="105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37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2"/>
      <c r="DH4090" s="1"/>
      <c r="DI4090" s="1"/>
      <c r="DJ4090" s="1"/>
      <c r="DK4090" s="1"/>
      <c r="DL4090" s="1"/>
      <c r="DM4090" s="1"/>
    </row>
    <row r="4091" spans="1:117" x14ac:dyDescent="0.2">
      <c r="A4091" s="105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37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2"/>
      <c r="DH4091" s="1"/>
      <c r="DI4091" s="1"/>
      <c r="DJ4091" s="1"/>
      <c r="DK4091" s="1"/>
      <c r="DL4091" s="1"/>
      <c r="DM4091" s="1"/>
    </row>
    <row r="4092" spans="1:117" x14ac:dyDescent="0.2">
      <c r="A4092" s="105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37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2"/>
      <c r="DH4092" s="1"/>
      <c r="DI4092" s="1"/>
      <c r="DJ4092" s="1"/>
      <c r="DK4092" s="1"/>
      <c r="DL4092" s="1"/>
      <c r="DM4092" s="1"/>
    </row>
    <row r="4093" spans="1:117" x14ac:dyDescent="0.2">
      <c r="A4093" s="105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37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2"/>
      <c r="DH4093" s="1"/>
      <c r="DI4093" s="1"/>
      <c r="DJ4093" s="1"/>
      <c r="DK4093" s="1"/>
      <c r="DL4093" s="1"/>
      <c r="DM4093" s="1"/>
    </row>
    <row r="4094" spans="1:117" x14ac:dyDescent="0.2">
      <c r="A4094" s="105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37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2"/>
      <c r="DH4094" s="1"/>
      <c r="DI4094" s="1"/>
      <c r="DJ4094" s="1"/>
      <c r="DK4094" s="1"/>
      <c r="DL4094" s="1"/>
      <c r="DM4094" s="1"/>
    </row>
    <row r="4095" spans="1:117" x14ac:dyDescent="0.2">
      <c r="A4095" s="105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37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2"/>
      <c r="DH4095" s="1"/>
      <c r="DI4095" s="1"/>
      <c r="DJ4095" s="1"/>
      <c r="DK4095" s="1"/>
      <c r="DL4095" s="1"/>
      <c r="DM4095" s="1"/>
    </row>
    <row r="4096" spans="1:117" x14ac:dyDescent="0.2">
      <c r="A4096" s="105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37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2"/>
      <c r="DH4096" s="1"/>
      <c r="DI4096" s="1"/>
      <c r="DJ4096" s="1"/>
      <c r="DK4096" s="1"/>
      <c r="DL4096" s="1"/>
      <c r="DM4096" s="1"/>
    </row>
    <row r="4097" spans="1:117" x14ac:dyDescent="0.2">
      <c r="A4097" s="105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37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2"/>
      <c r="DH4097" s="1"/>
      <c r="DI4097" s="1"/>
      <c r="DJ4097" s="1"/>
      <c r="DK4097" s="1"/>
      <c r="DL4097" s="1"/>
      <c r="DM4097" s="1"/>
    </row>
    <row r="4098" spans="1:117" x14ac:dyDescent="0.2">
      <c r="A4098" s="105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37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2"/>
      <c r="DH4098" s="1"/>
      <c r="DI4098" s="1"/>
      <c r="DJ4098" s="1"/>
      <c r="DK4098" s="1"/>
      <c r="DL4098" s="1"/>
      <c r="DM4098" s="1"/>
    </row>
    <row r="4099" spans="1:117" x14ac:dyDescent="0.2">
      <c r="A4099" s="105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37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2"/>
      <c r="DH4099" s="1"/>
      <c r="DI4099" s="1"/>
      <c r="DJ4099" s="1"/>
      <c r="DK4099" s="1"/>
      <c r="DL4099" s="1"/>
      <c r="DM4099" s="1"/>
    </row>
    <row r="4100" spans="1:117" x14ac:dyDescent="0.2">
      <c r="A4100" s="105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37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2"/>
      <c r="DH4100" s="1"/>
      <c r="DI4100" s="1"/>
      <c r="DJ4100" s="1"/>
      <c r="DK4100" s="1"/>
      <c r="DL4100" s="1"/>
      <c r="DM4100" s="1"/>
    </row>
    <row r="4101" spans="1:117" x14ac:dyDescent="0.2">
      <c r="A4101" s="105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37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2"/>
      <c r="DH4101" s="1"/>
      <c r="DI4101" s="1"/>
      <c r="DJ4101" s="1"/>
      <c r="DK4101" s="1"/>
      <c r="DL4101" s="1"/>
      <c r="DM4101" s="1"/>
    </row>
    <row r="4102" spans="1:117" x14ac:dyDescent="0.2">
      <c r="A4102" s="105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37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2"/>
      <c r="DH4102" s="1"/>
      <c r="DI4102" s="1"/>
      <c r="DJ4102" s="1"/>
      <c r="DK4102" s="1"/>
      <c r="DL4102" s="1"/>
      <c r="DM4102" s="1"/>
    </row>
    <row r="4103" spans="1:117" x14ac:dyDescent="0.2">
      <c r="A4103" s="105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37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2"/>
      <c r="DH4103" s="1"/>
      <c r="DI4103" s="1"/>
      <c r="DJ4103" s="1"/>
      <c r="DK4103" s="1"/>
      <c r="DL4103" s="1"/>
      <c r="DM4103" s="1"/>
    </row>
    <row r="4104" spans="1:117" x14ac:dyDescent="0.2">
      <c r="A4104" s="105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37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2"/>
      <c r="DH4104" s="1"/>
      <c r="DI4104" s="1"/>
      <c r="DJ4104" s="1"/>
      <c r="DK4104" s="1"/>
      <c r="DL4104" s="1"/>
      <c r="DM4104" s="1"/>
    </row>
    <row r="4105" spans="1:117" x14ac:dyDescent="0.2">
      <c r="A4105" s="105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37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2"/>
      <c r="DH4105" s="1"/>
      <c r="DI4105" s="1"/>
      <c r="DJ4105" s="1"/>
      <c r="DK4105" s="1"/>
      <c r="DL4105" s="1"/>
      <c r="DM4105" s="1"/>
    </row>
    <row r="4106" spans="1:117" x14ac:dyDescent="0.2">
      <c r="A4106" s="105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37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2"/>
      <c r="DH4106" s="1"/>
      <c r="DI4106" s="1"/>
      <c r="DJ4106" s="1"/>
      <c r="DK4106" s="1"/>
      <c r="DL4106" s="1"/>
      <c r="DM4106" s="1"/>
    </row>
    <row r="4107" spans="1:117" x14ac:dyDescent="0.2">
      <c r="A4107" s="105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37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2"/>
      <c r="DH4107" s="1"/>
      <c r="DI4107" s="1"/>
      <c r="DJ4107" s="1"/>
      <c r="DK4107" s="1"/>
      <c r="DL4107" s="1"/>
      <c r="DM4107" s="1"/>
    </row>
    <row r="4108" spans="1:117" x14ac:dyDescent="0.2">
      <c r="A4108" s="105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37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2"/>
      <c r="DH4108" s="1"/>
      <c r="DI4108" s="1"/>
      <c r="DJ4108" s="1"/>
      <c r="DK4108" s="1"/>
      <c r="DL4108" s="1"/>
      <c r="DM4108" s="1"/>
    </row>
    <row r="4109" spans="1:117" x14ac:dyDescent="0.2">
      <c r="A4109" s="105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37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2"/>
      <c r="DH4109" s="1"/>
      <c r="DI4109" s="1"/>
      <c r="DJ4109" s="1"/>
      <c r="DK4109" s="1"/>
      <c r="DL4109" s="1"/>
      <c r="DM4109" s="1"/>
    </row>
    <row r="4110" spans="1:117" x14ac:dyDescent="0.2">
      <c r="A4110" s="105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37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2"/>
      <c r="DH4110" s="1"/>
      <c r="DI4110" s="1"/>
      <c r="DJ4110" s="1"/>
      <c r="DK4110" s="1"/>
      <c r="DL4110" s="1"/>
      <c r="DM4110" s="1"/>
    </row>
    <row r="4111" spans="1:117" x14ac:dyDescent="0.2">
      <c r="A4111" s="105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37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2"/>
      <c r="DH4111" s="1"/>
      <c r="DI4111" s="1"/>
      <c r="DJ4111" s="1"/>
      <c r="DK4111" s="1"/>
      <c r="DL4111" s="1"/>
      <c r="DM4111" s="1"/>
    </row>
    <row r="4112" spans="1:117" x14ac:dyDescent="0.2">
      <c r="A4112" s="105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37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2"/>
      <c r="DH4112" s="1"/>
      <c r="DI4112" s="1"/>
      <c r="DJ4112" s="1"/>
      <c r="DK4112" s="1"/>
      <c r="DL4112" s="1"/>
      <c r="DM4112" s="1"/>
    </row>
    <row r="4113" spans="1:117" x14ac:dyDescent="0.2">
      <c r="A4113" s="105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37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2"/>
      <c r="DH4113" s="1"/>
      <c r="DI4113" s="1"/>
      <c r="DJ4113" s="1"/>
      <c r="DK4113" s="1"/>
      <c r="DL4113" s="1"/>
      <c r="DM4113" s="1"/>
    </row>
    <row r="4114" spans="1:117" x14ac:dyDescent="0.2">
      <c r="A4114" s="105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37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2"/>
      <c r="DH4114" s="1"/>
      <c r="DI4114" s="1"/>
      <c r="DJ4114" s="1"/>
      <c r="DK4114" s="1"/>
      <c r="DL4114" s="1"/>
      <c r="DM4114" s="1"/>
    </row>
    <row r="4115" spans="1:117" x14ac:dyDescent="0.2">
      <c r="A4115" s="105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37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2"/>
      <c r="DH4115" s="1"/>
      <c r="DI4115" s="1"/>
      <c r="DJ4115" s="1"/>
      <c r="DK4115" s="1"/>
      <c r="DL4115" s="1"/>
      <c r="DM4115" s="1"/>
    </row>
    <row r="4116" spans="1:117" x14ac:dyDescent="0.2">
      <c r="A4116" s="105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37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2"/>
      <c r="DH4116" s="1"/>
      <c r="DI4116" s="1"/>
      <c r="DJ4116" s="1"/>
      <c r="DK4116" s="1"/>
      <c r="DL4116" s="1"/>
      <c r="DM4116" s="1"/>
    </row>
    <row r="4117" spans="1:117" x14ac:dyDescent="0.2">
      <c r="A4117" s="105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37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2"/>
      <c r="DH4117" s="1"/>
      <c r="DI4117" s="1"/>
      <c r="DJ4117" s="1"/>
      <c r="DK4117" s="1"/>
      <c r="DL4117" s="1"/>
      <c r="DM4117" s="1"/>
    </row>
    <row r="4118" spans="1:117" x14ac:dyDescent="0.2">
      <c r="A4118" s="105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37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2"/>
      <c r="DH4118" s="1"/>
      <c r="DI4118" s="1"/>
      <c r="DJ4118" s="1"/>
      <c r="DK4118" s="1"/>
      <c r="DL4118" s="1"/>
      <c r="DM4118" s="1"/>
    </row>
    <row r="4119" spans="1:117" x14ac:dyDescent="0.2">
      <c r="A4119" s="105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37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2"/>
      <c r="DH4119" s="1"/>
      <c r="DI4119" s="1"/>
      <c r="DJ4119" s="1"/>
      <c r="DK4119" s="1"/>
      <c r="DL4119" s="1"/>
      <c r="DM4119" s="1"/>
    </row>
    <row r="4120" spans="1:117" x14ac:dyDescent="0.2">
      <c r="A4120" s="105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37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2"/>
      <c r="DH4120" s="1"/>
      <c r="DI4120" s="1"/>
      <c r="DJ4120" s="1"/>
      <c r="DK4120" s="1"/>
      <c r="DL4120" s="1"/>
      <c r="DM4120" s="1"/>
    </row>
    <row r="4121" spans="1:117" x14ac:dyDescent="0.2">
      <c r="A4121" s="105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37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2"/>
      <c r="DH4121" s="1"/>
      <c r="DI4121" s="1"/>
      <c r="DJ4121" s="1"/>
      <c r="DK4121" s="1"/>
      <c r="DL4121" s="1"/>
      <c r="DM4121" s="1"/>
    </row>
    <row r="4122" spans="1:117" x14ac:dyDescent="0.2">
      <c r="A4122" s="105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37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2"/>
      <c r="DH4122" s="1"/>
      <c r="DI4122" s="1"/>
      <c r="DJ4122" s="1"/>
      <c r="DK4122" s="1"/>
      <c r="DL4122" s="1"/>
      <c r="DM4122" s="1"/>
    </row>
    <row r="4123" spans="1:117" x14ac:dyDescent="0.2">
      <c r="A4123" s="105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37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2"/>
      <c r="DH4123" s="1"/>
      <c r="DI4123" s="1"/>
      <c r="DJ4123" s="1"/>
      <c r="DK4123" s="1"/>
      <c r="DL4123" s="1"/>
      <c r="DM4123" s="1"/>
    </row>
    <row r="4124" spans="1:117" x14ac:dyDescent="0.2">
      <c r="A4124" s="105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37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2"/>
      <c r="DH4124" s="1"/>
      <c r="DI4124" s="1"/>
      <c r="DJ4124" s="1"/>
      <c r="DK4124" s="1"/>
      <c r="DL4124" s="1"/>
      <c r="DM4124" s="1"/>
    </row>
    <row r="4125" spans="1:117" x14ac:dyDescent="0.2">
      <c r="A4125" s="105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37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2"/>
      <c r="DH4125" s="1"/>
      <c r="DI4125" s="1"/>
      <c r="DJ4125" s="1"/>
      <c r="DK4125" s="1"/>
      <c r="DL4125" s="1"/>
      <c r="DM4125" s="1"/>
    </row>
    <row r="4126" spans="1:117" x14ac:dyDescent="0.2">
      <c r="A4126" s="105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37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2"/>
      <c r="DH4126" s="1"/>
      <c r="DI4126" s="1"/>
      <c r="DJ4126" s="1"/>
      <c r="DK4126" s="1"/>
      <c r="DL4126" s="1"/>
      <c r="DM4126" s="1"/>
    </row>
    <row r="4127" spans="1:117" x14ac:dyDescent="0.2">
      <c r="A4127" s="105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37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2"/>
      <c r="DH4127" s="1"/>
      <c r="DI4127" s="1"/>
      <c r="DJ4127" s="1"/>
      <c r="DK4127" s="1"/>
      <c r="DL4127" s="1"/>
      <c r="DM4127" s="1"/>
    </row>
    <row r="4128" spans="1:117" x14ac:dyDescent="0.2">
      <c r="A4128" s="105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37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2"/>
      <c r="DH4128" s="1"/>
      <c r="DI4128" s="1"/>
      <c r="DJ4128" s="1"/>
      <c r="DK4128" s="1"/>
      <c r="DL4128" s="1"/>
      <c r="DM4128" s="1"/>
    </row>
    <row r="4129" spans="1:117" x14ac:dyDescent="0.2">
      <c r="A4129" s="105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37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2"/>
      <c r="DH4129" s="1"/>
      <c r="DI4129" s="1"/>
      <c r="DJ4129" s="1"/>
      <c r="DK4129" s="1"/>
      <c r="DL4129" s="1"/>
      <c r="DM4129" s="1"/>
    </row>
    <row r="4130" spans="1:117" x14ac:dyDescent="0.2">
      <c r="A4130" s="105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37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2"/>
      <c r="DH4130" s="1"/>
      <c r="DI4130" s="1"/>
      <c r="DJ4130" s="1"/>
      <c r="DK4130" s="1"/>
      <c r="DL4130" s="1"/>
      <c r="DM4130" s="1"/>
    </row>
    <row r="4131" spans="1:117" x14ac:dyDescent="0.2">
      <c r="A4131" s="105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37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2"/>
      <c r="DH4131" s="1"/>
      <c r="DI4131" s="1"/>
      <c r="DJ4131" s="1"/>
      <c r="DK4131" s="1"/>
      <c r="DL4131" s="1"/>
      <c r="DM4131" s="1"/>
    </row>
    <row r="4132" spans="1:117" x14ac:dyDescent="0.2">
      <c r="A4132" s="105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37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2"/>
      <c r="DH4132" s="1"/>
      <c r="DI4132" s="1"/>
      <c r="DJ4132" s="1"/>
      <c r="DK4132" s="1"/>
      <c r="DL4132" s="1"/>
      <c r="DM4132" s="1"/>
    </row>
    <row r="4133" spans="1:117" x14ac:dyDescent="0.2">
      <c r="A4133" s="105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37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2"/>
      <c r="DH4133" s="1"/>
      <c r="DI4133" s="1"/>
      <c r="DJ4133" s="1"/>
      <c r="DK4133" s="1"/>
      <c r="DL4133" s="1"/>
      <c r="DM4133" s="1"/>
    </row>
    <row r="4134" spans="1:117" x14ac:dyDescent="0.2">
      <c r="A4134" s="105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37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2"/>
      <c r="DH4134" s="1"/>
      <c r="DI4134" s="1"/>
      <c r="DJ4134" s="1"/>
      <c r="DK4134" s="1"/>
      <c r="DL4134" s="1"/>
      <c r="DM4134" s="1"/>
    </row>
    <row r="4135" spans="1:117" x14ac:dyDescent="0.2">
      <c r="A4135" s="105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37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2"/>
      <c r="DH4135" s="1"/>
      <c r="DI4135" s="1"/>
      <c r="DJ4135" s="1"/>
      <c r="DK4135" s="1"/>
      <c r="DL4135" s="1"/>
      <c r="DM4135" s="1"/>
    </row>
    <row r="4136" spans="1:117" x14ac:dyDescent="0.2">
      <c r="A4136" s="105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37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2"/>
      <c r="DH4136" s="1"/>
      <c r="DI4136" s="1"/>
      <c r="DJ4136" s="1"/>
      <c r="DK4136" s="1"/>
      <c r="DL4136" s="1"/>
      <c r="DM4136" s="1"/>
    </row>
    <row r="4137" spans="1:117" x14ac:dyDescent="0.2">
      <c r="A4137" s="105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37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2"/>
      <c r="DH4137" s="1"/>
      <c r="DI4137" s="1"/>
      <c r="DJ4137" s="1"/>
      <c r="DK4137" s="1"/>
      <c r="DL4137" s="1"/>
      <c r="DM4137" s="1"/>
    </row>
    <row r="4138" spans="1:117" x14ac:dyDescent="0.2">
      <c r="A4138" s="105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37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2"/>
      <c r="DH4138" s="1"/>
      <c r="DI4138" s="1"/>
      <c r="DJ4138" s="1"/>
      <c r="DK4138" s="1"/>
      <c r="DL4138" s="1"/>
      <c r="DM4138" s="1"/>
    </row>
    <row r="4139" spans="1:117" x14ac:dyDescent="0.2">
      <c r="A4139" s="105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37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2"/>
      <c r="DH4139" s="1"/>
      <c r="DI4139" s="1"/>
      <c r="DJ4139" s="1"/>
      <c r="DK4139" s="1"/>
      <c r="DL4139" s="1"/>
      <c r="DM4139" s="1"/>
    </row>
    <row r="4140" spans="1:117" x14ac:dyDescent="0.2">
      <c r="A4140" s="105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37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2"/>
      <c r="DH4140" s="1"/>
      <c r="DI4140" s="1"/>
      <c r="DJ4140" s="1"/>
      <c r="DK4140" s="1"/>
      <c r="DL4140" s="1"/>
      <c r="DM4140" s="1"/>
    </row>
    <row r="4141" spans="1:117" x14ac:dyDescent="0.2">
      <c r="A4141" s="105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37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2"/>
      <c r="DH4141" s="1"/>
      <c r="DI4141" s="1"/>
      <c r="DJ4141" s="1"/>
      <c r="DK4141" s="1"/>
      <c r="DL4141" s="1"/>
      <c r="DM4141" s="1"/>
    </row>
    <row r="4142" spans="1:117" x14ac:dyDescent="0.2">
      <c r="A4142" s="105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37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2"/>
      <c r="DH4142" s="1"/>
      <c r="DI4142" s="1"/>
      <c r="DJ4142" s="1"/>
      <c r="DK4142" s="1"/>
      <c r="DL4142" s="1"/>
      <c r="DM4142" s="1"/>
    </row>
    <row r="4143" spans="1:117" x14ac:dyDescent="0.2">
      <c r="A4143" s="105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37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2"/>
      <c r="DH4143" s="1"/>
      <c r="DI4143" s="1"/>
      <c r="DJ4143" s="1"/>
      <c r="DK4143" s="1"/>
      <c r="DL4143" s="1"/>
      <c r="DM4143" s="1"/>
    </row>
    <row r="4144" spans="1:117" x14ac:dyDescent="0.2">
      <c r="A4144" s="105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37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2"/>
      <c r="DH4144" s="1"/>
      <c r="DI4144" s="1"/>
      <c r="DJ4144" s="1"/>
      <c r="DK4144" s="1"/>
      <c r="DL4144" s="1"/>
      <c r="DM4144" s="1"/>
    </row>
    <row r="4145" spans="1:117" x14ac:dyDescent="0.2">
      <c r="A4145" s="105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37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2"/>
      <c r="DH4145" s="1"/>
      <c r="DI4145" s="1"/>
      <c r="DJ4145" s="1"/>
      <c r="DK4145" s="1"/>
      <c r="DL4145" s="1"/>
      <c r="DM4145" s="1"/>
    </row>
    <row r="4146" spans="1:117" x14ac:dyDescent="0.2">
      <c r="A4146" s="105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37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2"/>
      <c r="DH4146" s="1"/>
      <c r="DI4146" s="1"/>
      <c r="DJ4146" s="1"/>
      <c r="DK4146" s="1"/>
      <c r="DL4146" s="1"/>
      <c r="DM4146" s="1"/>
    </row>
    <row r="4147" spans="1:117" x14ac:dyDescent="0.2">
      <c r="A4147" s="105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37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2"/>
      <c r="DH4147" s="1"/>
      <c r="DI4147" s="1"/>
      <c r="DJ4147" s="1"/>
      <c r="DK4147" s="1"/>
      <c r="DL4147" s="1"/>
      <c r="DM4147" s="1"/>
    </row>
    <row r="4148" spans="1:117" x14ac:dyDescent="0.2">
      <c r="A4148" s="105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37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2"/>
      <c r="DH4148" s="1"/>
      <c r="DI4148" s="1"/>
      <c r="DJ4148" s="1"/>
      <c r="DK4148" s="1"/>
      <c r="DL4148" s="1"/>
      <c r="DM4148" s="1"/>
    </row>
    <row r="4149" spans="1:117" x14ac:dyDescent="0.2">
      <c r="A4149" s="105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37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2"/>
      <c r="DH4149" s="1"/>
      <c r="DI4149" s="1"/>
      <c r="DJ4149" s="1"/>
      <c r="DK4149" s="1"/>
      <c r="DL4149" s="1"/>
      <c r="DM4149" s="1"/>
    </row>
    <row r="4150" spans="1:117" x14ac:dyDescent="0.2">
      <c r="A4150" s="105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37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2"/>
      <c r="DH4150" s="1"/>
      <c r="DI4150" s="1"/>
      <c r="DJ4150" s="1"/>
      <c r="DK4150" s="1"/>
      <c r="DL4150" s="1"/>
      <c r="DM4150" s="1"/>
    </row>
    <row r="4151" spans="1:117" x14ac:dyDescent="0.2">
      <c r="A4151" s="105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37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2"/>
      <c r="DH4151" s="1"/>
      <c r="DI4151" s="1"/>
      <c r="DJ4151" s="1"/>
      <c r="DK4151" s="1"/>
      <c r="DL4151" s="1"/>
      <c r="DM4151" s="1"/>
    </row>
    <row r="4152" spans="1:117" x14ac:dyDescent="0.2">
      <c r="A4152" s="105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37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2"/>
      <c r="DH4152" s="1"/>
      <c r="DI4152" s="1"/>
      <c r="DJ4152" s="1"/>
      <c r="DK4152" s="1"/>
      <c r="DL4152" s="1"/>
      <c r="DM4152" s="1"/>
    </row>
    <row r="4153" spans="1:117" x14ac:dyDescent="0.2">
      <c r="A4153" s="105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37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2"/>
      <c r="DH4153" s="1"/>
      <c r="DI4153" s="1"/>
      <c r="DJ4153" s="1"/>
      <c r="DK4153" s="1"/>
      <c r="DL4153" s="1"/>
      <c r="DM4153" s="1"/>
    </row>
    <row r="4154" spans="1:117" x14ac:dyDescent="0.2">
      <c r="A4154" s="105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37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2"/>
      <c r="DH4154" s="1"/>
      <c r="DI4154" s="1"/>
      <c r="DJ4154" s="1"/>
      <c r="DK4154" s="1"/>
      <c r="DL4154" s="1"/>
      <c r="DM4154" s="1"/>
    </row>
    <row r="4155" spans="1:117" x14ac:dyDescent="0.2">
      <c r="A4155" s="105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37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2"/>
      <c r="DH4155" s="1"/>
      <c r="DI4155" s="1"/>
      <c r="DJ4155" s="1"/>
      <c r="DK4155" s="1"/>
      <c r="DL4155" s="1"/>
      <c r="DM4155" s="1"/>
    </row>
    <row r="4156" spans="1:117" x14ac:dyDescent="0.2">
      <c r="A4156" s="105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37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2"/>
      <c r="DH4156" s="1"/>
      <c r="DI4156" s="1"/>
      <c r="DJ4156" s="1"/>
      <c r="DK4156" s="1"/>
      <c r="DL4156" s="1"/>
      <c r="DM4156" s="1"/>
    </row>
    <row r="4157" spans="1:117" x14ac:dyDescent="0.2">
      <c r="A4157" s="105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37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2"/>
      <c r="DH4157" s="1"/>
      <c r="DI4157" s="1"/>
      <c r="DJ4157" s="1"/>
      <c r="DK4157" s="1"/>
      <c r="DL4157" s="1"/>
      <c r="DM4157" s="1"/>
    </row>
    <row r="4158" spans="1:117" x14ac:dyDescent="0.2">
      <c r="A4158" s="105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37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2"/>
      <c r="DH4158" s="1"/>
      <c r="DI4158" s="1"/>
      <c r="DJ4158" s="1"/>
      <c r="DK4158" s="1"/>
      <c r="DL4158" s="1"/>
      <c r="DM4158" s="1"/>
    </row>
    <row r="4159" spans="1:117" x14ac:dyDescent="0.2">
      <c r="A4159" s="105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37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2"/>
      <c r="DH4159" s="1"/>
      <c r="DI4159" s="1"/>
      <c r="DJ4159" s="1"/>
      <c r="DK4159" s="1"/>
      <c r="DL4159" s="1"/>
      <c r="DM4159" s="1"/>
    </row>
    <row r="4160" spans="1:117" x14ac:dyDescent="0.2">
      <c r="A4160" s="105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37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2"/>
      <c r="DH4160" s="1"/>
      <c r="DI4160" s="1"/>
      <c r="DJ4160" s="1"/>
      <c r="DK4160" s="1"/>
      <c r="DL4160" s="1"/>
      <c r="DM4160" s="1"/>
    </row>
    <row r="4161" spans="1:117" x14ac:dyDescent="0.2">
      <c r="A4161" s="105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37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2"/>
      <c r="DH4161" s="1"/>
      <c r="DI4161" s="1"/>
      <c r="DJ4161" s="1"/>
      <c r="DK4161" s="1"/>
      <c r="DL4161" s="1"/>
      <c r="DM4161" s="1"/>
    </row>
    <row r="4162" spans="1:117" x14ac:dyDescent="0.2">
      <c r="A4162" s="105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37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2"/>
      <c r="DH4162" s="1"/>
      <c r="DI4162" s="1"/>
      <c r="DJ4162" s="1"/>
      <c r="DK4162" s="1"/>
      <c r="DL4162" s="1"/>
      <c r="DM4162" s="1"/>
    </row>
    <row r="4163" spans="1:117" x14ac:dyDescent="0.2">
      <c r="A4163" s="105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37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2"/>
      <c r="DH4163" s="1"/>
      <c r="DI4163" s="1"/>
      <c r="DJ4163" s="1"/>
      <c r="DK4163" s="1"/>
      <c r="DL4163" s="1"/>
      <c r="DM4163" s="1"/>
    </row>
    <row r="4164" spans="1:117" x14ac:dyDescent="0.2">
      <c r="A4164" s="105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37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2"/>
      <c r="DH4164" s="1"/>
      <c r="DI4164" s="1"/>
      <c r="DJ4164" s="1"/>
      <c r="DK4164" s="1"/>
      <c r="DL4164" s="1"/>
      <c r="DM4164" s="1"/>
    </row>
    <row r="4165" spans="1:117" x14ac:dyDescent="0.2">
      <c r="A4165" s="105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37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2"/>
      <c r="DH4165" s="1"/>
      <c r="DI4165" s="1"/>
      <c r="DJ4165" s="1"/>
      <c r="DK4165" s="1"/>
      <c r="DL4165" s="1"/>
      <c r="DM4165" s="1"/>
    </row>
    <row r="4166" spans="1:117" x14ac:dyDescent="0.2">
      <c r="A4166" s="105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37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2"/>
      <c r="DH4166" s="1"/>
      <c r="DI4166" s="1"/>
      <c r="DJ4166" s="1"/>
      <c r="DK4166" s="1"/>
      <c r="DL4166" s="1"/>
      <c r="DM4166" s="1"/>
    </row>
    <row r="4167" spans="1:117" x14ac:dyDescent="0.2">
      <c r="A4167" s="105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37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2"/>
      <c r="DH4167" s="1"/>
      <c r="DI4167" s="1"/>
      <c r="DJ4167" s="1"/>
      <c r="DK4167" s="1"/>
      <c r="DL4167" s="1"/>
      <c r="DM4167" s="1"/>
    </row>
    <row r="4168" spans="1:117" x14ac:dyDescent="0.2">
      <c r="A4168" s="105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37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2"/>
      <c r="DH4168" s="1"/>
      <c r="DI4168" s="1"/>
      <c r="DJ4168" s="1"/>
      <c r="DK4168" s="1"/>
      <c r="DL4168" s="1"/>
      <c r="DM4168" s="1"/>
    </row>
    <row r="4169" spans="1:117" x14ac:dyDescent="0.2">
      <c r="A4169" s="105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37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2"/>
      <c r="DH4169" s="1"/>
      <c r="DI4169" s="1"/>
      <c r="DJ4169" s="1"/>
      <c r="DK4169" s="1"/>
      <c r="DL4169" s="1"/>
      <c r="DM4169" s="1"/>
    </row>
    <row r="4170" spans="1:117" x14ac:dyDescent="0.2">
      <c r="A4170" s="105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37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2"/>
      <c r="DH4170" s="1"/>
      <c r="DI4170" s="1"/>
      <c r="DJ4170" s="1"/>
      <c r="DK4170" s="1"/>
      <c r="DL4170" s="1"/>
      <c r="DM4170" s="1"/>
    </row>
    <row r="4171" spans="1:117" x14ac:dyDescent="0.2">
      <c r="A4171" s="105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37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2"/>
      <c r="DH4171" s="1"/>
      <c r="DI4171" s="1"/>
      <c r="DJ4171" s="1"/>
      <c r="DK4171" s="1"/>
      <c r="DL4171" s="1"/>
      <c r="DM4171" s="1"/>
    </row>
    <row r="4172" spans="1:117" x14ac:dyDescent="0.2">
      <c r="A4172" s="105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37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2"/>
      <c r="DH4172" s="1"/>
      <c r="DI4172" s="1"/>
      <c r="DJ4172" s="1"/>
      <c r="DK4172" s="1"/>
      <c r="DL4172" s="1"/>
      <c r="DM4172" s="1"/>
    </row>
    <row r="4173" spans="1:117" x14ac:dyDescent="0.2">
      <c r="A4173" s="105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37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2"/>
      <c r="DH4173" s="1"/>
      <c r="DI4173" s="1"/>
      <c r="DJ4173" s="1"/>
      <c r="DK4173" s="1"/>
      <c r="DL4173" s="1"/>
      <c r="DM4173" s="1"/>
    </row>
    <row r="4174" spans="1:117" x14ac:dyDescent="0.2">
      <c r="A4174" s="105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37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2"/>
      <c r="DH4174" s="1"/>
      <c r="DI4174" s="1"/>
      <c r="DJ4174" s="1"/>
      <c r="DK4174" s="1"/>
      <c r="DL4174" s="1"/>
      <c r="DM4174" s="1"/>
    </row>
    <row r="4175" spans="1:117" x14ac:dyDescent="0.2">
      <c r="A4175" s="105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37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2"/>
      <c r="DH4175" s="1"/>
      <c r="DI4175" s="1"/>
      <c r="DJ4175" s="1"/>
      <c r="DK4175" s="1"/>
      <c r="DL4175" s="1"/>
      <c r="DM4175" s="1"/>
    </row>
    <row r="4176" spans="1:117" x14ac:dyDescent="0.2">
      <c r="A4176" s="105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37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2"/>
      <c r="DH4176" s="1"/>
      <c r="DI4176" s="1"/>
      <c r="DJ4176" s="1"/>
      <c r="DK4176" s="1"/>
      <c r="DL4176" s="1"/>
      <c r="DM4176" s="1"/>
    </row>
    <row r="4177" spans="1:117" x14ac:dyDescent="0.2">
      <c r="A4177" s="105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37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2"/>
      <c r="DH4177" s="1"/>
      <c r="DI4177" s="1"/>
      <c r="DJ4177" s="1"/>
      <c r="DK4177" s="1"/>
      <c r="DL4177" s="1"/>
      <c r="DM4177" s="1"/>
    </row>
    <row r="4178" spans="1:117" x14ac:dyDescent="0.2">
      <c r="A4178" s="105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37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2"/>
      <c r="DH4178" s="1"/>
      <c r="DI4178" s="1"/>
      <c r="DJ4178" s="1"/>
      <c r="DK4178" s="1"/>
      <c r="DL4178" s="1"/>
      <c r="DM4178" s="1"/>
    </row>
    <row r="4179" spans="1:117" x14ac:dyDescent="0.2">
      <c r="A4179" s="105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37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2"/>
      <c r="DH4179" s="1"/>
      <c r="DI4179" s="1"/>
      <c r="DJ4179" s="1"/>
      <c r="DK4179" s="1"/>
      <c r="DL4179" s="1"/>
      <c r="DM4179" s="1"/>
    </row>
    <row r="4180" spans="1:117" x14ac:dyDescent="0.2">
      <c r="A4180" s="105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37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2"/>
      <c r="DH4180" s="1"/>
      <c r="DI4180" s="1"/>
      <c r="DJ4180" s="1"/>
      <c r="DK4180" s="1"/>
      <c r="DL4180" s="1"/>
      <c r="DM4180" s="1"/>
    </row>
    <row r="4181" spans="1:117" x14ac:dyDescent="0.2">
      <c r="A4181" s="105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37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2"/>
      <c r="DH4181" s="1"/>
      <c r="DI4181" s="1"/>
      <c r="DJ4181" s="1"/>
      <c r="DK4181" s="1"/>
      <c r="DL4181" s="1"/>
      <c r="DM4181" s="1"/>
    </row>
    <row r="4182" spans="1:117" x14ac:dyDescent="0.2">
      <c r="A4182" s="105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37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2"/>
      <c r="DH4182" s="1"/>
      <c r="DI4182" s="1"/>
      <c r="DJ4182" s="1"/>
      <c r="DK4182" s="1"/>
      <c r="DL4182" s="1"/>
      <c r="DM4182" s="1"/>
    </row>
    <row r="4183" spans="1:117" x14ac:dyDescent="0.2">
      <c r="A4183" s="105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37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2"/>
      <c r="DH4183" s="1"/>
      <c r="DI4183" s="1"/>
      <c r="DJ4183" s="1"/>
      <c r="DK4183" s="1"/>
      <c r="DL4183" s="1"/>
      <c r="DM4183" s="1"/>
    </row>
    <row r="4184" spans="1:117" x14ac:dyDescent="0.2">
      <c r="A4184" s="105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37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2"/>
      <c r="DH4184" s="1"/>
      <c r="DI4184" s="1"/>
      <c r="DJ4184" s="1"/>
      <c r="DK4184" s="1"/>
      <c r="DL4184" s="1"/>
      <c r="DM4184" s="1"/>
    </row>
    <row r="4185" spans="1:117" x14ac:dyDescent="0.2">
      <c r="A4185" s="105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37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2"/>
      <c r="DH4185" s="1"/>
      <c r="DI4185" s="1"/>
      <c r="DJ4185" s="1"/>
      <c r="DK4185" s="1"/>
      <c r="DL4185" s="1"/>
      <c r="DM4185" s="1"/>
    </row>
    <row r="4186" spans="1:117" x14ac:dyDescent="0.2">
      <c r="A4186" s="105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37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2"/>
      <c r="DH4186" s="1"/>
      <c r="DI4186" s="1"/>
      <c r="DJ4186" s="1"/>
      <c r="DK4186" s="1"/>
      <c r="DL4186" s="1"/>
      <c r="DM4186" s="1"/>
    </row>
    <row r="4187" spans="1:117" x14ac:dyDescent="0.2">
      <c r="A4187" s="105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37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2"/>
      <c r="DH4187" s="1"/>
      <c r="DI4187" s="1"/>
      <c r="DJ4187" s="1"/>
      <c r="DK4187" s="1"/>
      <c r="DL4187" s="1"/>
      <c r="DM4187" s="1"/>
    </row>
    <row r="4188" spans="1:117" x14ac:dyDescent="0.2">
      <c r="A4188" s="105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37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2"/>
      <c r="DH4188" s="1"/>
      <c r="DI4188" s="1"/>
      <c r="DJ4188" s="1"/>
      <c r="DK4188" s="1"/>
      <c r="DL4188" s="1"/>
      <c r="DM4188" s="1"/>
    </row>
    <row r="4189" spans="1:117" x14ac:dyDescent="0.2">
      <c r="A4189" s="105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37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2"/>
      <c r="DH4189" s="1"/>
      <c r="DI4189" s="1"/>
      <c r="DJ4189" s="1"/>
      <c r="DK4189" s="1"/>
      <c r="DL4189" s="1"/>
      <c r="DM4189" s="1"/>
    </row>
    <row r="4190" spans="1:117" x14ac:dyDescent="0.2">
      <c r="A4190" s="105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37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2"/>
      <c r="DH4190" s="1"/>
      <c r="DI4190" s="1"/>
      <c r="DJ4190" s="1"/>
      <c r="DK4190" s="1"/>
      <c r="DL4190" s="1"/>
      <c r="DM4190" s="1"/>
    </row>
    <row r="4191" spans="1:117" x14ac:dyDescent="0.2">
      <c r="A4191" s="105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37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2"/>
      <c r="DH4191" s="1"/>
      <c r="DI4191" s="1"/>
      <c r="DJ4191" s="1"/>
      <c r="DK4191" s="1"/>
      <c r="DL4191" s="1"/>
      <c r="DM4191" s="1"/>
    </row>
    <row r="4192" spans="1:117" x14ac:dyDescent="0.2">
      <c r="A4192" s="105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37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2"/>
      <c r="DH4192" s="1"/>
      <c r="DI4192" s="1"/>
      <c r="DJ4192" s="1"/>
      <c r="DK4192" s="1"/>
      <c r="DL4192" s="1"/>
      <c r="DM4192" s="1"/>
    </row>
    <row r="4193" spans="1:117" x14ac:dyDescent="0.2">
      <c r="A4193" s="105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37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2"/>
      <c r="DH4193" s="1"/>
      <c r="DI4193" s="1"/>
      <c r="DJ4193" s="1"/>
      <c r="DK4193" s="1"/>
      <c r="DL4193" s="1"/>
      <c r="DM4193" s="1"/>
    </row>
    <row r="4194" spans="1:117" x14ac:dyDescent="0.2">
      <c r="A4194" s="105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37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2"/>
      <c r="DH4194" s="1"/>
      <c r="DI4194" s="1"/>
      <c r="DJ4194" s="1"/>
      <c r="DK4194" s="1"/>
      <c r="DL4194" s="1"/>
      <c r="DM4194" s="1"/>
    </row>
    <row r="4195" spans="1:117" x14ac:dyDescent="0.2">
      <c r="A4195" s="105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37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2"/>
      <c r="DH4195" s="1"/>
      <c r="DI4195" s="1"/>
      <c r="DJ4195" s="1"/>
      <c r="DK4195" s="1"/>
      <c r="DL4195" s="1"/>
      <c r="DM4195" s="1"/>
    </row>
    <row r="4196" spans="1:117" x14ac:dyDescent="0.2">
      <c r="A4196" s="105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37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2"/>
      <c r="DH4196" s="1"/>
      <c r="DI4196" s="1"/>
      <c r="DJ4196" s="1"/>
      <c r="DK4196" s="1"/>
      <c r="DL4196" s="1"/>
      <c r="DM4196" s="1"/>
    </row>
    <row r="4197" spans="1:117" x14ac:dyDescent="0.2">
      <c r="A4197" s="105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37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2"/>
      <c r="DH4197" s="1"/>
      <c r="DI4197" s="1"/>
      <c r="DJ4197" s="1"/>
      <c r="DK4197" s="1"/>
      <c r="DL4197" s="1"/>
      <c r="DM4197" s="1"/>
    </row>
    <row r="4198" spans="1:117" x14ac:dyDescent="0.2">
      <c r="A4198" s="105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37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2"/>
      <c r="DH4198" s="1"/>
      <c r="DI4198" s="1"/>
      <c r="DJ4198" s="1"/>
      <c r="DK4198" s="1"/>
      <c r="DL4198" s="1"/>
      <c r="DM4198" s="1"/>
    </row>
    <row r="4199" spans="1:117" x14ac:dyDescent="0.2">
      <c r="A4199" s="105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37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2"/>
      <c r="DH4199" s="1"/>
      <c r="DI4199" s="1"/>
      <c r="DJ4199" s="1"/>
      <c r="DK4199" s="1"/>
      <c r="DL4199" s="1"/>
      <c r="DM4199" s="1"/>
    </row>
    <row r="4200" spans="1:117" x14ac:dyDescent="0.2">
      <c r="A4200" s="105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37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2"/>
      <c r="DH4200" s="1"/>
      <c r="DI4200" s="1"/>
      <c r="DJ4200" s="1"/>
      <c r="DK4200" s="1"/>
      <c r="DL4200" s="1"/>
      <c r="DM4200" s="1"/>
    </row>
    <row r="4201" spans="1:117" x14ac:dyDescent="0.2">
      <c r="A4201" s="105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37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2"/>
      <c r="DH4201" s="1"/>
      <c r="DI4201" s="1"/>
      <c r="DJ4201" s="1"/>
      <c r="DK4201" s="1"/>
      <c r="DL4201" s="1"/>
      <c r="DM4201" s="1"/>
    </row>
    <row r="4202" spans="1:117" x14ac:dyDescent="0.2">
      <c r="A4202" s="105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37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2"/>
      <c r="DH4202" s="1"/>
      <c r="DI4202" s="1"/>
      <c r="DJ4202" s="1"/>
      <c r="DK4202" s="1"/>
      <c r="DL4202" s="1"/>
      <c r="DM4202" s="1"/>
    </row>
    <row r="4203" spans="1:117" x14ac:dyDescent="0.2">
      <c r="A4203" s="105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37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2"/>
      <c r="DH4203" s="1"/>
      <c r="DI4203" s="1"/>
      <c r="DJ4203" s="1"/>
      <c r="DK4203" s="1"/>
      <c r="DL4203" s="1"/>
      <c r="DM4203" s="1"/>
    </row>
    <row r="4204" spans="1:117" x14ac:dyDescent="0.2">
      <c r="A4204" s="105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37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2"/>
      <c r="DH4204" s="1"/>
      <c r="DI4204" s="1"/>
      <c r="DJ4204" s="1"/>
      <c r="DK4204" s="1"/>
      <c r="DL4204" s="1"/>
      <c r="DM4204" s="1"/>
    </row>
    <row r="4205" spans="1:117" x14ac:dyDescent="0.2">
      <c r="A4205" s="105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37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2"/>
      <c r="DH4205" s="1"/>
      <c r="DI4205" s="1"/>
      <c r="DJ4205" s="1"/>
      <c r="DK4205" s="1"/>
      <c r="DL4205" s="1"/>
      <c r="DM4205" s="1"/>
    </row>
    <row r="4206" spans="1:117" x14ac:dyDescent="0.2">
      <c r="A4206" s="105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37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2"/>
      <c r="DH4206" s="1"/>
      <c r="DI4206" s="1"/>
      <c r="DJ4206" s="1"/>
      <c r="DK4206" s="1"/>
      <c r="DL4206" s="1"/>
      <c r="DM4206" s="1"/>
    </row>
    <row r="4207" spans="1:117" x14ac:dyDescent="0.2">
      <c r="A4207" s="105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37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2"/>
      <c r="DH4207" s="1"/>
      <c r="DI4207" s="1"/>
      <c r="DJ4207" s="1"/>
      <c r="DK4207" s="1"/>
      <c r="DL4207" s="1"/>
      <c r="DM4207" s="1"/>
    </row>
    <row r="4208" spans="1:117" x14ac:dyDescent="0.2">
      <c r="A4208" s="105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37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2"/>
      <c r="DH4208" s="1"/>
      <c r="DI4208" s="1"/>
      <c r="DJ4208" s="1"/>
      <c r="DK4208" s="1"/>
      <c r="DL4208" s="1"/>
      <c r="DM4208" s="1"/>
    </row>
    <row r="4209" spans="1:117" x14ac:dyDescent="0.2">
      <c r="A4209" s="105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37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2"/>
      <c r="DH4209" s="1"/>
      <c r="DI4209" s="1"/>
      <c r="DJ4209" s="1"/>
      <c r="DK4209" s="1"/>
      <c r="DL4209" s="1"/>
      <c r="DM4209" s="1"/>
    </row>
    <row r="4210" spans="1:117" x14ac:dyDescent="0.2">
      <c r="A4210" s="105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37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2"/>
      <c r="DH4210" s="1"/>
      <c r="DI4210" s="1"/>
      <c r="DJ4210" s="1"/>
      <c r="DK4210" s="1"/>
      <c r="DL4210" s="1"/>
      <c r="DM4210" s="1"/>
    </row>
    <row r="4211" spans="1:117" x14ac:dyDescent="0.2">
      <c r="A4211" s="105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37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2"/>
      <c r="DH4211" s="1"/>
      <c r="DI4211" s="1"/>
      <c r="DJ4211" s="1"/>
      <c r="DK4211" s="1"/>
      <c r="DL4211" s="1"/>
      <c r="DM4211" s="1"/>
    </row>
    <row r="4212" spans="1:117" x14ac:dyDescent="0.2">
      <c r="A4212" s="105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37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2"/>
      <c r="DH4212" s="1"/>
      <c r="DI4212" s="1"/>
      <c r="DJ4212" s="1"/>
      <c r="DK4212" s="1"/>
      <c r="DL4212" s="1"/>
      <c r="DM4212" s="1"/>
    </row>
    <row r="4213" spans="1:117" x14ac:dyDescent="0.2">
      <c r="A4213" s="105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37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2"/>
      <c r="DH4213" s="1"/>
      <c r="DI4213" s="1"/>
      <c r="DJ4213" s="1"/>
      <c r="DK4213" s="1"/>
      <c r="DL4213" s="1"/>
      <c r="DM4213" s="1"/>
    </row>
    <row r="4214" spans="1:117" x14ac:dyDescent="0.2">
      <c r="A4214" s="105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37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2"/>
      <c r="DH4214" s="1"/>
      <c r="DI4214" s="1"/>
      <c r="DJ4214" s="1"/>
      <c r="DK4214" s="1"/>
      <c r="DL4214" s="1"/>
      <c r="DM4214" s="1"/>
    </row>
    <row r="4215" spans="1:117" x14ac:dyDescent="0.2">
      <c r="A4215" s="105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37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2"/>
      <c r="DH4215" s="1"/>
      <c r="DI4215" s="1"/>
      <c r="DJ4215" s="1"/>
      <c r="DK4215" s="1"/>
      <c r="DL4215" s="1"/>
      <c r="DM4215" s="1"/>
    </row>
    <row r="4216" spans="1:117" x14ac:dyDescent="0.2">
      <c r="A4216" s="105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37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2"/>
      <c r="DH4216" s="1"/>
      <c r="DI4216" s="1"/>
      <c r="DJ4216" s="1"/>
      <c r="DK4216" s="1"/>
      <c r="DL4216" s="1"/>
      <c r="DM4216" s="1"/>
    </row>
    <row r="4217" spans="1:117" x14ac:dyDescent="0.2">
      <c r="A4217" s="105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37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2"/>
      <c r="DH4217" s="1"/>
      <c r="DI4217" s="1"/>
      <c r="DJ4217" s="1"/>
      <c r="DK4217" s="1"/>
      <c r="DL4217" s="1"/>
      <c r="DM4217" s="1"/>
    </row>
    <row r="4218" spans="1:117" x14ac:dyDescent="0.2">
      <c r="A4218" s="105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37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2"/>
      <c r="DH4218" s="1"/>
      <c r="DI4218" s="1"/>
      <c r="DJ4218" s="1"/>
      <c r="DK4218" s="1"/>
      <c r="DL4218" s="1"/>
      <c r="DM4218" s="1"/>
    </row>
    <row r="4219" spans="1:117" x14ac:dyDescent="0.2">
      <c r="A4219" s="105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37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2"/>
      <c r="DH4219" s="1"/>
      <c r="DI4219" s="1"/>
      <c r="DJ4219" s="1"/>
      <c r="DK4219" s="1"/>
      <c r="DL4219" s="1"/>
      <c r="DM4219" s="1"/>
    </row>
    <row r="4220" spans="1:117" x14ac:dyDescent="0.2">
      <c r="A4220" s="105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37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2"/>
      <c r="DH4220" s="1"/>
      <c r="DI4220" s="1"/>
      <c r="DJ4220" s="1"/>
      <c r="DK4220" s="1"/>
      <c r="DL4220" s="1"/>
      <c r="DM4220" s="1"/>
    </row>
    <row r="4221" spans="1:117" x14ac:dyDescent="0.2">
      <c r="A4221" s="105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37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2"/>
      <c r="DH4221" s="1"/>
      <c r="DI4221" s="1"/>
      <c r="DJ4221" s="1"/>
      <c r="DK4221" s="1"/>
      <c r="DL4221" s="1"/>
      <c r="DM4221" s="1"/>
    </row>
    <row r="4222" spans="1:117" x14ac:dyDescent="0.2">
      <c r="A4222" s="105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37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2"/>
      <c r="DH4222" s="1"/>
      <c r="DI4222" s="1"/>
      <c r="DJ4222" s="1"/>
      <c r="DK4222" s="1"/>
      <c r="DL4222" s="1"/>
      <c r="DM4222" s="1"/>
    </row>
    <row r="4223" spans="1:117" x14ac:dyDescent="0.2">
      <c r="A4223" s="105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37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2"/>
      <c r="DH4223" s="1"/>
      <c r="DI4223" s="1"/>
      <c r="DJ4223" s="1"/>
      <c r="DK4223" s="1"/>
      <c r="DL4223" s="1"/>
      <c r="DM4223" s="1"/>
    </row>
    <row r="4224" spans="1:117" x14ac:dyDescent="0.2">
      <c r="A4224" s="105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37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2"/>
      <c r="DH4224" s="1"/>
      <c r="DI4224" s="1"/>
      <c r="DJ4224" s="1"/>
      <c r="DK4224" s="1"/>
      <c r="DL4224" s="1"/>
      <c r="DM4224" s="1"/>
    </row>
    <row r="4225" spans="1:117" x14ac:dyDescent="0.2">
      <c r="A4225" s="105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37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2"/>
      <c r="DH4225" s="1"/>
      <c r="DI4225" s="1"/>
      <c r="DJ4225" s="1"/>
      <c r="DK4225" s="1"/>
      <c r="DL4225" s="1"/>
      <c r="DM4225" s="1"/>
    </row>
    <row r="4226" spans="1:117" x14ac:dyDescent="0.2">
      <c r="A4226" s="105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37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2"/>
      <c r="DH4226" s="1"/>
      <c r="DI4226" s="1"/>
      <c r="DJ4226" s="1"/>
      <c r="DK4226" s="1"/>
      <c r="DL4226" s="1"/>
      <c r="DM4226" s="1"/>
    </row>
    <row r="4227" spans="1:117" x14ac:dyDescent="0.2">
      <c r="A4227" s="105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37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2"/>
      <c r="DH4227" s="1"/>
      <c r="DI4227" s="1"/>
      <c r="DJ4227" s="1"/>
      <c r="DK4227" s="1"/>
      <c r="DL4227" s="1"/>
      <c r="DM4227" s="1"/>
    </row>
    <row r="4228" spans="1:117" x14ac:dyDescent="0.2">
      <c r="A4228" s="105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37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2"/>
      <c r="DH4228" s="1"/>
      <c r="DI4228" s="1"/>
      <c r="DJ4228" s="1"/>
      <c r="DK4228" s="1"/>
      <c r="DL4228" s="1"/>
      <c r="DM4228" s="1"/>
    </row>
    <row r="4229" spans="1:117" x14ac:dyDescent="0.2">
      <c r="A4229" s="105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37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2"/>
      <c r="DH4229" s="1"/>
      <c r="DI4229" s="1"/>
      <c r="DJ4229" s="1"/>
      <c r="DK4229" s="1"/>
      <c r="DL4229" s="1"/>
      <c r="DM4229" s="1"/>
    </row>
    <row r="4230" spans="1:117" x14ac:dyDescent="0.2">
      <c r="A4230" s="105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37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2"/>
      <c r="DH4230" s="1"/>
      <c r="DI4230" s="1"/>
      <c r="DJ4230" s="1"/>
      <c r="DK4230" s="1"/>
      <c r="DL4230" s="1"/>
      <c r="DM4230" s="1"/>
    </row>
    <row r="4231" spans="1:117" x14ac:dyDescent="0.2">
      <c r="A4231" s="105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37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2"/>
      <c r="DH4231" s="1"/>
      <c r="DI4231" s="1"/>
      <c r="DJ4231" s="1"/>
      <c r="DK4231" s="1"/>
      <c r="DL4231" s="1"/>
      <c r="DM4231" s="1"/>
    </row>
    <row r="4232" spans="1:117" x14ac:dyDescent="0.2">
      <c r="A4232" s="105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37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2"/>
      <c r="DH4232" s="1"/>
      <c r="DI4232" s="1"/>
      <c r="DJ4232" s="1"/>
      <c r="DK4232" s="1"/>
      <c r="DL4232" s="1"/>
      <c r="DM4232" s="1"/>
    </row>
    <row r="4233" spans="1:117" x14ac:dyDescent="0.2">
      <c r="A4233" s="105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37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2"/>
      <c r="DH4233" s="1"/>
      <c r="DI4233" s="1"/>
      <c r="DJ4233" s="1"/>
      <c r="DK4233" s="1"/>
      <c r="DL4233" s="1"/>
      <c r="DM4233" s="1"/>
    </row>
    <row r="4234" spans="1:117" x14ac:dyDescent="0.2">
      <c r="A4234" s="105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37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2"/>
      <c r="DH4234" s="1"/>
      <c r="DI4234" s="1"/>
      <c r="DJ4234" s="1"/>
      <c r="DK4234" s="1"/>
      <c r="DL4234" s="1"/>
      <c r="DM4234" s="1"/>
    </row>
    <row r="4235" spans="1:117" x14ac:dyDescent="0.2">
      <c r="A4235" s="105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37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2"/>
      <c r="DH4235" s="1"/>
      <c r="DI4235" s="1"/>
      <c r="DJ4235" s="1"/>
      <c r="DK4235" s="1"/>
      <c r="DL4235" s="1"/>
      <c r="DM4235" s="1"/>
    </row>
    <row r="4236" spans="1:117" x14ac:dyDescent="0.2">
      <c r="A4236" s="105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37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2"/>
      <c r="DH4236" s="1"/>
      <c r="DI4236" s="1"/>
      <c r="DJ4236" s="1"/>
      <c r="DK4236" s="1"/>
      <c r="DL4236" s="1"/>
      <c r="DM4236" s="1"/>
    </row>
    <row r="4237" spans="1:117" x14ac:dyDescent="0.2">
      <c r="A4237" s="105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37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2"/>
      <c r="DH4237" s="1"/>
      <c r="DI4237" s="1"/>
      <c r="DJ4237" s="1"/>
      <c r="DK4237" s="1"/>
      <c r="DL4237" s="1"/>
      <c r="DM4237" s="1"/>
    </row>
    <row r="4238" spans="1:117" x14ac:dyDescent="0.2">
      <c r="A4238" s="105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37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2"/>
      <c r="DH4238" s="1"/>
      <c r="DI4238" s="1"/>
      <c r="DJ4238" s="1"/>
      <c r="DK4238" s="1"/>
      <c r="DL4238" s="1"/>
      <c r="DM4238" s="1"/>
    </row>
    <row r="4239" spans="1:117" x14ac:dyDescent="0.2">
      <c r="A4239" s="105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37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2"/>
      <c r="DH4239" s="1"/>
      <c r="DI4239" s="1"/>
      <c r="DJ4239" s="1"/>
      <c r="DK4239" s="1"/>
      <c r="DL4239" s="1"/>
      <c r="DM4239" s="1"/>
    </row>
    <row r="4240" spans="1:117" x14ac:dyDescent="0.2">
      <c r="A4240" s="105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37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2"/>
      <c r="DH4240" s="1"/>
      <c r="DI4240" s="1"/>
      <c r="DJ4240" s="1"/>
      <c r="DK4240" s="1"/>
      <c r="DL4240" s="1"/>
      <c r="DM4240" s="1"/>
    </row>
    <row r="4241" spans="1:117" x14ac:dyDescent="0.2">
      <c r="A4241" s="105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37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2"/>
      <c r="DH4241" s="1"/>
      <c r="DI4241" s="1"/>
      <c r="DJ4241" s="1"/>
      <c r="DK4241" s="1"/>
      <c r="DL4241" s="1"/>
      <c r="DM4241" s="1"/>
    </row>
    <row r="4242" spans="1:117" x14ac:dyDescent="0.2">
      <c r="A4242" s="105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37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2"/>
      <c r="DH4242" s="1"/>
      <c r="DI4242" s="1"/>
      <c r="DJ4242" s="1"/>
      <c r="DK4242" s="1"/>
      <c r="DL4242" s="1"/>
      <c r="DM4242" s="1"/>
    </row>
    <row r="4243" spans="1:117" x14ac:dyDescent="0.2">
      <c r="A4243" s="105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37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2"/>
      <c r="DH4243" s="1"/>
      <c r="DI4243" s="1"/>
      <c r="DJ4243" s="1"/>
      <c r="DK4243" s="1"/>
      <c r="DL4243" s="1"/>
      <c r="DM4243" s="1"/>
    </row>
    <row r="4244" spans="1:117" x14ac:dyDescent="0.2">
      <c r="A4244" s="105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37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2"/>
      <c r="DH4244" s="1"/>
      <c r="DI4244" s="1"/>
      <c r="DJ4244" s="1"/>
      <c r="DK4244" s="1"/>
      <c r="DL4244" s="1"/>
      <c r="DM4244" s="1"/>
    </row>
    <row r="4245" spans="1:117" x14ac:dyDescent="0.2">
      <c r="A4245" s="105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37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2"/>
      <c r="DH4245" s="1"/>
      <c r="DI4245" s="1"/>
      <c r="DJ4245" s="1"/>
      <c r="DK4245" s="1"/>
      <c r="DL4245" s="1"/>
      <c r="DM4245" s="1"/>
    </row>
    <row r="4246" spans="1:117" x14ac:dyDescent="0.2">
      <c r="A4246" s="105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37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2"/>
      <c r="DH4246" s="1"/>
      <c r="DI4246" s="1"/>
      <c r="DJ4246" s="1"/>
      <c r="DK4246" s="1"/>
      <c r="DL4246" s="1"/>
      <c r="DM4246" s="1"/>
    </row>
    <row r="4247" spans="1:117" x14ac:dyDescent="0.2">
      <c r="A4247" s="105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37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2"/>
      <c r="DH4247" s="1"/>
      <c r="DI4247" s="1"/>
      <c r="DJ4247" s="1"/>
      <c r="DK4247" s="1"/>
      <c r="DL4247" s="1"/>
      <c r="DM4247" s="1"/>
    </row>
    <row r="4248" spans="1:117" x14ac:dyDescent="0.2">
      <c r="A4248" s="105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37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2"/>
      <c r="DH4248" s="1"/>
      <c r="DI4248" s="1"/>
      <c r="DJ4248" s="1"/>
      <c r="DK4248" s="1"/>
      <c r="DL4248" s="1"/>
      <c r="DM4248" s="1"/>
    </row>
    <row r="4249" spans="1:117" x14ac:dyDescent="0.2">
      <c r="A4249" s="105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37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2"/>
      <c r="DH4249" s="1"/>
      <c r="DI4249" s="1"/>
      <c r="DJ4249" s="1"/>
      <c r="DK4249" s="1"/>
      <c r="DL4249" s="1"/>
      <c r="DM4249" s="1"/>
    </row>
    <row r="4250" spans="1:117" x14ac:dyDescent="0.2">
      <c r="A4250" s="105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37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2"/>
      <c r="DH4250" s="1"/>
      <c r="DI4250" s="1"/>
      <c r="DJ4250" s="1"/>
      <c r="DK4250" s="1"/>
      <c r="DL4250" s="1"/>
      <c r="DM4250" s="1"/>
    </row>
    <row r="4251" spans="1:117" x14ac:dyDescent="0.2">
      <c r="A4251" s="105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37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2"/>
      <c r="DH4251" s="1"/>
      <c r="DI4251" s="1"/>
      <c r="DJ4251" s="1"/>
      <c r="DK4251" s="1"/>
      <c r="DL4251" s="1"/>
      <c r="DM4251" s="1"/>
    </row>
    <row r="4252" spans="1:117" x14ac:dyDescent="0.2">
      <c r="A4252" s="105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37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2"/>
      <c r="DH4252" s="1"/>
      <c r="DI4252" s="1"/>
      <c r="DJ4252" s="1"/>
      <c r="DK4252" s="1"/>
      <c r="DL4252" s="1"/>
      <c r="DM4252" s="1"/>
    </row>
    <row r="4253" spans="1:117" x14ac:dyDescent="0.2">
      <c r="A4253" s="105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37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2"/>
      <c r="DH4253" s="1"/>
      <c r="DI4253" s="1"/>
      <c r="DJ4253" s="1"/>
      <c r="DK4253" s="1"/>
      <c r="DL4253" s="1"/>
      <c r="DM4253" s="1"/>
    </row>
    <row r="4254" spans="1:117" x14ac:dyDescent="0.2">
      <c r="A4254" s="105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37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2"/>
      <c r="DH4254" s="1"/>
      <c r="DI4254" s="1"/>
      <c r="DJ4254" s="1"/>
      <c r="DK4254" s="1"/>
      <c r="DL4254" s="1"/>
      <c r="DM4254" s="1"/>
    </row>
    <row r="4255" spans="1:117" x14ac:dyDescent="0.2">
      <c r="A4255" s="105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37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2"/>
      <c r="DH4255" s="1"/>
      <c r="DI4255" s="1"/>
      <c r="DJ4255" s="1"/>
      <c r="DK4255" s="1"/>
      <c r="DL4255" s="1"/>
      <c r="DM4255" s="1"/>
    </row>
    <row r="4256" spans="1:117" x14ac:dyDescent="0.2">
      <c r="A4256" s="105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37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2"/>
      <c r="DH4256" s="1"/>
      <c r="DI4256" s="1"/>
      <c r="DJ4256" s="1"/>
      <c r="DK4256" s="1"/>
      <c r="DL4256" s="1"/>
      <c r="DM4256" s="1"/>
    </row>
    <row r="4257" spans="1:117" x14ac:dyDescent="0.2">
      <c r="A4257" s="105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37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2"/>
      <c r="DH4257" s="1"/>
      <c r="DI4257" s="1"/>
      <c r="DJ4257" s="1"/>
      <c r="DK4257" s="1"/>
      <c r="DL4257" s="1"/>
      <c r="DM4257" s="1"/>
    </row>
    <row r="4258" spans="1:117" x14ac:dyDescent="0.2">
      <c r="A4258" s="105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37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2"/>
      <c r="DH4258" s="1"/>
      <c r="DI4258" s="1"/>
      <c r="DJ4258" s="1"/>
      <c r="DK4258" s="1"/>
      <c r="DL4258" s="1"/>
      <c r="DM4258" s="1"/>
    </row>
    <row r="4259" spans="1:117" x14ac:dyDescent="0.2">
      <c r="A4259" s="105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37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2"/>
      <c r="DH4259" s="1"/>
      <c r="DI4259" s="1"/>
      <c r="DJ4259" s="1"/>
      <c r="DK4259" s="1"/>
      <c r="DL4259" s="1"/>
      <c r="DM4259" s="1"/>
    </row>
    <row r="4260" spans="1:117" x14ac:dyDescent="0.2">
      <c r="A4260" s="105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37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2"/>
      <c r="DH4260" s="1"/>
      <c r="DI4260" s="1"/>
      <c r="DJ4260" s="1"/>
      <c r="DK4260" s="1"/>
      <c r="DL4260" s="1"/>
      <c r="DM4260" s="1"/>
    </row>
    <row r="4261" spans="1:117" x14ac:dyDescent="0.2">
      <c r="A4261" s="105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37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2"/>
      <c r="DH4261" s="1"/>
      <c r="DI4261" s="1"/>
      <c r="DJ4261" s="1"/>
      <c r="DK4261" s="1"/>
      <c r="DL4261" s="1"/>
      <c r="DM4261" s="1"/>
    </row>
    <row r="4262" spans="1:117" x14ac:dyDescent="0.2">
      <c r="A4262" s="105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37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2"/>
      <c r="DH4262" s="1"/>
      <c r="DI4262" s="1"/>
      <c r="DJ4262" s="1"/>
      <c r="DK4262" s="1"/>
      <c r="DL4262" s="1"/>
      <c r="DM4262" s="1"/>
    </row>
    <row r="4263" spans="1:117" x14ac:dyDescent="0.2">
      <c r="A4263" s="105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37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2"/>
      <c r="DH4263" s="1"/>
      <c r="DI4263" s="1"/>
      <c r="DJ4263" s="1"/>
      <c r="DK4263" s="1"/>
      <c r="DL4263" s="1"/>
      <c r="DM4263" s="1"/>
    </row>
    <row r="4264" spans="1:117" x14ac:dyDescent="0.2">
      <c r="A4264" s="105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37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2"/>
      <c r="DH4264" s="1"/>
      <c r="DI4264" s="1"/>
      <c r="DJ4264" s="1"/>
      <c r="DK4264" s="1"/>
      <c r="DL4264" s="1"/>
      <c r="DM4264" s="1"/>
    </row>
    <row r="4265" spans="1:117" x14ac:dyDescent="0.2">
      <c r="A4265" s="105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37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2"/>
      <c r="DH4265" s="1"/>
      <c r="DI4265" s="1"/>
      <c r="DJ4265" s="1"/>
      <c r="DK4265" s="1"/>
      <c r="DL4265" s="1"/>
      <c r="DM4265" s="1"/>
    </row>
    <row r="4266" spans="1:117" x14ac:dyDescent="0.2">
      <c r="A4266" s="105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37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2"/>
      <c r="DH4266" s="1"/>
      <c r="DI4266" s="1"/>
      <c r="DJ4266" s="1"/>
      <c r="DK4266" s="1"/>
      <c r="DL4266" s="1"/>
      <c r="DM4266" s="1"/>
    </row>
    <row r="4267" spans="1:117" x14ac:dyDescent="0.2">
      <c r="A4267" s="105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37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2"/>
      <c r="DH4267" s="1"/>
      <c r="DI4267" s="1"/>
      <c r="DJ4267" s="1"/>
      <c r="DK4267" s="1"/>
      <c r="DL4267" s="1"/>
      <c r="DM4267" s="1"/>
    </row>
    <row r="4268" spans="1:117" x14ac:dyDescent="0.2">
      <c r="A4268" s="105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37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2"/>
      <c r="DH4268" s="1"/>
      <c r="DI4268" s="1"/>
      <c r="DJ4268" s="1"/>
      <c r="DK4268" s="1"/>
      <c r="DL4268" s="1"/>
      <c r="DM4268" s="1"/>
    </row>
    <row r="4269" spans="1:117" x14ac:dyDescent="0.2">
      <c r="A4269" s="105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37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2"/>
      <c r="DH4269" s="1"/>
      <c r="DI4269" s="1"/>
      <c r="DJ4269" s="1"/>
      <c r="DK4269" s="1"/>
      <c r="DL4269" s="1"/>
      <c r="DM4269" s="1"/>
    </row>
    <row r="4270" spans="1:117" x14ac:dyDescent="0.2">
      <c r="A4270" s="105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37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2"/>
      <c r="DH4270" s="1"/>
      <c r="DI4270" s="1"/>
      <c r="DJ4270" s="1"/>
      <c r="DK4270" s="1"/>
      <c r="DL4270" s="1"/>
      <c r="DM4270" s="1"/>
    </row>
    <row r="4271" spans="1:117" x14ac:dyDescent="0.2">
      <c r="A4271" s="105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37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2"/>
      <c r="DH4271" s="1"/>
      <c r="DI4271" s="1"/>
      <c r="DJ4271" s="1"/>
      <c r="DK4271" s="1"/>
      <c r="DL4271" s="1"/>
      <c r="DM4271" s="1"/>
    </row>
    <row r="4272" spans="1:117" x14ac:dyDescent="0.2">
      <c r="A4272" s="105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37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2"/>
      <c r="DH4272" s="1"/>
      <c r="DI4272" s="1"/>
      <c r="DJ4272" s="1"/>
      <c r="DK4272" s="1"/>
      <c r="DL4272" s="1"/>
      <c r="DM4272" s="1"/>
    </row>
    <row r="4273" spans="1:117" x14ac:dyDescent="0.2">
      <c r="A4273" s="105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37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2"/>
      <c r="DH4273" s="1"/>
      <c r="DI4273" s="1"/>
      <c r="DJ4273" s="1"/>
      <c r="DK4273" s="1"/>
      <c r="DL4273" s="1"/>
      <c r="DM4273" s="1"/>
    </row>
    <row r="4274" spans="1:117" x14ac:dyDescent="0.2">
      <c r="A4274" s="105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37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2"/>
      <c r="DH4274" s="1"/>
      <c r="DI4274" s="1"/>
      <c r="DJ4274" s="1"/>
      <c r="DK4274" s="1"/>
      <c r="DL4274" s="1"/>
      <c r="DM4274" s="1"/>
    </row>
    <row r="4275" spans="1:117" x14ac:dyDescent="0.2">
      <c r="A4275" s="105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37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2"/>
      <c r="DH4275" s="1"/>
      <c r="DI4275" s="1"/>
      <c r="DJ4275" s="1"/>
      <c r="DK4275" s="1"/>
      <c r="DL4275" s="1"/>
      <c r="DM4275" s="1"/>
    </row>
    <row r="4276" spans="1:117" x14ac:dyDescent="0.2">
      <c r="A4276" s="105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37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2"/>
      <c r="DH4276" s="1"/>
      <c r="DI4276" s="1"/>
      <c r="DJ4276" s="1"/>
      <c r="DK4276" s="1"/>
      <c r="DL4276" s="1"/>
      <c r="DM4276" s="1"/>
    </row>
    <row r="4277" spans="1:117" x14ac:dyDescent="0.2">
      <c r="A4277" s="105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37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2"/>
      <c r="DH4277" s="1"/>
      <c r="DI4277" s="1"/>
      <c r="DJ4277" s="1"/>
      <c r="DK4277" s="1"/>
      <c r="DL4277" s="1"/>
      <c r="DM4277" s="1"/>
    </row>
    <row r="4278" spans="1:117" x14ac:dyDescent="0.2">
      <c r="A4278" s="105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37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2"/>
      <c r="DH4278" s="1"/>
      <c r="DI4278" s="1"/>
      <c r="DJ4278" s="1"/>
      <c r="DK4278" s="1"/>
      <c r="DL4278" s="1"/>
      <c r="DM4278" s="1"/>
    </row>
    <row r="4279" spans="1:117" x14ac:dyDescent="0.2">
      <c r="A4279" s="105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37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2"/>
      <c r="DH4279" s="1"/>
      <c r="DI4279" s="1"/>
      <c r="DJ4279" s="1"/>
      <c r="DK4279" s="1"/>
      <c r="DL4279" s="1"/>
      <c r="DM4279" s="1"/>
    </row>
    <row r="4280" spans="1:117" x14ac:dyDescent="0.2">
      <c r="A4280" s="105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37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2"/>
      <c r="DH4280" s="1"/>
      <c r="DI4280" s="1"/>
      <c r="DJ4280" s="1"/>
      <c r="DK4280" s="1"/>
      <c r="DL4280" s="1"/>
      <c r="DM4280" s="1"/>
    </row>
    <row r="4281" spans="1:117" x14ac:dyDescent="0.2">
      <c r="A4281" s="105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37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2"/>
      <c r="DH4281" s="1"/>
      <c r="DI4281" s="1"/>
      <c r="DJ4281" s="1"/>
      <c r="DK4281" s="1"/>
      <c r="DL4281" s="1"/>
      <c r="DM4281" s="1"/>
    </row>
    <row r="4282" spans="1:117" x14ac:dyDescent="0.2">
      <c r="A4282" s="105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37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2"/>
      <c r="DH4282" s="1"/>
      <c r="DI4282" s="1"/>
      <c r="DJ4282" s="1"/>
      <c r="DK4282" s="1"/>
      <c r="DL4282" s="1"/>
      <c r="DM4282" s="1"/>
    </row>
    <row r="4283" spans="1:117" x14ac:dyDescent="0.2">
      <c r="A4283" s="105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37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2"/>
      <c r="DH4283" s="1"/>
      <c r="DI4283" s="1"/>
      <c r="DJ4283" s="1"/>
      <c r="DK4283" s="1"/>
      <c r="DL4283" s="1"/>
      <c r="DM4283" s="1"/>
    </row>
    <row r="4284" spans="1:117" x14ac:dyDescent="0.2">
      <c r="A4284" s="105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37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2"/>
      <c r="DH4284" s="1"/>
      <c r="DI4284" s="1"/>
      <c r="DJ4284" s="1"/>
      <c r="DK4284" s="1"/>
      <c r="DL4284" s="1"/>
      <c r="DM4284" s="1"/>
    </row>
    <row r="4285" spans="1:117" x14ac:dyDescent="0.2">
      <c r="A4285" s="105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37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2"/>
      <c r="DH4285" s="1"/>
      <c r="DI4285" s="1"/>
      <c r="DJ4285" s="1"/>
      <c r="DK4285" s="1"/>
      <c r="DL4285" s="1"/>
      <c r="DM4285" s="1"/>
    </row>
    <row r="4286" spans="1:117" x14ac:dyDescent="0.2">
      <c r="A4286" s="105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37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2"/>
      <c r="DH4286" s="1"/>
      <c r="DI4286" s="1"/>
      <c r="DJ4286" s="1"/>
      <c r="DK4286" s="1"/>
      <c r="DL4286" s="1"/>
      <c r="DM4286" s="1"/>
    </row>
    <row r="4287" spans="1:117" x14ac:dyDescent="0.2">
      <c r="A4287" s="105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37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2"/>
      <c r="DH4287" s="1"/>
      <c r="DI4287" s="1"/>
      <c r="DJ4287" s="1"/>
      <c r="DK4287" s="1"/>
      <c r="DL4287" s="1"/>
      <c r="DM4287" s="1"/>
    </row>
    <row r="4288" spans="1:117" x14ac:dyDescent="0.2">
      <c r="A4288" s="105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37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2"/>
      <c r="DH4288" s="1"/>
      <c r="DI4288" s="1"/>
      <c r="DJ4288" s="1"/>
      <c r="DK4288" s="1"/>
      <c r="DL4288" s="1"/>
      <c r="DM4288" s="1"/>
    </row>
    <row r="4289" spans="1:117" x14ac:dyDescent="0.2">
      <c r="A4289" s="105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37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2"/>
      <c r="DH4289" s="1"/>
      <c r="DI4289" s="1"/>
      <c r="DJ4289" s="1"/>
      <c r="DK4289" s="1"/>
      <c r="DL4289" s="1"/>
      <c r="DM4289" s="1"/>
    </row>
    <row r="4290" spans="1:117" x14ac:dyDescent="0.2">
      <c r="A4290" s="105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37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2"/>
      <c r="DH4290" s="1"/>
      <c r="DI4290" s="1"/>
      <c r="DJ4290" s="1"/>
      <c r="DK4290" s="1"/>
      <c r="DL4290" s="1"/>
      <c r="DM4290" s="1"/>
    </row>
    <row r="4291" spans="1:117" x14ac:dyDescent="0.2">
      <c r="A4291" s="105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37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2"/>
      <c r="DH4291" s="1"/>
      <c r="DI4291" s="1"/>
      <c r="DJ4291" s="1"/>
      <c r="DK4291" s="1"/>
      <c r="DL4291" s="1"/>
      <c r="DM4291" s="1"/>
    </row>
    <row r="4292" spans="1:117" x14ac:dyDescent="0.2">
      <c r="A4292" s="105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37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2"/>
      <c r="DH4292" s="1"/>
      <c r="DI4292" s="1"/>
      <c r="DJ4292" s="1"/>
      <c r="DK4292" s="1"/>
      <c r="DL4292" s="1"/>
      <c r="DM4292" s="1"/>
    </row>
    <row r="4293" spans="1:117" x14ac:dyDescent="0.2">
      <c r="A4293" s="105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37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2"/>
      <c r="DH4293" s="1"/>
      <c r="DI4293" s="1"/>
      <c r="DJ4293" s="1"/>
      <c r="DK4293" s="1"/>
      <c r="DL4293" s="1"/>
      <c r="DM4293" s="1"/>
    </row>
    <row r="4294" spans="1:117" x14ac:dyDescent="0.2">
      <c r="A4294" s="105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37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2"/>
      <c r="DH4294" s="1"/>
      <c r="DI4294" s="1"/>
      <c r="DJ4294" s="1"/>
      <c r="DK4294" s="1"/>
      <c r="DL4294" s="1"/>
      <c r="DM4294" s="1"/>
    </row>
    <row r="4295" spans="1:117" x14ac:dyDescent="0.2">
      <c r="A4295" s="105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37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2"/>
      <c r="DH4295" s="1"/>
      <c r="DI4295" s="1"/>
      <c r="DJ4295" s="1"/>
      <c r="DK4295" s="1"/>
      <c r="DL4295" s="1"/>
      <c r="DM4295" s="1"/>
    </row>
    <row r="4296" spans="1:117" x14ac:dyDescent="0.2">
      <c r="A4296" s="105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37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2"/>
      <c r="DH4296" s="1"/>
      <c r="DI4296" s="1"/>
      <c r="DJ4296" s="1"/>
      <c r="DK4296" s="1"/>
      <c r="DL4296" s="1"/>
      <c r="DM4296" s="1"/>
    </row>
    <row r="4297" spans="1:117" x14ac:dyDescent="0.2">
      <c r="A4297" s="105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37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2"/>
      <c r="DH4297" s="1"/>
      <c r="DI4297" s="1"/>
      <c r="DJ4297" s="1"/>
      <c r="DK4297" s="1"/>
      <c r="DL4297" s="1"/>
      <c r="DM4297" s="1"/>
    </row>
    <row r="4298" spans="1:117" x14ac:dyDescent="0.2">
      <c r="A4298" s="105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37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2"/>
      <c r="DH4298" s="1"/>
      <c r="DI4298" s="1"/>
      <c r="DJ4298" s="1"/>
      <c r="DK4298" s="1"/>
      <c r="DL4298" s="1"/>
      <c r="DM4298" s="1"/>
    </row>
    <row r="4299" spans="1:117" x14ac:dyDescent="0.2">
      <c r="A4299" s="105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37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2"/>
      <c r="DH4299" s="1"/>
      <c r="DI4299" s="1"/>
      <c r="DJ4299" s="1"/>
      <c r="DK4299" s="1"/>
      <c r="DL4299" s="1"/>
      <c r="DM4299" s="1"/>
    </row>
    <row r="4300" spans="1:117" x14ac:dyDescent="0.2">
      <c r="A4300" s="105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37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2"/>
      <c r="DH4300" s="1"/>
      <c r="DI4300" s="1"/>
      <c r="DJ4300" s="1"/>
      <c r="DK4300" s="1"/>
      <c r="DL4300" s="1"/>
      <c r="DM4300" s="1"/>
    </row>
    <row r="4301" spans="1:117" x14ac:dyDescent="0.2">
      <c r="A4301" s="105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37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2"/>
      <c r="DH4301" s="1"/>
      <c r="DI4301" s="1"/>
      <c r="DJ4301" s="1"/>
      <c r="DK4301" s="1"/>
      <c r="DL4301" s="1"/>
      <c r="DM4301" s="1"/>
    </row>
    <row r="4302" spans="1:117" x14ac:dyDescent="0.2">
      <c r="A4302" s="105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37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2"/>
      <c r="DH4302" s="1"/>
      <c r="DI4302" s="1"/>
      <c r="DJ4302" s="1"/>
      <c r="DK4302" s="1"/>
      <c r="DL4302" s="1"/>
      <c r="DM4302" s="1"/>
    </row>
    <row r="4303" spans="1:117" x14ac:dyDescent="0.2">
      <c r="A4303" s="105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37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2"/>
      <c r="DH4303" s="1"/>
      <c r="DI4303" s="1"/>
      <c r="DJ4303" s="1"/>
      <c r="DK4303" s="1"/>
      <c r="DL4303" s="1"/>
      <c r="DM4303" s="1"/>
    </row>
    <row r="4304" spans="1:117" x14ac:dyDescent="0.2">
      <c r="A4304" s="105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37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2"/>
      <c r="DH4304" s="1"/>
      <c r="DI4304" s="1"/>
      <c r="DJ4304" s="1"/>
      <c r="DK4304" s="1"/>
      <c r="DL4304" s="1"/>
      <c r="DM4304" s="1"/>
    </row>
    <row r="4305" spans="1:117" x14ac:dyDescent="0.2">
      <c r="A4305" s="105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37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2"/>
      <c r="DH4305" s="1"/>
      <c r="DI4305" s="1"/>
      <c r="DJ4305" s="1"/>
      <c r="DK4305" s="1"/>
      <c r="DL4305" s="1"/>
      <c r="DM4305" s="1"/>
    </row>
    <row r="4306" spans="1:117" x14ac:dyDescent="0.2">
      <c r="A4306" s="105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37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2"/>
      <c r="DH4306" s="1"/>
      <c r="DI4306" s="1"/>
      <c r="DJ4306" s="1"/>
      <c r="DK4306" s="1"/>
      <c r="DL4306" s="1"/>
      <c r="DM4306" s="1"/>
    </row>
    <row r="4307" spans="1:117" x14ac:dyDescent="0.2">
      <c r="A4307" s="105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37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2"/>
      <c r="DH4307" s="1"/>
      <c r="DI4307" s="1"/>
      <c r="DJ4307" s="1"/>
      <c r="DK4307" s="1"/>
      <c r="DL4307" s="1"/>
      <c r="DM4307" s="1"/>
    </row>
    <row r="4308" spans="1:117" x14ac:dyDescent="0.2">
      <c r="A4308" s="105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37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2"/>
      <c r="DH4308" s="1"/>
      <c r="DI4308" s="1"/>
      <c r="DJ4308" s="1"/>
      <c r="DK4308" s="1"/>
      <c r="DL4308" s="1"/>
      <c r="DM4308" s="1"/>
    </row>
    <row r="4309" spans="1:117" x14ac:dyDescent="0.2">
      <c r="A4309" s="105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37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2"/>
      <c r="DH4309" s="1"/>
      <c r="DI4309" s="1"/>
      <c r="DJ4309" s="1"/>
      <c r="DK4309" s="1"/>
      <c r="DL4309" s="1"/>
      <c r="DM4309" s="1"/>
    </row>
    <row r="4310" spans="1:117" x14ac:dyDescent="0.2">
      <c r="A4310" s="105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37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2"/>
      <c r="DH4310" s="1"/>
      <c r="DI4310" s="1"/>
      <c r="DJ4310" s="1"/>
      <c r="DK4310" s="1"/>
      <c r="DL4310" s="1"/>
      <c r="DM4310" s="1"/>
    </row>
    <row r="4311" spans="1:117" x14ac:dyDescent="0.2">
      <c r="A4311" s="105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37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2"/>
      <c r="DH4311" s="1"/>
      <c r="DI4311" s="1"/>
      <c r="DJ4311" s="1"/>
      <c r="DK4311" s="1"/>
      <c r="DL4311" s="1"/>
      <c r="DM4311" s="1"/>
    </row>
    <row r="4312" spans="1:117" x14ac:dyDescent="0.2">
      <c r="A4312" s="105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37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2"/>
      <c r="DH4312" s="1"/>
      <c r="DI4312" s="1"/>
      <c r="DJ4312" s="1"/>
      <c r="DK4312" s="1"/>
      <c r="DL4312" s="1"/>
      <c r="DM4312" s="1"/>
    </row>
    <row r="4313" spans="1:117" x14ac:dyDescent="0.2">
      <c r="A4313" s="105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37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2"/>
      <c r="DH4313" s="1"/>
      <c r="DI4313" s="1"/>
      <c r="DJ4313" s="1"/>
      <c r="DK4313" s="1"/>
      <c r="DL4313" s="1"/>
      <c r="DM4313" s="1"/>
    </row>
    <row r="4314" spans="1:117" x14ac:dyDescent="0.2">
      <c r="A4314" s="105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37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2"/>
      <c r="DH4314" s="1"/>
      <c r="DI4314" s="1"/>
      <c r="DJ4314" s="1"/>
      <c r="DK4314" s="1"/>
      <c r="DL4314" s="1"/>
      <c r="DM4314" s="1"/>
    </row>
    <row r="4315" spans="1:117" x14ac:dyDescent="0.2">
      <c r="A4315" s="105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37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2"/>
      <c r="DH4315" s="1"/>
      <c r="DI4315" s="1"/>
      <c r="DJ4315" s="1"/>
      <c r="DK4315" s="1"/>
      <c r="DL4315" s="1"/>
      <c r="DM4315" s="1"/>
    </row>
    <row r="4316" spans="1:117" x14ac:dyDescent="0.2">
      <c r="A4316" s="105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37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2"/>
      <c r="DH4316" s="1"/>
      <c r="DI4316" s="1"/>
      <c r="DJ4316" s="1"/>
      <c r="DK4316" s="1"/>
      <c r="DL4316" s="1"/>
      <c r="DM4316" s="1"/>
    </row>
    <row r="4317" spans="1:117" x14ac:dyDescent="0.2">
      <c r="A4317" s="105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37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2"/>
      <c r="DH4317" s="1"/>
      <c r="DI4317" s="1"/>
      <c r="DJ4317" s="1"/>
      <c r="DK4317" s="1"/>
      <c r="DL4317" s="1"/>
      <c r="DM4317" s="1"/>
    </row>
    <row r="4318" spans="1:117" x14ac:dyDescent="0.2">
      <c r="A4318" s="105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37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2"/>
      <c r="DH4318" s="1"/>
      <c r="DI4318" s="1"/>
      <c r="DJ4318" s="1"/>
      <c r="DK4318" s="1"/>
      <c r="DL4318" s="1"/>
      <c r="DM4318" s="1"/>
    </row>
    <row r="4319" spans="1:117" x14ac:dyDescent="0.2">
      <c r="A4319" s="105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37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2"/>
      <c r="DH4319" s="1"/>
      <c r="DI4319" s="1"/>
      <c r="DJ4319" s="1"/>
      <c r="DK4319" s="1"/>
      <c r="DL4319" s="1"/>
      <c r="DM4319" s="1"/>
    </row>
    <row r="4320" spans="1:117" x14ac:dyDescent="0.2">
      <c r="A4320" s="105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37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2"/>
      <c r="DH4320" s="1"/>
      <c r="DI4320" s="1"/>
      <c r="DJ4320" s="1"/>
      <c r="DK4320" s="1"/>
      <c r="DL4320" s="1"/>
      <c r="DM4320" s="1"/>
    </row>
    <row r="4321" spans="1:117" x14ac:dyDescent="0.2">
      <c r="A4321" s="105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37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2"/>
      <c r="DH4321" s="1"/>
      <c r="DI4321" s="1"/>
      <c r="DJ4321" s="1"/>
      <c r="DK4321" s="1"/>
      <c r="DL4321" s="1"/>
      <c r="DM4321" s="1"/>
    </row>
    <row r="4322" spans="1:117" x14ac:dyDescent="0.2">
      <c r="A4322" s="105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37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2"/>
      <c r="DH4322" s="1"/>
      <c r="DI4322" s="1"/>
      <c r="DJ4322" s="1"/>
      <c r="DK4322" s="1"/>
      <c r="DL4322" s="1"/>
      <c r="DM4322" s="1"/>
    </row>
    <row r="4323" spans="1:117" x14ac:dyDescent="0.2">
      <c r="A4323" s="105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37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2"/>
      <c r="DH4323" s="1"/>
      <c r="DI4323" s="1"/>
      <c r="DJ4323" s="1"/>
      <c r="DK4323" s="1"/>
      <c r="DL4323" s="1"/>
      <c r="DM4323" s="1"/>
    </row>
    <row r="4324" spans="1:117" x14ac:dyDescent="0.2">
      <c r="A4324" s="105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37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2"/>
      <c r="DH4324" s="1"/>
      <c r="DI4324" s="1"/>
      <c r="DJ4324" s="1"/>
      <c r="DK4324" s="1"/>
      <c r="DL4324" s="1"/>
      <c r="DM4324" s="1"/>
    </row>
    <row r="4325" spans="1:117" x14ac:dyDescent="0.2">
      <c r="A4325" s="105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37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2"/>
      <c r="DH4325" s="1"/>
      <c r="DI4325" s="1"/>
      <c r="DJ4325" s="1"/>
      <c r="DK4325" s="1"/>
      <c r="DL4325" s="1"/>
      <c r="DM4325" s="1"/>
    </row>
    <row r="4326" spans="1:117" x14ac:dyDescent="0.2">
      <c r="A4326" s="105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37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2"/>
      <c r="DH4326" s="1"/>
      <c r="DI4326" s="1"/>
      <c r="DJ4326" s="1"/>
      <c r="DK4326" s="1"/>
      <c r="DL4326" s="1"/>
      <c r="DM4326" s="1"/>
    </row>
    <row r="4327" spans="1:117" x14ac:dyDescent="0.2">
      <c r="A4327" s="105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37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2"/>
      <c r="DH4327" s="1"/>
      <c r="DI4327" s="1"/>
      <c r="DJ4327" s="1"/>
      <c r="DK4327" s="1"/>
      <c r="DL4327" s="1"/>
      <c r="DM4327" s="1"/>
    </row>
    <row r="4328" spans="1:117" x14ac:dyDescent="0.2">
      <c r="A4328" s="105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37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2"/>
      <c r="DH4328" s="1"/>
      <c r="DI4328" s="1"/>
      <c r="DJ4328" s="1"/>
      <c r="DK4328" s="1"/>
      <c r="DL4328" s="1"/>
      <c r="DM4328" s="1"/>
    </row>
    <row r="4329" spans="1:117" x14ac:dyDescent="0.2">
      <c r="A4329" s="105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37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2"/>
      <c r="DH4329" s="1"/>
      <c r="DI4329" s="1"/>
      <c r="DJ4329" s="1"/>
      <c r="DK4329" s="1"/>
      <c r="DL4329" s="1"/>
      <c r="DM4329" s="1"/>
    </row>
    <row r="4330" spans="1:117" x14ac:dyDescent="0.2">
      <c r="A4330" s="105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37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2"/>
      <c r="DH4330" s="1"/>
      <c r="DI4330" s="1"/>
      <c r="DJ4330" s="1"/>
      <c r="DK4330" s="1"/>
      <c r="DL4330" s="1"/>
      <c r="DM4330" s="1"/>
    </row>
    <row r="4331" spans="1:117" x14ac:dyDescent="0.2">
      <c r="A4331" s="105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37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2"/>
      <c r="DH4331" s="1"/>
      <c r="DI4331" s="1"/>
      <c r="DJ4331" s="1"/>
      <c r="DK4331" s="1"/>
      <c r="DL4331" s="1"/>
      <c r="DM4331" s="1"/>
    </row>
    <row r="4332" spans="1:117" x14ac:dyDescent="0.2">
      <c r="A4332" s="105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37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2"/>
      <c r="DH4332" s="1"/>
      <c r="DI4332" s="1"/>
      <c r="DJ4332" s="1"/>
      <c r="DK4332" s="1"/>
      <c r="DL4332" s="1"/>
      <c r="DM4332" s="1"/>
    </row>
    <row r="4333" spans="1:117" x14ac:dyDescent="0.2">
      <c r="A4333" s="105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37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2"/>
      <c r="DH4333" s="1"/>
      <c r="DI4333" s="1"/>
      <c r="DJ4333" s="1"/>
      <c r="DK4333" s="1"/>
      <c r="DL4333" s="1"/>
      <c r="DM4333" s="1"/>
    </row>
    <row r="4334" spans="1:117" x14ac:dyDescent="0.2">
      <c r="A4334" s="105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37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2"/>
      <c r="DH4334" s="1"/>
      <c r="DI4334" s="1"/>
      <c r="DJ4334" s="1"/>
      <c r="DK4334" s="1"/>
      <c r="DL4334" s="1"/>
      <c r="DM4334" s="1"/>
    </row>
    <row r="4335" spans="1:117" x14ac:dyDescent="0.2">
      <c r="A4335" s="105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37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2"/>
      <c r="DH4335" s="1"/>
      <c r="DI4335" s="1"/>
      <c r="DJ4335" s="1"/>
      <c r="DK4335" s="1"/>
      <c r="DL4335" s="1"/>
      <c r="DM4335" s="1"/>
    </row>
    <row r="4336" spans="1:117" x14ac:dyDescent="0.2">
      <c r="A4336" s="105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37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2"/>
      <c r="DH4336" s="1"/>
      <c r="DI4336" s="1"/>
      <c r="DJ4336" s="1"/>
      <c r="DK4336" s="1"/>
      <c r="DL4336" s="1"/>
      <c r="DM4336" s="1"/>
    </row>
    <row r="4337" spans="1:117" x14ac:dyDescent="0.2">
      <c r="A4337" s="105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37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2"/>
      <c r="DH4337" s="1"/>
      <c r="DI4337" s="1"/>
      <c r="DJ4337" s="1"/>
      <c r="DK4337" s="1"/>
      <c r="DL4337" s="1"/>
      <c r="DM4337" s="1"/>
    </row>
    <row r="4338" spans="1:117" x14ac:dyDescent="0.2">
      <c r="A4338" s="105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37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2"/>
      <c r="DH4338" s="1"/>
      <c r="DI4338" s="1"/>
      <c r="DJ4338" s="1"/>
      <c r="DK4338" s="1"/>
      <c r="DL4338" s="1"/>
      <c r="DM4338" s="1"/>
    </row>
    <row r="4339" spans="1:117" x14ac:dyDescent="0.2">
      <c r="A4339" s="105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37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2"/>
      <c r="DH4339" s="1"/>
      <c r="DI4339" s="1"/>
      <c r="DJ4339" s="1"/>
      <c r="DK4339" s="1"/>
      <c r="DL4339" s="1"/>
      <c r="DM4339" s="1"/>
    </row>
    <row r="4340" spans="1:117" x14ac:dyDescent="0.2">
      <c r="A4340" s="105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37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2"/>
      <c r="DH4340" s="1"/>
      <c r="DI4340" s="1"/>
      <c r="DJ4340" s="1"/>
      <c r="DK4340" s="1"/>
      <c r="DL4340" s="1"/>
      <c r="DM4340" s="1"/>
    </row>
    <row r="4341" spans="1:117" x14ac:dyDescent="0.2">
      <c r="A4341" s="105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37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2"/>
      <c r="DH4341" s="1"/>
      <c r="DI4341" s="1"/>
      <c r="DJ4341" s="1"/>
      <c r="DK4341" s="1"/>
      <c r="DL4341" s="1"/>
      <c r="DM4341" s="1"/>
    </row>
    <row r="4342" spans="1:117" x14ac:dyDescent="0.2">
      <c r="A4342" s="105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37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2"/>
      <c r="DH4342" s="1"/>
      <c r="DI4342" s="1"/>
      <c r="DJ4342" s="1"/>
      <c r="DK4342" s="1"/>
      <c r="DL4342" s="1"/>
      <c r="DM4342" s="1"/>
    </row>
    <row r="4343" spans="1:117" x14ac:dyDescent="0.2">
      <c r="A4343" s="105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37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2"/>
      <c r="DH4343" s="1"/>
      <c r="DI4343" s="1"/>
      <c r="DJ4343" s="1"/>
      <c r="DK4343" s="1"/>
      <c r="DL4343" s="1"/>
      <c r="DM4343" s="1"/>
    </row>
    <row r="4344" spans="1:117" x14ac:dyDescent="0.2">
      <c r="A4344" s="105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37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2"/>
      <c r="DH4344" s="1"/>
      <c r="DI4344" s="1"/>
      <c r="DJ4344" s="1"/>
      <c r="DK4344" s="1"/>
      <c r="DL4344" s="1"/>
      <c r="DM4344" s="1"/>
    </row>
    <row r="4345" spans="1:117" x14ac:dyDescent="0.2">
      <c r="A4345" s="105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37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2"/>
      <c r="DH4345" s="1"/>
      <c r="DI4345" s="1"/>
      <c r="DJ4345" s="1"/>
      <c r="DK4345" s="1"/>
      <c r="DL4345" s="1"/>
      <c r="DM4345" s="1"/>
    </row>
    <row r="4346" spans="1:117" x14ac:dyDescent="0.2">
      <c r="A4346" s="105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37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2"/>
      <c r="DH4346" s="1"/>
      <c r="DI4346" s="1"/>
      <c r="DJ4346" s="1"/>
      <c r="DK4346" s="1"/>
      <c r="DL4346" s="1"/>
      <c r="DM4346" s="1"/>
    </row>
    <row r="4347" spans="1:117" x14ac:dyDescent="0.2">
      <c r="A4347" s="105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37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2"/>
      <c r="DH4347" s="1"/>
      <c r="DI4347" s="1"/>
      <c r="DJ4347" s="1"/>
      <c r="DK4347" s="1"/>
      <c r="DL4347" s="1"/>
      <c r="DM4347" s="1"/>
    </row>
    <row r="4348" spans="1:117" x14ac:dyDescent="0.2">
      <c r="A4348" s="105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37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2"/>
      <c r="DH4348" s="1"/>
      <c r="DI4348" s="1"/>
      <c r="DJ4348" s="1"/>
      <c r="DK4348" s="1"/>
      <c r="DL4348" s="1"/>
      <c r="DM4348" s="1"/>
    </row>
    <row r="4349" spans="1:117" x14ac:dyDescent="0.2">
      <c r="A4349" s="105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37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2"/>
      <c r="DH4349" s="1"/>
      <c r="DI4349" s="1"/>
      <c r="DJ4349" s="1"/>
      <c r="DK4349" s="1"/>
      <c r="DL4349" s="1"/>
      <c r="DM4349" s="1"/>
    </row>
    <row r="4350" spans="1:117" x14ac:dyDescent="0.2">
      <c r="A4350" s="105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37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2"/>
      <c r="DH4350" s="1"/>
      <c r="DI4350" s="1"/>
      <c r="DJ4350" s="1"/>
      <c r="DK4350" s="1"/>
      <c r="DL4350" s="1"/>
      <c r="DM4350" s="1"/>
    </row>
    <row r="4351" spans="1:117" x14ac:dyDescent="0.2">
      <c r="A4351" s="105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37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2"/>
      <c r="DH4351" s="1"/>
      <c r="DI4351" s="1"/>
      <c r="DJ4351" s="1"/>
      <c r="DK4351" s="1"/>
      <c r="DL4351" s="1"/>
      <c r="DM4351" s="1"/>
    </row>
    <row r="4352" spans="1:117" x14ac:dyDescent="0.2">
      <c r="A4352" s="105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37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2"/>
      <c r="DH4352" s="1"/>
      <c r="DI4352" s="1"/>
      <c r="DJ4352" s="1"/>
      <c r="DK4352" s="1"/>
      <c r="DL4352" s="1"/>
      <c r="DM4352" s="1"/>
    </row>
    <row r="4353" spans="1:117" x14ac:dyDescent="0.2">
      <c r="A4353" s="105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37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2"/>
      <c r="DH4353" s="1"/>
      <c r="DI4353" s="1"/>
      <c r="DJ4353" s="1"/>
      <c r="DK4353" s="1"/>
      <c r="DL4353" s="1"/>
      <c r="DM4353" s="1"/>
    </row>
    <row r="4354" spans="1:117" x14ac:dyDescent="0.2">
      <c r="A4354" s="105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37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2"/>
      <c r="DH4354" s="1"/>
      <c r="DI4354" s="1"/>
      <c r="DJ4354" s="1"/>
      <c r="DK4354" s="1"/>
      <c r="DL4354" s="1"/>
      <c r="DM4354" s="1"/>
    </row>
    <row r="4355" spans="1:117" x14ac:dyDescent="0.2">
      <c r="A4355" s="105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37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2"/>
      <c r="DH4355" s="1"/>
      <c r="DI4355" s="1"/>
      <c r="DJ4355" s="1"/>
      <c r="DK4355" s="1"/>
      <c r="DL4355" s="1"/>
      <c r="DM4355" s="1"/>
    </row>
    <row r="4356" spans="1:117" x14ac:dyDescent="0.2">
      <c r="A4356" s="105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37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2"/>
      <c r="DH4356" s="1"/>
      <c r="DI4356" s="1"/>
      <c r="DJ4356" s="1"/>
      <c r="DK4356" s="1"/>
      <c r="DL4356" s="1"/>
      <c r="DM4356" s="1"/>
    </row>
    <row r="4357" spans="1:117" x14ac:dyDescent="0.2">
      <c r="A4357" s="105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37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2"/>
      <c r="DH4357" s="1"/>
      <c r="DI4357" s="1"/>
      <c r="DJ4357" s="1"/>
      <c r="DK4357" s="1"/>
      <c r="DL4357" s="1"/>
      <c r="DM4357" s="1"/>
    </row>
    <row r="4358" spans="1:117" x14ac:dyDescent="0.2">
      <c r="A4358" s="105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37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2"/>
      <c r="DH4358" s="1"/>
      <c r="DI4358" s="1"/>
      <c r="DJ4358" s="1"/>
      <c r="DK4358" s="1"/>
      <c r="DL4358" s="1"/>
      <c r="DM4358" s="1"/>
    </row>
    <row r="4359" spans="1:117" x14ac:dyDescent="0.2">
      <c r="A4359" s="105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37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2"/>
      <c r="DH4359" s="1"/>
      <c r="DI4359" s="1"/>
      <c r="DJ4359" s="1"/>
      <c r="DK4359" s="1"/>
      <c r="DL4359" s="1"/>
      <c r="DM4359" s="1"/>
    </row>
    <row r="4360" spans="1:117" x14ac:dyDescent="0.2">
      <c r="A4360" s="105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37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2"/>
      <c r="DH4360" s="1"/>
      <c r="DI4360" s="1"/>
      <c r="DJ4360" s="1"/>
      <c r="DK4360" s="1"/>
      <c r="DL4360" s="1"/>
      <c r="DM4360" s="1"/>
    </row>
    <row r="4361" spans="1:117" x14ac:dyDescent="0.2">
      <c r="A4361" s="105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37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2"/>
      <c r="DH4361" s="1"/>
      <c r="DI4361" s="1"/>
      <c r="DJ4361" s="1"/>
      <c r="DK4361" s="1"/>
      <c r="DL4361" s="1"/>
      <c r="DM4361" s="1"/>
    </row>
    <row r="4362" spans="1:117" x14ac:dyDescent="0.2">
      <c r="A4362" s="105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37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2"/>
      <c r="DH4362" s="1"/>
      <c r="DI4362" s="1"/>
      <c r="DJ4362" s="1"/>
      <c r="DK4362" s="1"/>
      <c r="DL4362" s="1"/>
      <c r="DM4362" s="1"/>
    </row>
    <row r="4363" spans="1:117" x14ac:dyDescent="0.2">
      <c r="A4363" s="105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37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2"/>
      <c r="DH4363" s="1"/>
      <c r="DI4363" s="1"/>
      <c r="DJ4363" s="1"/>
      <c r="DK4363" s="1"/>
      <c r="DL4363" s="1"/>
      <c r="DM4363" s="1"/>
    </row>
    <row r="4364" spans="1:117" x14ac:dyDescent="0.2">
      <c r="A4364" s="105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37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2"/>
      <c r="DH4364" s="1"/>
      <c r="DI4364" s="1"/>
      <c r="DJ4364" s="1"/>
      <c r="DK4364" s="1"/>
      <c r="DL4364" s="1"/>
      <c r="DM4364" s="1"/>
    </row>
    <row r="4365" spans="1:117" x14ac:dyDescent="0.2">
      <c r="A4365" s="105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37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2"/>
      <c r="DH4365" s="1"/>
      <c r="DI4365" s="1"/>
      <c r="DJ4365" s="1"/>
      <c r="DK4365" s="1"/>
      <c r="DL4365" s="1"/>
      <c r="DM4365" s="1"/>
    </row>
    <row r="4366" spans="1:117" x14ac:dyDescent="0.2">
      <c r="A4366" s="105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37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2"/>
      <c r="DH4366" s="1"/>
      <c r="DI4366" s="1"/>
      <c r="DJ4366" s="1"/>
      <c r="DK4366" s="1"/>
      <c r="DL4366" s="1"/>
      <c r="DM4366" s="1"/>
    </row>
    <row r="4367" spans="1:117" x14ac:dyDescent="0.2">
      <c r="A4367" s="105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37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2"/>
      <c r="DH4367" s="1"/>
      <c r="DI4367" s="1"/>
      <c r="DJ4367" s="1"/>
      <c r="DK4367" s="1"/>
      <c r="DL4367" s="1"/>
      <c r="DM4367" s="1"/>
    </row>
    <row r="4368" spans="1:117" x14ac:dyDescent="0.2">
      <c r="A4368" s="105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37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2"/>
      <c r="DH4368" s="1"/>
      <c r="DI4368" s="1"/>
      <c r="DJ4368" s="1"/>
      <c r="DK4368" s="1"/>
      <c r="DL4368" s="1"/>
      <c r="DM4368" s="1"/>
    </row>
    <row r="4369" spans="1:117" x14ac:dyDescent="0.2">
      <c r="A4369" s="105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37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2"/>
      <c r="DH4369" s="1"/>
      <c r="DI4369" s="1"/>
      <c r="DJ4369" s="1"/>
      <c r="DK4369" s="1"/>
      <c r="DL4369" s="1"/>
      <c r="DM4369" s="1"/>
    </row>
    <row r="4370" spans="1:117" x14ac:dyDescent="0.2">
      <c r="A4370" s="105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37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2"/>
      <c r="DH4370" s="1"/>
      <c r="DI4370" s="1"/>
      <c r="DJ4370" s="1"/>
      <c r="DK4370" s="1"/>
      <c r="DL4370" s="1"/>
      <c r="DM4370" s="1"/>
    </row>
    <row r="4371" spans="1:117" x14ac:dyDescent="0.2">
      <c r="A4371" s="105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37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2"/>
      <c r="DH4371" s="1"/>
      <c r="DI4371" s="1"/>
      <c r="DJ4371" s="1"/>
      <c r="DK4371" s="1"/>
      <c r="DL4371" s="1"/>
      <c r="DM4371" s="1"/>
    </row>
    <row r="4372" spans="1:117" x14ac:dyDescent="0.2">
      <c r="A4372" s="105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37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2"/>
      <c r="DH4372" s="1"/>
      <c r="DI4372" s="1"/>
      <c r="DJ4372" s="1"/>
      <c r="DK4372" s="1"/>
      <c r="DL4372" s="1"/>
      <c r="DM4372" s="1"/>
    </row>
    <row r="4373" spans="1:117" x14ac:dyDescent="0.2">
      <c r="A4373" s="105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37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2"/>
      <c r="DH4373" s="1"/>
      <c r="DI4373" s="1"/>
      <c r="DJ4373" s="1"/>
      <c r="DK4373" s="1"/>
      <c r="DL4373" s="1"/>
      <c r="DM4373" s="1"/>
    </row>
    <row r="4374" spans="1:117" x14ac:dyDescent="0.2">
      <c r="A4374" s="105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37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2"/>
      <c r="DH4374" s="1"/>
      <c r="DI4374" s="1"/>
      <c r="DJ4374" s="1"/>
      <c r="DK4374" s="1"/>
      <c r="DL4374" s="1"/>
      <c r="DM4374" s="1"/>
    </row>
    <row r="4375" spans="1:117" x14ac:dyDescent="0.2">
      <c r="A4375" s="105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37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2"/>
      <c r="DH4375" s="1"/>
      <c r="DI4375" s="1"/>
      <c r="DJ4375" s="1"/>
      <c r="DK4375" s="1"/>
      <c r="DL4375" s="1"/>
      <c r="DM4375" s="1"/>
    </row>
    <row r="4376" spans="1:117" x14ac:dyDescent="0.2">
      <c r="A4376" s="105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37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2"/>
      <c r="DH4376" s="1"/>
      <c r="DI4376" s="1"/>
      <c r="DJ4376" s="1"/>
      <c r="DK4376" s="1"/>
      <c r="DL4376" s="1"/>
      <c r="DM4376" s="1"/>
    </row>
    <row r="4377" spans="1:117" x14ac:dyDescent="0.2">
      <c r="A4377" s="105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37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2"/>
      <c r="DH4377" s="1"/>
      <c r="DI4377" s="1"/>
      <c r="DJ4377" s="1"/>
      <c r="DK4377" s="1"/>
      <c r="DL4377" s="1"/>
      <c r="DM4377" s="1"/>
    </row>
    <row r="4378" spans="1:117" x14ac:dyDescent="0.2">
      <c r="A4378" s="105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37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2"/>
      <c r="DH4378" s="1"/>
      <c r="DI4378" s="1"/>
      <c r="DJ4378" s="1"/>
      <c r="DK4378" s="1"/>
      <c r="DL4378" s="1"/>
      <c r="DM4378" s="1"/>
    </row>
    <row r="4379" spans="1:117" x14ac:dyDescent="0.2">
      <c r="A4379" s="105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37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2"/>
      <c r="DH4379" s="1"/>
      <c r="DI4379" s="1"/>
      <c r="DJ4379" s="1"/>
      <c r="DK4379" s="1"/>
      <c r="DL4379" s="1"/>
      <c r="DM4379" s="1"/>
    </row>
    <row r="4380" spans="1:117" x14ac:dyDescent="0.2">
      <c r="A4380" s="105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37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2"/>
      <c r="DH4380" s="1"/>
      <c r="DI4380" s="1"/>
      <c r="DJ4380" s="1"/>
      <c r="DK4380" s="1"/>
      <c r="DL4380" s="1"/>
      <c r="DM4380" s="1"/>
    </row>
    <row r="4381" spans="1:117" x14ac:dyDescent="0.2">
      <c r="A4381" s="105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37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2"/>
      <c r="DH4381" s="1"/>
      <c r="DI4381" s="1"/>
      <c r="DJ4381" s="1"/>
      <c r="DK4381" s="1"/>
      <c r="DL4381" s="1"/>
      <c r="DM4381" s="1"/>
    </row>
    <row r="4382" spans="1:117" x14ac:dyDescent="0.2">
      <c r="A4382" s="105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37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2"/>
      <c r="DH4382" s="1"/>
      <c r="DI4382" s="1"/>
      <c r="DJ4382" s="1"/>
      <c r="DK4382" s="1"/>
      <c r="DL4382" s="1"/>
      <c r="DM4382" s="1"/>
    </row>
    <row r="4383" spans="1:117" x14ac:dyDescent="0.2">
      <c r="A4383" s="105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37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2"/>
      <c r="DH4383" s="1"/>
      <c r="DI4383" s="1"/>
      <c r="DJ4383" s="1"/>
      <c r="DK4383" s="1"/>
      <c r="DL4383" s="1"/>
      <c r="DM4383" s="1"/>
    </row>
    <row r="4384" spans="1:117" x14ac:dyDescent="0.2">
      <c r="A4384" s="105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37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2"/>
      <c r="DH4384" s="1"/>
      <c r="DI4384" s="1"/>
      <c r="DJ4384" s="1"/>
      <c r="DK4384" s="1"/>
      <c r="DL4384" s="1"/>
      <c r="DM4384" s="1"/>
    </row>
    <row r="4385" spans="1:117" x14ac:dyDescent="0.2">
      <c r="A4385" s="105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37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2"/>
      <c r="DH4385" s="1"/>
      <c r="DI4385" s="1"/>
      <c r="DJ4385" s="1"/>
      <c r="DK4385" s="1"/>
      <c r="DL4385" s="1"/>
      <c r="DM4385" s="1"/>
    </row>
    <row r="4386" spans="1:117" x14ac:dyDescent="0.2">
      <c r="A4386" s="105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37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2"/>
      <c r="DH4386" s="1"/>
      <c r="DI4386" s="1"/>
      <c r="DJ4386" s="1"/>
      <c r="DK4386" s="1"/>
      <c r="DL4386" s="1"/>
      <c r="DM4386" s="1"/>
    </row>
    <row r="4387" spans="1:117" x14ac:dyDescent="0.2">
      <c r="A4387" s="105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37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2"/>
      <c r="DH4387" s="1"/>
      <c r="DI4387" s="1"/>
      <c r="DJ4387" s="1"/>
      <c r="DK4387" s="1"/>
      <c r="DL4387" s="1"/>
      <c r="DM4387" s="1"/>
    </row>
    <row r="4388" spans="1:117" x14ac:dyDescent="0.2">
      <c r="A4388" s="105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37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2"/>
      <c r="DH4388" s="1"/>
      <c r="DI4388" s="1"/>
      <c r="DJ4388" s="1"/>
      <c r="DK4388" s="1"/>
      <c r="DL4388" s="1"/>
      <c r="DM4388" s="1"/>
    </row>
    <row r="4389" spans="1:117" x14ac:dyDescent="0.2">
      <c r="A4389" s="105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37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2"/>
      <c r="DH4389" s="1"/>
      <c r="DI4389" s="1"/>
      <c r="DJ4389" s="1"/>
      <c r="DK4389" s="1"/>
      <c r="DL4389" s="1"/>
      <c r="DM4389" s="1"/>
    </row>
    <row r="4390" spans="1:117" x14ac:dyDescent="0.2">
      <c r="A4390" s="105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37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2"/>
      <c r="DH4390" s="1"/>
      <c r="DI4390" s="1"/>
      <c r="DJ4390" s="1"/>
      <c r="DK4390" s="1"/>
      <c r="DL4390" s="1"/>
      <c r="DM4390" s="1"/>
    </row>
    <row r="4391" spans="1:117" x14ac:dyDescent="0.2">
      <c r="A4391" s="105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37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2"/>
      <c r="DH4391" s="1"/>
      <c r="DI4391" s="1"/>
      <c r="DJ4391" s="1"/>
      <c r="DK4391" s="1"/>
      <c r="DL4391" s="1"/>
      <c r="DM4391" s="1"/>
    </row>
    <row r="4392" spans="1:117" x14ac:dyDescent="0.2">
      <c r="A4392" s="105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37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2"/>
      <c r="DH4392" s="1"/>
      <c r="DI4392" s="1"/>
      <c r="DJ4392" s="1"/>
      <c r="DK4392" s="1"/>
      <c r="DL4392" s="1"/>
      <c r="DM4392" s="1"/>
    </row>
    <row r="4393" spans="1:117" x14ac:dyDescent="0.2">
      <c r="A4393" s="105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37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2"/>
      <c r="DH4393" s="1"/>
      <c r="DI4393" s="1"/>
      <c r="DJ4393" s="1"/>
      <c r="DK4393" s="1"/>
      <c r="DL4393" s="1"/>
      <c r="DM4393" s="1"/>
    </row>
    <row r="4394" spans="1:117" x14ac:dyDescent="0.2">
      <c r="A4394" s="105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37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2"/>
      <c r="DH4394" s="1"/>
      <c r="DI4394" s="1"/>
      <c r="DJ4394" s="1"/>
      <c r="DK4394" s="1"/>
      <c r="DL4394" s="1"/>
      <c r="DM4394" s="1"/>
    </row>
    <row r="4395" spans="1:117" x14ac:dyDescent="0.2">
      <c r="A4395" s="105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37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2"/>
      <c r="DH4395" s="1"/>
      <c r="DI4395" s="1"/>
      <c r="DJ4395" s="1"/>
      <c r="DK4395" s="1"/>
      <c r="DL4395" s="1"/>
      <c r="DM4395" s="1"/>
    </row>
    <row r="4396" spans="1:117" x14ac:dyDescent="0.2">
      <c r="A4396" s="105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37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2"/>
      <c r="DH4396" s="1"/>
      <c r="DI4396" s="1"/>
      <c r="DJ4396" s="1"/>
      <c r="DK4396" s="1"/>
      <c r="DL4396" s="1"/>
      <c r="DM4396" s="1"/>
    </row>
    <row r="4397" spans="1:117" x14ac:dyDescent="0.2">
      <c r="A4397" s="105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37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2"/>
      <c r="DH4397" s="1"/>
      <c r="DI4397" s="1"/>
      <c r="DJ4397" s="1"/>
      <c r="DK4397" s="1"/>
      <c r="DL4397" s="1"/>
      <c r="DM4397" s="1"/>
    </row>
    <row r="4398" spans="1:117" x14ac:dyDescent="0.2">
      <c r="A4398" s="105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37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2"/>
      <c r="DH4398" s="1"/>
      <c r="DI4398" s="1"/>
      <c r="DJ4398" s="1"/>
      <c r="DK4398" s="1"/>
      <c r="DL4398" s="1"/>
      <c r="DM4398" s="1"/>
    </row>
    <row r="4399" spans="1:117" x14ac:dyDescent="0.2">
      <c r="A4399" s="105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37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2"/>
      <c r="DH4399" s="1"/>
      <c r="DI4399" s="1"/>
      <c r="DJ4399" s="1"/>
      <c r="DK4399" s="1"/>
      <c r="DL4399" s="1"/>
      <c r="DM4399" s="1"/>
    </row>
    <row r="4400" spans="1:117" x14ac:dyDescent="0.2">
      <c r="A4400" s="105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37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2"/>
      <c r="DH4400" s="1"/>
      <c r="DI4400" s="1"/>
      <c r="DJ4400" s="1"/>
      <c r="DK4400" s="1"/>
      <c r="DL4400" s="1"/>
      <c r="DM4400" s="1"/>
    </row>
    <row r="4401" spans="1:117" x14ac:dyDescent="0.2">
      <c r="A4401" s="105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37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2"/>
      <c r="DH4401" s="1"/>
      <c r="DI4401" s="1"/>
      <c r="DJ4401" s="1"/>
      <c r="DK4401" s="1"/>
      <c r="DL4401" s="1"/>
      <c r="DM4401" s="1"/>
    </row>
    <row r="4402" spans="1:117" x14ac:dyDescent="0.2">
      <c r="A4402" s="105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37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2"/>
      <c r="DH4402" s="1"/>
      <c r="DI4402" s="1"/>
      <c r="DJ4402" s="1"/>
      <c r="DK4402" s="1"/>
      <c r="DL4402" s="1"/>
      <c r="DM4402" s="1"/>
    </row>
    <row r="4403" spans="1:117" x14ac:dyDescent="0.2">
      <c r="A4403" s="105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37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2"/>
      <c r="DH4403" s="1"/>
      <c r="DI4403" s="1"/>
      <c r="DJ4403" s="1"/>
      <c r="DK4403" s="1"/>
      <c r="DL4403" s="1"/>
      <c r="DM4403" s="1"/>
    </row>
    <row r="4404" spans="1:117" x14ac:dyDescent="0.2">
      <c r="A4404" s="105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37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2"/>
      <c r="DH4404" s="1"/>
      <c r="DI4404" s="1"/>
      <c r="DJ4404" s="1"/>
      <c r="DK4404" s="1"/>
      <c r="DL4404" s="1"/>
      <c r="DM4404" s="1"/>
    </row>
    <row r="4405" spans="1:117" x14ac:dyDescent="0.2">
      <c r="A4405" s="105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37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2"/>
      <c r="DH4405" s="1"/>
      <c r="DI4405" s="1"/>
      <c r="DJ4405" s="1"/>
      <c r="DK4405" s="1"/>
      <c r="DL4405" s="1"/>
      <c r="DM4405" s="1"/>
    </row>
    <row r="4406" spans="1:117" x14ac:dyDescent="0.2">
      <c r="A4406" s="105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37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2"/>
      <c r="DH4406" s="1"/>
      <c r="DI4406" s="1"/>
      <c r="DJ4406" s="1"/>
      <c r="DK4406" s="1"/>
      <c r="DL4406" s="1"/>
      <c r="DM4406" s="1"/>
    </row>
    <row r="4407" spans="1:117" x14ac:dyDescent="0.2">
      <c r="A4407" s="105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37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2"/>
      <c r="DH4407" s="1"/>
      <c r="DI4407" s="1"/>
      <c r="DJ4407" s="1"/>
      <c r="DK4407" s="1"/>
      <c r="DL4407" s="1"/>
      <c r="DM4407" s="1"/>
    </row>
    <row r="4408" spans="1:117" x14ac:dyDescent="0.2">
      <c r="A4408" s="105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37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2"/>
      <c r="DH4408" s="1"/>
      <c r="DI4408" s="1"/>
      <c r="DJ4408" s="1"/>
      <c r="DK4408" s="1"/>
      <c r="DL4408" s="1"/>
      <c r="DM4408" s="1"/>
    </row>
    <row r="4409" spans="1:117" x14ac:dyDescent="0.2">
      <c r="A4409" s="105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37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2"/>
      <c r="DH4409" s="1"/>
      <c r="DI4409" s="1"/>
      <c r="DJ4409" s="1"/>
      <c r="DK4409" s="1"/>
      <c r="DL4409" s="1"/>
      <c r="DM4409" s="1"/>
    </row>
    <row r="4410" spans="1:117" x14ac:dyDescent="0.2">
      <c r="A4410" s="105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37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2"/>
      <c r="DH4410" s="1"/>
      <c r="DI4410" s="1"/>
      <c r="DJ4410" s="1"/>
      <c r="DK4410" s="1"/>
      <c r="DL4410" s="1"/>
      <c r="DM4410" s="1"/>
    </row>
    <row r="4411" spans="1:117" x14ac:dyDescent="0.2">
      <c r="A4411" s="105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37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2"/>
      <c r="DH4411" s="1"/>
      <c r="DI4411" s="1"/>
      <c r="DJ4411" s="1"/>
      <c r="DK4411" s="1"/>
      <c r="DL4411" s="1"/>
      <c r="DM4411" s="1"/>
    </row>
    <row r="4412" spans="1:117" x14ac:dyDescent="0.2">
      <c r="A4412" s="105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37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2"/>
      <c r="DH4412" s="1"/>
      <c r="DI4412" s="1"/>
      <c r="DJ4412" s="1"/>
      <c r="DK4412" s="1"/>
      <c r="DL4412" s="1"/>
      <c r="DM4412" s="1"/>
    </row>
    <row r="4413" spans="1:117" x14ac:dyDescent="0.2">
      <c r="A4413" s="105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37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2"/>
      <c r="DH4413" s="1"/>
      <c r="DI4413" s="1"/>
      <c r="DJ4413" s="1"/>
      <c r="DK4413" s="1"/>
      <c r="DL4413" s="1"/>
      <c r="DM4413" s="1"/>
    </row>
    <row r="4414" spans="1:117" x14ac:dyDescent="0.2">
      <c r="A4414" s="105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37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2"/>
      <c r="DH4414" s="1"/>
      <c r="DI4414" s="1"/>
      <c r="DJ4414" s="1"/>
      <c r="DK4414" s="1"/>
      <c r="DL4414" s="1"/>
      <c r="DM4414" s="1"/>
    </row>
    <row r="4415" spans="1:117" x14ac:dyDescent="0.2">
      <c r="A4415" s="105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37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2"/>
      <c r="DH4415" s="1"/>
      <c r="DI4415" s="1"/>
      <c r="DJ4415" s="1"/>
      <c r="DK4415" s="1"/>
      <c r="DL4415" s="1"/>
      <c r="DM4415" s="1"/>
    </row>
    <row r="4416" spans="1:117" x14ac:dyDescent="0.2">
      <c r="A4416" s="105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37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2"/>
      <c r="DH4416" s="1"/>
      <c r="DI4416" s="1"/>
      <c r="DJ4416" s="1"/>
      <c r="DK4416" s="1"/>
      <c r="DL4416" s="1"/>
      <c r="DM4416" s="1"/>
    </row>
    <row r="4417" spans="1:117" x14ac:dyDescent="0.2">
      <c r="A4417" s="105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37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2"/>
      <c r="DH4417" s="1"/>
      <c r="DI4417" s="1"/>
      <c r="DJ4417" s="1"/>
      <c r="DK4417" s="1"/>
      <c r="DL4417" s="1"/>
      <c r="DM4417" s="1"/>
    </row>
    <row r="4418" spans="1:117" x14ac:dyDescent="0.2">
      <c r="A4418" s="105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37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2"/>
      <c r="DH4418" s="1"/>
      <c r="DI4418" s="1"/>
      <c r="DJ4418" s="1"/>
      <c r="DK4418" s="1"/>
      <c r="DL4418" s="1"/>
      <c r="DM4418" s="1"/>
    </row>
    <row r="4419" spans="1:117" x14ac:dyDescent="0.2">
      <c r="A4419" s="105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37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2"/>
      <c r="DH4419" s="1"/>
      <c r="DI4419" s="1"/>
      <c r="DJ4419" s="1"/>
      <c r="DK4419" s="1"/>
      <c r="DL4419" s="1"/>
      <c r="DM4419" s="1"/>
    </row>
    <row r="4420" spans="1:117" x14ac:dyDescent="0.2">
      <c r="A4420" s="105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37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2"/>
      <c r="DH4420" s="1"/>
      <c r="DI4420" s="1"/>
      <c r="DJ4420" s="1"/>
      <c r="DK4420" s="1"/>
      <c r="DL4420" s="1"/>
      <c r="DM4420" s="1"/>
    </row>
    <row r="4421" spans="1:117" x14ac:dyDescent="0.2">
      <c r="A4421" s="105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37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2"/>
      <c r="DH4421" s="1"/>
      <c r="DI4421" s="1"/>
      <c r="DJ4421" s="1"/>
      <c r="DK4421" s="1"/>
      <c r="DL4421" s="1"/>
      <c r="DM4421" s="1"/>
    </row>
    <row r="4422" spans="1:117" x14ac:dyDescent="0.2">
      <c r="A4422" s="105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37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2"/>
      <c r="DH4422" s="1"/>
      <c r="DI4422" s="1"/>
      <c r="DJ4422" s="1"/>
      <c r="DK4422" s="1"/>
      <c r="DL4422" s="1"/>
      <c r="DM4422" s="1"/>
    </row>
    <row r="4423" spans="1:117" x14ac:dyDescent="0.2">
      <c r="A4423" s="105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37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2"/>
      <c r="DH4423" s="1"/>
      <c r="DI4423" s="1"/>
      <c r="DJ4423" s="1"/>
      <c r="DK4423" s="1"/>
      <c r="DL4423" s="1"/>
      <c r="DM4423" s="1"/>
    </row>
    <row r="4424" spans="1:117" x14ac:dyDescent="0.2">
      <c r="A4424" s="105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37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2"/>
      <c r="DH4424" s="1"/>
      <c r="DI4424" s="1"/>
      <c r="DJ4424" s="1"/>
      <c r="DK4424" s="1"/>
      <c r="DL4424" s="1"/>
      <c r="DM4424" s="1"/>
    </row>
    <row r="4425" spans="1:117" x14ac:dyDescent="0.2">
      <c r="A4425" s="105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37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2"/>
      <c r="DH4425" s="1"/>
      <c r="DI4425" s="1"/>
      <c r="DJ4425" s="1"/>
      <c r="DK4425" s="1"/>
      <c r="DL4425" s="1"/>
      <c r="DM4425" s="1"/>
    </row>
    <row r="4426" spans="1:117" x14ac:dyDescent="0.2">
      <c r="A4426" s="105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37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2"/>
      <c r="DH4426" s="1"/>
      <c r="DI4426" s="1"/>
      <c r="DJ4426" s="1"/>
      <c r="DK4426" s="1"/>
      <c r="DL4426" s="1"/>
      <c r="DM4426" s="1"/>
    </row>
    <row r="4427" spans="1:117" x14ac:dyDescent="0.2">
      <c r="A4427" s="105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37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2"/>
      <c r="DH4427" s="1"/>
      <c r="DI4427" s="1"/>
      <c r="DJ4427" s="1"/>
      <c r="DK4427" s="1"/>
      <c r="DL4427" s="1"/>
      <c r="DM4427" s="1"/>
    </row>
    <row r="4428" spans="1:117" x14ac:dyDescent="0.2">
      <c r="A4428" s="105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37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2"/>
      <c r="DH4428" s="1"/>
      <c r="DI4428" s="1"/>
      <c r="DJ4428" s="1"/>
      <c r="DK4428" s="1"/>
      <c r="DL4428" s="1"/>
      <c r="DM4428" s="1"/>
    </row>
    <row r="4429" spans="1:117" x14ac:dyDescent="0.2">
      <c r="A4429" s="105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37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2"/>
      <c r="DH4429" s="1"/>
      <c r="DI4429" s="1"/>
      <c r="DJ4429" s="1"/>
      <c r="DK4429" s="1"/>
      <c r="DL4429" s="1"/>
      <c r="DM4429" s="1"/>
    </row>
    <row r="4430" spans="1:117" x14ac:dyDescent="0.2">
      <c r="A4430" s="105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37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2"/>
      <c r="DH4430" s="1"/>
      <c r="DI4430" s="1"/>
      <c r="DJ4430" s="1"/>
      <c r="DK4430" s="1"/>
      <c r="DL4430" s="1"/>
      <c r="DM4430" s="1"/>
    </row>
    <row r="4431" spans="1:117" x14ac:dyDescent="0.2">
      <c r="A4431" s="105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37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2"/>
      <c r="DH4431" s="1"/>
      <c r="DI4431" s="1"/>
      <c r="DJ4431" s="1"/>
      <c r="DK4431" s="1"/>
      <c r="DL4431" s="1"/>
      <c r="DM4431" s="1"/>
    </row>
    <row r="4432" spans="1:117" x14ac:dyDescent="0.2">
      <c r="A4432" s="105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37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2"/>
      <c r="DH4432" s="1"/>
      <c r="DI4432" s="1"/>
      <c r="DJ4432" s="1"/>
      <c r="DK4432" s="1"/>
      <c r="DL4432" s="1"/>
      <c r="DM4432" s="1"/>
    </row>
    <row r="4433" spans="1:117" x14ac:dyDescent="0.2">
      <c r="A4433" s="105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37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2"/>
      <c r="DH4433" s="1"/>
      <c r="DI4433" s="1"/>
      <c r="DJ4433" s="1"/>
      <c r="DK4433" s="1"/>
      <c r="DL4433" s="1"/>
      <c r="DM4433" s="1"/>
    </row>
    <row r="4434" spans="1:117" x14ac:dyDescent="0.2">
      <c r="A4434" s="105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37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2"/>
      <c r="DH4434" s="1"/>
      <c r="DI4434" s="1"/>
      <c r="DJ4434" s="1"/>
      <c r="DK4434" s="1"/>
      <c r="DL4434" s="1"/>
      <c r="DM4434" s="1"/>
    </row>
    <row r="4435" spans="1:117" x14ac:dyDescent="0.2">
      <c r="A4435" s="105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37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2"/>
      <c r="DH4435" s="1"/>
      <c r="DI4435" s="1"/>
      <c r="DJ4435" s="1"/>
      <c r="DK4435" s="1"/>
      <c r="DL4435" s="1"/>
      <c r="DM4435" s="1"/>
    </row>
    <row r="4436" spans="1:117" x14ac:dyDescent="0.2">
      <c r="A4436" s="105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37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2"/>
      <c r="DH4436" s="1"/>
      <c r="DI4436" s="1"/>
      <c r="DJ4436" s="1"/>
      <c r="DK4436" s="1"/>
      <c r="DL4436" s="1"/>
      <c r="DM4436" s="1"/>
    </row>
    <row r="4437" spans="1:117" x14ac:dyDescent="0.2">
      <c r="A4437" s="105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37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2"/>
      <c r="DH4437" s="1"/>
      <c r="DI4437" s="1"/>
      <c r="DJ4437" s="1"/>
      <c r="DK4437" s="1"/>
      <c r="DL4437" s="1"/>
      <c r="DM4437" s="1"/>
    </row>
    <row r="4438" spans="1:117" x14ac:dyDescent="0.2">
      <c r="A4438" s="105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37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2"/>
      <c r="DH4438" s="1"/>
      <c r="DI4438" s="1"/>
      <c r="DJ4438" s="1"/>
      <c r="DK4438" s="1"/>
      <c r="DL4438" s="1"/>
      <c r="DM4438" s="1"/>
    </row>
    <row r="4439" spans="1:117" x14ac:dyDescent="0.2">
      <c r="A4439" s="105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37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2"/>
      <c r="DH4439" s="1"/>
      <c r="DI4439" s="1"/>
      <c r="DJ4439" s="1"/>
      <c r="DK4439" s="1"/>
      <c r="DL4439" s="1"/>
      <c r="DM4439" s="1"/>
    </row>
    <row r="4440" spans="1:117" x14ac:dyDescent="0.2">
      <c r="A4440" s="105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37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2"/>
      <c r="DH4440" s="1"/>
      <c r="DI4440" s="1"/>
      <c r="DJ4440" s="1"/>
      <c r="DK4440" s="1"/>
      <c r="DL4440" s="1"/>
      <c r="DM4440" s="1"/>
    </row>
    <row r="4441" spans="1:117" x14ac:dyDescent="0.2">
      <c r="A4441" s="105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37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2"/>
      <c r="DH4441" s="1"/>
      <c r="DI4441" s="1"/>
      <c r="DJ4441" s="1"/>
      <c r="DK4441" s="1"/>
      <c r="DL4441" s="1"/>
      <c r="DM4441" s="1"/>
    </row>
    <row r="4442" spans="1:117" x14ac:dyDescent="0.2">
      <c r="A4442" s="105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37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2"/>
      <c r="DH4442" s="1"/>
      <c r="DI4442" s="1"/>
      <c r="DJ4442" s="1"/>
      <c r="DK4442" s="1"/>
      <c r="DL4442" s="1"/>
      <c r="DM4442" s="1"/>
    </row>
    <row r="4443" spans="1:117" x14ac:dyDescent="0.2">
      <c r="A4443" s="105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37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2"/>
      <c r="DH4443" s="1"/>
      <c r="DI4443" s="1"/>
      <c r="DJ4443" s="1"/>
      <c r="DK4443" s="1"/>
      <c r="DL4443" s="1"/>
      <c r="DM4443" s="1"/>
    </row>
    <row r="4444" spans="1:117" x14ac:dyDescent="0.2">
      <c r="A4444" s="105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37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2"/>
      <c r="DH4444" s="1"/>
      <c r="DI4444" s="1"/>
      <c r="DJ4444" s="1"/>
      <c r="DK4444" s="1"/>
      <c r="DL4444" s="1"/>
      <c r="DM4444" s="1"/>
    </row>
    <row r="4445" spans="1:117" x14ac:dyDescent="0.2">
      <c r="A4445" s="105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37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2"/>
      <c r="DH4445" s="1"/>
      <c r="DI4445" s="1"/>
      <c r="DJ4445" s="1"/>
      <c r="DK4445" s="1"/>
      <c r="DL4445" s="1"/>
      <c r="DM4445" s="1"/>
    </row>
    <row r="4446" spans="1:117" x14ac:dyDescent="0.2">
      <c r="A4446" s="105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37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2"/>
      <c r="DH4446" s="1"/>
      <c r="DI4446" s="1"/>
      <c r="DJ4446" s="1"/>
      <c r="DK4446" s="1"/>
      <c r="DL4446" s="1"/>
      <c r="DM4446" s="1"/>
    </row>
    <row r="4447" spans="1:117" x14ac:dyDescent="0.2">
      <c r="A4447" s="105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37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2"/>
      <c r="DH4447" s="1"/>
      <c r="DI4447" s="1"/>
      <c r="DJ4447" s="1"/>
      <c r="DK4447" s="1"/>
      <c r="DL4447" s="1"/>
      <c r="DM4447" s="1"/>
    </row>
    <row r="4448" spans="1:117" x14ac:dyDescent="0.2">
      <c r="A4448" s="105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37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2"/>
      <c r="DH4448" s="1"/>
      <c r="DI4448" s="1"/>
      <c r="DJ4448" s="1"/>
      <c r="DK4448" s="1"/>
      <c r="DL4448" s="1"/>
      <c r="DM4448" s="1"/>
    </row>
    <row r="4449" spans="1:117" x14ac:dyDescent="0.2">
      <c r="A4449" s="105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37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2"/>
      <c r="DH4449" s="1"/>
      <c r="DI4449" s="1"/>
      <c r="DJ4449" s="1"/>
      <c r="DK4449" s="1"/>
      <c r="DL4449" s="1"/>
      <c r="DM4449" s="1"/>
    </row>
    <row r="4450" spans="1:117" x14ac:dyDescent="0.2">
      <c r="A4450" s="105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37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2"/>
      <c r="DH4450" s="1"/>
      <c r="DI4450" s="1"/>
      <c r="DJ4450" s="1"/>
      <c r="DK4450" s="1"/>
      <c r="DL4450" s="1"/>
      <c r="DM4450" s="1"/>
    </row>
    <row r="4451" spans="1:117" x14ac:dyDescent="0.2">
      <c r="A4451" s="105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37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2"/>
      <c r="DH4451" s="1"/>
      <c r="DI4451" s="1"/>
      <c r="DJ4451" s="1"/>
      <c r="DK4451" s="1"/>
      <c r="DL4451" s="1"/>
      <c r="DM4451" s="1"/>
    </row>
    <row r="4452" spans="1:117" x14ac:dyDescent="0.2">
      <c r="A4452" s="105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37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2"/>
      <c r="DH4452" s="1"/>
      <c r="DI4452" s="1"/>
      <c r="DJ4452" s="1"/>
      <c r="DK4452" s="1"/>
      <c r="DL4452" s="1"/>
      <c r="DM4452" s="1"/>
    </row>
    <row r="4453" spans="1:117" x14ac:dyDescent="0.2">
      <c r="A4453" s="105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37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2"/>
      <c r="DH4453" s="1"/>
      <c r="DI4453" s="1"/>
      <c r="DJ4453" s="1"/>
      <c r="DK4453" s="1"/>
      <c r="DL4453" s="1"/>
      <c r="DM4453" s="1"/>
    </row>
    <row r="4454" spans="1:117" x14ac:dyDescent="0.2">
      <c r="A4454" s="105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37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2"/>
      <c r="DH4454" s="1"/>
      <c r="DI4454" s="1"/>
      <c r="DJ4454" s="1"/>
      <c r="DK4454" s="1"/>
      <c r="DL4454" s="1"/>
      <c r="DM4454" s="1"/>
    </row>
    <row r="4455" spans="1:117" x14ac:dyDescent="0.2">
      <c r="A4455" s="105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37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2"/>
      <c r="DH4455" s="1"/>
      <c r="DI4455" s="1"/>
      <c r="DJ4455" s="1"/>
      <c r="DK4455" s="1"/>
      <c r="DL4455" s="1"/>
      <c r="DM4455" s="1"/>
    </row>
    <row r="4456" spans="1:117" x14ac:dyDescent="0.2">
      <c r="A4456" s="105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37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2"/>
      <c r="DH4456" s="1"/>
      <c r="DI4456" s="1"/>
      <c r="DJ4456" s="1"/>
      <c r="DK4456" s="1"/>
      <c r="DL4456" s="1"/>
      <c r="DM4456" s="1"/>
    </row>
    <row r="4457" spans="1:117" x14ac:dyDescent="0.2">
      <c r="A4457" s="105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37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2"/>
      <c r="DH4457" s="1"/>
      <c r="DI4457" s="1"/>
      <c r="DJ4457" s="1"/>
      <c r="DK4457" s="1"/>
      <c r="DL4457" s="1"/>
      <c r="DM4457" s="1"/>
    </row>
    <row r="4458" spans="1:117" x14ac:dyDescent="0.2">
      <c r="A4458" s="105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37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2"/>
      <c r="DH4458" s="1"/>
      <c r="DI4458" s="1"/>
      <c r="DJ4458" s="1"/>
      <c r="DK4458" s="1"/>
      <c r="DL4458" s="1"/>
      <c r="DM4458" s="1"/>
    </row>
    <row r="4459" spans="1:117" x14ac:dyDescent="0.2">
      <c r="A4459" s="105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37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2"/>
      <c r="DH4459" s="1"/>
      <c r="DI4459" s="1"/>
      <c r="DJ4459" s="1"/>
      <c r="DK4459" s="1"/>
      <c r="DL4459" s="1"/>
      <c r="DM4459" s="1"/>
    </row>
    <row r="4460" spans="1:117" x14ac:dyDescent="0.2">
      <c r="A4460" s="105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37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2"/>
      <c r="DH4460" s="1"/>
      <c r="DI4460" s="1"/>
      <c r="DJ4460" s="1"/>
      <c r="DK4460" s="1"/>
      <c r="DL4460" s="1"/>
      <c r="DM4460" s="1"/>
    </row>
    <row r="4461" spans="1:117" x14ac:dyDescent="0.2">
      <c r="A4461" s="105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37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2"/>
      <c r="DH4461" s="1"/>
      <c r="DI4461" s="1"/>
      <c r="DJ4461" s="1"/>
      <c r="DK4461" s="1"/>
      <c r="DL4461" s="1"/>
      <c r="DM4461" s="1"/>
    </row>
    <row r="4462" spans="1:117" x14ac:dyDescent="0.2">
      <c r="A4462" s="105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37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2"/>
      <c r="DH4462" s="1"/>
      <c r="DI4462" s="1"/>
      <c r="DJ4462" s="1"/>
      <c r="DK4462" s="1"/>
      <c r="DL4462" s="1"/>
      <c r="DM4462" s="1"/>
    </row>
    <row r="4463" spans="1:117" x14ac:dyDescent="0.2">
      <c r="A4463" s="105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37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2"/>
      <c r="DH4463" s="1"/>
      <c r="DI4463" s="1"/>
      <c r="DJ4463" s="1"/>
      <c r="DK4463" s="1"/>
      <c r="DL4463" s="1"/>
      <c r="DM4463" s="1"/>
    </row>
    <row r="4464" spans="1:117" x14ac:dyDescent="0.2">
      <c r="A4464" s="105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37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2"/>
      <c r="DH4464" s="1"/>
      <c r="DI4464" s="1"/>
      <c r="DJ4464" s="1"/>
      <c r="DK4464" s="1"/>
      <c r="DL4464" s="1"/>
      <c r="DM4464" s="1"/>
    </row>
    <row r="4465" spans="1:117" x14ac:dyDescent="0.2">
      <c r="A4465" s="105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37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2"/>
      <c r="DH4465" s="1"/>
      <c r="DI4465" s="1"/>
      <c r="DJ4465" s="1"/>
      <c r="DK4465" s="1"/>
      <c r="DL4465" s="1"/>
      <c r="DM4465" s="1"/>
    </row>
    <row r="4466" spans="1:117" x14ac:dyDescent="0.2">
      <c r="A4466" s="105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37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2"/>
      <c r="DH4466" s="1"/>
      <c r="DI4466" s="1"/>
      <c r="DJ4466" s="1"/>
      <c r="DK4466" s="1"/>
      <c r="DL4466" s="1"/>
      <c r="DM4466" s="1"/>
    </row>
    <row r="4467" spans="1:117" x14ac:dyDescent="0.2">
      <c r="A4467" s="105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37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2"/>
      <c r="DH4467" s="1"/>
      <c r="DI4467" s="1"/>
      <c r="DJ4467" s="1"/>
      <c r="DK4467" s="1"/>
      <c r="DL4467" s="1"/>
      <c r="DM4467" s="1"/>
    </row>
    <row r="4468" spans="1:117" x14ac:dyDescent="0.2">
      <c r="A4468" s="105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37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2"/>
      <c r="DH4468" s="1"/>
      <c r="DI4468" s="1"/>
      <c r="DJ4468" s="1"/>
      <c r="DK4468" s="1"/>
      <c r="DL4468" s="1"/>
      <c r="DM4468" s="1"/>
    </row>
    <row r="4469" spans="1:117" x14ac:dyDescent="0.2">
      <c r="A4469" s="105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37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2"/>
      <c r="DH4469" s="1"/>
      <c r="DI4469" s="1"/>
      <c r="DJ4469" s="1"/>
      <c r="DK4469" s="1"/>
      <c r="DL4469" s="1"/>
      <c r="DM4469" s="1"/>
    </row>
    <row r="4470" spans="1:117" x14ac:dyDescent="0.2">
      <c r="A4470" s="105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37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2"/>
      <c r="DH4470" s="1"/>
      <c r="DI4470" s="1"/>
      <c r="DJ4470" s="1"/>
      <c r="DK4470" s="1"/>
      <c r="DL4470" s="1"/>
      <c r="DM4470" s="1"/>
    </row>
    <row r="4471" spans="1:117" x14ac:dyDescent="0.2">
      <c r="A4471" s="105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37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2"/>
      <c r="DH4471" s="1"/>
      <c r="DI4471" s="1"/>
      <c r="DJ4471" s="1"/>
      <c r="DK4471" s="1"/>
      <c r="DL4471" s="1"/>
      <c r="DM4471" s="1"/>
    </row>
    <row r="4472" spans="1:117" x14ac:dyDescent="0.2">
      <c r="A4472" s="105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37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2"/>
      <c r="DH4472" s="1"/>
      <c r="DI4472" s="1"/>
      <c r="DJ4472" s="1"/>
      <c r="DK4472" s="1"/>
      <c r="DL4472" s="1"/>
      <c r="DM4472" s="1"/>
    </row>
    <row r="4473" spans="1:117" x14ac:dyDescent="0.2">
      <c r="A4473" s="105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37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2"/>
      <c r="DH4473" s="1"/>
      <c r="DI4473" s="1"/>
      <c r="DJ4473" s="1"/>
      <c r="DK4473" s="1"/>
      <c r="DL4473" s="1"/>
      <c r="DM4473" s="1"/>
    </row>
    <row r="4474" spans="1:117" x14ac:dyDescent="0.2">
      <c r="A4474" s="105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37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2"/>
      <c r="DH4474" s="1"/>
      <c r="DI4474" s="1"/>
      <c r="DJ4474" s="1"/>
      <c r="DK4474" s="1"/>
      <c r="DL4474" s="1"/>
      <c r="DM4474" s="1"/>
    </row>
    <row r="4475" spans="1:117" x14ac:dyDescent="0.2">
      <c r="A4475" s="105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37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2"/>
      <c r="DH4475" s="1"/>
      <c r="DI4475" s="1"/>
      <c r="DJ4475" s="1"/>
      <c r="DK4475" s="1"/>
      <c r="DL4475" s="1"/>
      <c r="DM4475" s="1"/>
    </row>
    <row r="4476" spans="1:117" x14ac:dyDescent="0.2">
      <c r="A4476" s="105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37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2"/>
      <c r="DH4476" s="1"/>
      <c r="DI4476" s="1"/>
      <c r="DJ4476" s="1"/>
      <c r="DK4476" s="1"/>
      <c r="DL4476" s="1"/>
      <c r="DM4476" s="1"/>
    </row>
    <row r="4477" spans="1:117" x14ac:dyDescent="0.2">
      <c r="A4477" s="105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37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2"/>
      <c r="DH4477" s="1"/>
      <c r="DI4477" s="1"/>
      <c r="DJ4477" s="1"/>
      <c r="DK4477" s="1"/>
      <c r="DL4477" s="1"/>
      <c r="DM4477" s="1"/>
    </row>
    <row r="4478" spans="1:117" x14ac:dyDescent="0.2">
      <c r="A4478" s="105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37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2"/>
      <c r="DH4478" s="1"/>
      <c r="DI4478" s="1"/>
      <c r="DJ4478" s="1"/>
      <c r="DK4478" s="1"/>
      <c r="DL4478" s="1"/>
      <c r="DM4478" s="1"/>
    </row>
    <row r="4479" spans="1:117" x14ac:dyDescent="0.2">
      <c r="A4479" s="105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37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2"/>
      <c r="DH4479" s="1"/>
      <c r="DI4479" s="1"/>
      <c r="DJ4479" s="1"/>
      <c r="DK4479" s="1"/>
      <c r="DL4479" s="1"/>
      <c r="DM4479" s="1"/>
    </row>
    <row r="4480" spans="1:117" x14ac:dyDescent="0.2">
      <c r="A4480" s="105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37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2"/>
      <c r="DH4480" s="1"/>
      <c r="DI4480" s="1"/>
      <c r="DJ4480" s="1"/>
      <c r="DK4480" s="1"/>
      <c r="DL4480" s="1"/>
      <c r="DM4480" s="1"/>
    </row>
    <row r="4481" spans="1:117" x14ac:dyDescent="0.2">
      <c r="A4481" s="105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37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2"/>
      <c r="DH4481" s="1"/>
      <c r="DI4481" s="1"/>
      <c r="DJ4481" s="1"/>
      <c r="DK4481" s="1"/>
      <c r="DL4481" s="1"/>
      <c r="DM4481" s="1"/>
    </row>
    <row r="4482" spans="1:117" x14ac:dyDescent="0.2">
      <c r="A4482" s="105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37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2"/>
      <c r="DH4482" s="1"/>
      <c r="DI4482" s="1"/>
      <c r="DJ4482" s="1"/>
      <c r="DK4482" s="1"/>
      <c r="DL4482" s="1"/>
      <c r="DM4482" s="1"/>
    </row>
    <row r="4483" spans="1:117" x14ac:dyDescent="0.2">
      <c r="A4483" s="105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37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2"/>
      <c r="DH4483" s="1"/>
      <c r="DI4483" s="1"/>
      <c r="DJ4483" s="1"/>
      <c r="DK4483" s="1"/>
      <c r="DL4483" s="1"/>
      <c r="DM4483" s="1"/>
    </row>
    <row r="4484" spans="1:117" x14ac:dyDescent="0.2">
      <c r="A4484" s="105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37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2"/>
      <c r="DH4484" s="1"/>
      <c r="DI4484" s="1"/>
      <c r="DJ4484" s="1"/>
      <c r="DK4484" s="1"/>
      <c r="DL4484" s="1"/>
      <c r="DM4484" s="1"/>
    </row>
    <row r="4485" spans="1:117" x14ac:dyDescent="0.2">
      <c r="A4485" s="105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37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2"/>
      <c r="DH4485" s="1"/>
      <c r="DI4485" s="1"/>
      <c r="DJ4485" s="1"/>
      <c r="DK4485" s="1"/>
      <c r="DL4485" s="1"/>
      <c r="DM4485" s="1"/>
    </row>
    <row r="4486" spans="1:117" x14ac:dyDescent="0.2">
      <c r="A4486" s="105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37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2"/>
      <c r="DH4486" s="1"/>
      <c r="DI4486" s="1"/>
      <c r="DJ4486" s="1"/>
      <c r="DK4486" s="1"/>
      <c r="DL4486" s="1"/>
      <c r="DM4486" s="1"/>
    </row>
    <row r="4487" spans="1:117" x14ac:dyDescent="0.2">
      <c r="A4487" s="105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37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2"/>
      <c r="DH4487" s="1"/>
      <c r="DI4487" s="1"/>
      <c r="DJ4487" s="1"/>
      <c r="DK4487" s="1"/>
      <c r="DL4487" s="1"/>
      <c r="DM4487" s="1"/>
    </row>
    <row r="4488" spans="1:117" x14ac:dyDescent="0.2">
      <c r="A4488" s="105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37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2"/>
      <c r="DH4488" s="1"/>
      <c r="DI4488" s="1"/>
      <c r="DJ4488" s="1"/>
      <c r="DK4488" s="1"/>
      <c r="DL4488" s="1"/>
      <c r="DM4488" s="1"/>
    </row>
    <row r="4489" spans="1:117" x14ac:dyDescent="0.2">
      <c r="A4489" s="105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37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2"/>
      <c r="DH4489" s="1"/>
      <c r="DI4489" s="1"/>
      <c r="DJ4489" s="1"/>
      <c r="DK4489" s="1"/>
      <c r="DL4489" s="1"/>
      <c r="DM4489" s="1"/>
    </row>
    <row r="4490" spans="1:117" x14ac:dyDescent="0.2">
      <c r="A4490" s="105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37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2"/>
      <c r="DH4490" s="1"/>
      <c r="DI4490" s="1"/>
      <c r="DJ4490" s="1"/>
      <c r="DK4490" s="1"/>
      <c r="DL4490" s="1"/>
      <c r="DM4490" s="1"/>
    </row>
    <row r="4491" spans="1:117" x14ac:dyDescent="0.2">
      <c r="A4491" s="105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37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2"/>
      <c r="DH4491" s="1"/>
      <c r="DI4491" s="1"/>
      <c r="DJ4491" s="1"/>
      <c r="DK4491" s="1"/>
      <c r="DL4491" s="1"/>
      <c r="DM4491" s="1"/>
    </row>
    <row r="4492" spans="1:117" x14ac:dyDescent="0.2">
      <c r="A4492" s="105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37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2"/>
      <c r="DH4492" s="1"/>
      <c r="DI4492" s="1"/>
      <c r="DJ4492" s="1"/>
      <c r="DK4492" s="1"/>
      <c r="DL4492" s="1"/>
      <c r="DM4492" s="1"/>
    </row>
    <row r="4493" spans="1:117" x14ac:dyDescent="0.2">
      <c r="A4493" s="105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37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2"/>
      <c r="DH4493" s="1"/>
      <c r="DI4493" s="1"/>
      <c r="DJ4493" s="1"/>
      <c r="DK4493" s="1"/>
      <c r="DL4493" s="1"/>
      <c r="DM4493" s="1"/>
    </row>
    <row r="4494" spans="1:117" x14ac:dyDescent="0.2">
      <c r="A4494" s="105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37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2"/>
      <c r="DH4494" s="1"/>
      <c r="DI4494" s="1"/>
      <c r="DJ4494" s="1"/>
      <c r="DK4494" s="1"/>
      <c r="DL4494" s="1"/>
      <c r="DM4494" s="1"/>
    </row>
    <row r="4495" spans="1:117" x14ac:dyDescent="0.2">
      <c r="A4495" s="105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37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2"/>
      <c r="DH4495" s="1"/>
      <c r="DI4495" s="1"/>
      <c r="DJ4495" s="1"/>
      <c r="DK4495" s="1"/>
      <c r="DL4495" s="1"/>
      <c r="DM4495" s="1"/>
    </row>
    <row r="4496" spans="1:117" x14ac:dyDescent="0.2">
      <c r="A4496" s="105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37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2"/>
      <c r="DH4496" s="1"/>
      <c r="DI4496" s="1"/>
      <c r="DJ4496" s="1"/>
      <c r="DK4496" s="1"/>
      <c r="DL4496" s="1"/>
      <c r="DM4496" s="1"/>
    </row>
    <row r="4497" spans="1:117" x14ac:dyDescent="0.2">
      <c r="A4497" s="105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37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2"/>
      <c r="DH4497" s="1"/>
      <c r="DI4497" s="1"/>
      <c r="DJ4497" s="1"/>
      <c r="DK4497" s="1"/>
      <c r="DL4497" s="1"/>
      <c r="DM4497" s="1"/>
    </row>
    <row r="4498" spans="1:117" x14ac:dyDescent="0.2">
      <c r="A4498" s="105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37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2"/>
      <c r="DH4498" s="1"/>
      <c r="DI4498" s="1"/>
      <c r="DJ4498" s="1"/>
      <c r="DK4498" s="1"/>
      <c r="DL4498" s="1"/>
      <c r="DM4498" s="1"/>
    </row>
    <row r="4499" spans="1:117" x14ac:dyDescent="0.2">
      <c r="A4499" s="105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37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2"/>
      <c r="DH4499" s="1"/>
      <c r="DI4499" s="1"/>
      <c r="DJ4499" s="1"/>
      <c r="DK4499" s="1"/>
      <c r="DL4499" s="1"/>
      <c r="DM4499" s="1"/>
    </row>
    <row r="4500" spans="1:117" x14ac:dyDescent="0.2">
      <c r="A4500" s="105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37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2"/>
      <c r="DH4500" s="1"/>
      <c r="DI4500" s="1"/>
      <c r="DJ4500" s="1"/>
      <c r="DK4500" s="1"/>
      <c r="DL4500" s="1"/>
      <c r="DM4500" s="1"/>
    </row>
    <row r="4501" spans="1:117" x14ac:dyDescent="0.2">
      <c r="A4501" s="105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37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2"/>
      <c r="DH4501" s="1"/>
      <c r="DI4501" s="1"/>
      <c r="DJ4501" s="1"/>
      <c r="DK4501" s="1"/>
      <c r="DL4501" s="1"/>
      <c r="DM4501" s="1"/>
    </row>
    <row r="4502" spans="1:117" x14ac:dyDescent="0.2">
      <c r="A4502" s="105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37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2"/>
      <c r="DH4502" s="1"/>
      <c r="DI4502" s="1"/>
      <c r="DJ4502" s="1"/>
      <c r="DK4502" s="1"/>
      <c r="DL4502" s="1"/>
      <c r="DM4502" s="1"/>
    </row>
    <row r="4503" spans="1:117" x14ac:dyDescent="0.2">
      <c r="A4503" s="105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37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2"/>
      <c r="DH4503" s="1"/>
      <c r="DI4503" s="1"/>
      <c r="DJ4503" s="1"/>
      <c r="DK4503" s="1"/>
      <c r="DL4503" s="1"/>
      <c r="DM4503" s="1"/>
    </row>
    <row r="4504" spans="1:117" x14ac:dyDescent="0.2">
      <c r="A4504" s="105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37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2"/>
      <c r="DH4504" s="1"/>
      <c r="DI4504" s="1"/>
      <c r="DJ4504" s="1"/>
      <c r="DK4504" s="1"/>
      <c r="DL4504" s="1"/>
      <c r="DM4504" s="1"/>
    </row>
    <row r="4505" spans="1:117" x14ac:dyDescent="0.2">
      <c r="A4505" s="105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37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2"/>
      <c r="DH4505" s="1"/>
      <c r="DI4505" s="1"/>
      <c r="DJ4505" s="1"/>
      <c r="DK4505" s="1"/>
      <c r="DL4505" s="1"/>
      <c r="DM4505" s="1"/>
    </row>
    <row r="4506" spans="1:117" x14ac:dyDescent="0.2">
      <c r="A4506" s="105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37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2"/>
      <c r="DH4506" s="1"/>
      <c r="DI4506" s="1"/>
      <c r="DJ4506" s="1"/>
      <c r="DK4506" s="1"/>
      <c r="DL4506" s="1"/>
      <c r="DM4506" s="1"/>
    </row>
    <row r="4507" spans="1:117" x14ac:dyDescent="0.2">
      <c r="A4507" s="105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37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2"/>
      <c r="DH4507" s="1"/>
      <c r="DI4507" s="1"/>
      <c r="DJ4507" s="1"/>
      <c r="DK4507" s="1"/>
      <c r="DL4507" s="1"/>
      <c r="DM4507" s="1"/>
    </row>
    <row r="4508" spans="1:117" x14ac:dyDescent="0.2">
      <c r="A4508" s="105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37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2"/>
      <c r="DH4508" s="1"/>
      <c r="DI4508" s="1"/>
      <c r="DJ4508" s="1"/>
      <c r="DK4508" s="1"/>
      <c r="DL4508" s="1"/>
      <c r="DM4508" s="1"/>
    </row>
    <row r="4509" spans="1:117" x14ac:dyDescent="0.2">
      <c r="A4509" s="105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37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2"/>
      <c r="DH4509" s="1"/>
      <c r="DI4509" s="1"/>
      <c r="DJ4509" s="1"/>
      <c r="DK4509" s="1"/>
      <c r="DL4509" s="1"/>
      <c r="DM4509" s="1"/>
    </row>
    <row r="4510" spans="1:117" x14ac:dyDescent="0.2">
      <c r="A4510" s="105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37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2"/>
      <c r="DH4510" s="1"/>
      <c r="DI4510" s="1"/>
      <c r="DJ4510" s="1"/>
      <c r="DK4510" s="1"/>
      <c r="DL4510" s="1"/>
      <c r="DM4510" s="1"/>
    </row>
    <row r="4511" spans="1:117" x14ac:dyDescent="0.2">
      <c r="A4511" s="105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37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2"/>
      <c r="DH4511" s="1"/>
      <c r="DI4511" s="1"/>
      <c r="DJ4511" s="1"/>
      <c r="DK4511" s="1"/>
      <c r="DL4511" s="1"/>
      <c r="DM4511" s="1"/>
    </row>
    <row r="4512" spans="1:117" x14ac:dyDescent="0.2">
      <c r="A4512" s="105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37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2"/>
      <c r="DH4512" s="1"/>
      <c r="DI4512" s="1"/>
      <c r="DJ4512" s="1"/>
      <c r="DK4512" s="1"/>
      <c r="DL4512" s="1"/>
      <c r="DM4512" s="1"/>
    </row>
    <row r="4513" spans="1:117" x14ac:dyDescent="0.2">
      <c r="A4513" s="105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37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2"/>
      <c r="DH4513" s="1"/>
      <c r="DI4513" s="1"/>
      <c r="DJ4513" s="1"/>
      <c r="DK4513" s="1"/>
      <c r="DL4513" s="1"/>
      <c r="DM4513" s="1"/>
    </row>
    <row r="4514" spans="1:117" x14ac:dyDescent="0.2">
      <c r="A4514" s="105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37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2"/>
      <c r="DH4514" s="1"/>
      <c r="DI4514" s="1"/>
      <c r="DJ4514" s="1"/>
      <c r="DK4514" s="1"/>
      <c r="DL4514" s="1"/>
      <c r="DM4514" s="1"/>
    </row>
    <row r="4515" spans="1:117" x14ac:dyDescent="0.2">
      <c r="A4515" s="105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37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2"/>
      <c r="DH4515" s="1"/>
      <c r="DI4515" s="1"/>
      <c r="DJ4515" s="1"/>
      <c r="DK4515" s="1"/>
      <c r="DL4515" s="1"/>
      <c r="DM4515" s="1"/>
    </row>
    <row r="4516" spans="1:117" x14ac:dyDescent="0.2">
      <c r="A4516" s="105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37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2"/>
      <c r="DH4516" s="1"/>
      <c r="DI4516" s="1"/>
      <c r="DJ4516" s="1"/>
      <c r="DK4516" s="1"/>
      <c r="DL4516" s="1"/>
      <c r="DM4516" s="1"/>
    </row>
    <row r="4517" spans="1:117" x14ac:dyDescent="0.2">
      <c r="A4517" s="105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37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2"/>
      <c r="DH4517" s="1"/>
      <c r="DI4517" s="1"/>
      <c r="DJ4517" s="1"/>
      <c r="DK4517" s="1"/>
      <c r="DL4517" s="1"/>
      <c r="DM4517" s="1"/>
    </row>
    <row r="4518" spans="1:117" x14ac:dyDescent="0.2">
      <c r="A4518" s="105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37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2"/>
      <c r="DH4518" s="1"/>
      <c r="DI4518" s="1"/>
      <c r="DJ4518" s="1"/>
      <c r="DK4518" s="1"/>
      <c r="DL4518" s="1"/>
      <c r="DM4518" s="1"/>
    </row>
    <row r="4519" spans="1:117" x14ac:dyDescent="0.2">
      <c r="A4519" s="105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37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2"/>
      <c r="DH4519" s="1"/>
      <c r="DI4519" s="1"/>
      <c r="DJ4519" s="1"/>
      <c r="DK4519" s="1"/>
      <c r="DL4519" s="1"/>
      <c r="DM4519" s="1"/>
    </row>
    <row r="4520" spans="1:117" x14ac:dyDescent="0.2">
      <c r="A4520" s="105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37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2"/>
      <c r="DH4520" s="1"/>
      <c r="DI4520" s="1"/>
      <c r="DJ4520" s="1"/>
      <c r="DK4520" s="1"/>
      <c r="DL4520" s="1"/>
      <c r="DM4520" s="1"/>
    </row>
    <row r="4521" spans="1:117" x14ac:dyDescent="0.2">
      <c r="A4521" s="105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37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2"/>
      <c r="DH4521" s="1"/>
      <c r="DI4521" s="1"/>
      <c r="DJ4521" s="1"/>
      <c r="DK4521" s="1"/>
      <c r="DL4521" s="1"/>
      <c r="DM4521" s="1"/>
    </row>
    <row r="4522" spans="1:117" x14ac:dyDescent="0.2">
      <c r="A4522" s="105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37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2"/>
      <c r="DH4522" s="1"/>
      <c r="DI4522" s="1"/>
      <c r="DJ4522" s="1"/>
      <c r="DK4522" s="1"/>
      <c r="DL4522" s="1"/>
      <c r="DM4522" s="1"/>
    </row>
    <row r="4523" spans="1:117" x14ac:dyDescent="0.2">
      <c r="A4523" s="105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37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2"/>
      <c r="DH4523" s="1"/>
      <c r="DI4523" s="1"/>
      <c r="DJ4523" s="1"/>
      <c r="DK4523" s="1"/>
      <c r="DL4523" s="1"/>
      <c r="DM4523" s="1"/>
    </row>
    <row r="4524" spans="1:117" x14ac:dyDescent="0.2">
      <c r="A4524" s="105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37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2"/>
      <c r="DH4524" s="1"/>
      <c r="DI4524" s="1"/>
      <c r="DJ4524" s="1"/>
      <c r="DK4524" s="1"/>
      <c r="DL4524" s="1"/>
      <c r="DM4524" s="1"/>
    </row>
    <row r="4525" spans="1:117" x14ac:dyDescent="0.2">
      <c r="A4525" s="105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37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2"/>
      <c r="DH4525" s="1"/>
      <c r="DI4525" s="1"/>
      <c r="DJ4525" s="1"/>
      <c r="DK4525" s="1"/>
      <c r="DL4525" s="1"/>
      <c r="DM4525" s="1"/>
    </row>
    <row r="4526" spans="1:117" x14ac:dyDescent="0.2">
      <c r="A4526" s="105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37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2"/>
      <c r="DH4526" s="1"/>
      <c r="DI4526" s="1"/>
      <c r="DJ4526" s="1"/>
      <c r="DK4526" s="1"/>
      <c r="DL4526" s="1"/>
      <c r="DM4526" s="1"/>
    </row>
    <row r="4527" spans="1:117" x14ac:dyDescent="0.2">
      <c r="A4527" s="105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37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2"/>
      <c r="DH4527" s="1"/>
      <c r="DI4527" s="1"/>
      <c r="DJ4527" s="1"/>
      <c r="DK4527" s="1"/>
      <c r="DL4527" s="1"/>
      <c r="DM4527" s="1"/>
    </row>
    <row r="4528" spans="1:117" x14ac:dyDescent="0.2">
      <c r="A4528" s="105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37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2"/>
      <c r="DH4528" s="1"/>
      <c r="DI4528" s="1"/>
      <c r="DJ4528" s="1"/>
      <c r="DK4528" s="1"/>
      <c r="DL4528" s="1"/>
      <c r="DM4528" s="1"/>
    </row>
    <row r="4529" spans="1:117" x14ac:dyDescent="0.2">
      <c r="A4529" s="105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37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2"/>
      <c r="DH4529" s="1"/>
      <c r="DI4529" s="1"/>
      <c r="DJ4529" s="1"/>
      <c r="DK4529" s="1"/>
      <c r="DL4529" s="1"/>
      <c r="DM4529" s="1"/>
    </row>
    <row r="4530" spans="1:117" x14ac:dyDescent="0.2">
      <c r="A4530" s="105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37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2"/>
      <c r="DH4530" s="1"/>
      <c r="DI4530" s="1"/>
      <c r="DJ4530" s="1"/>
      <c r="DK4530" s="1"/>
      <c r="DL4530" s="1"/>
      <c r="DM4530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2017-09-21T14:03:39Z</dcterms:created>
  <dcterms:modified xsi:type="dcterms:W3CDTF">2021-07-16T16:54:56Z</dcterms:modified>
</cp:coreProperties>
</file>